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ez-moi" sheetId="1" state="visible" r:id="rId2"/>
    <sheet name="Info" sheetId="2" state="visible" r:id="rId3"/>
    <sheet name="Sc7%" sheetId="3" state="visible" r:id="rId4"/>
    <sheet name="Var4,5%" sheetId="4" state="visible" r:id="rId5"/>
    <sheet name="Var10%" sheetId="5" state="visible" r:id="rId6"/>
    <sheet name="CER" sheetId="6" state="visible" r:id="rId7"/>
    <sheet name="Pénibilité"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<sst xmlns="http://schemas.openxmlformats.org/spreadsheetml/2006/main" count="131" uniqueCount="63">
  <si>
    <t xml:space="preserve">This database "Paramètres du modèle Destinie 2" is made available under the Open Database License: http://opendatacommons.org/licenses/odbl/1.0/.</t>
  </si>
  <si>
    <t xml:space="preserve"> Any rights in individual contents of the database are licensed under the Database Contents License: http://opendatacommons.org/licenses/dbcl/1.0/ </t>
  </si>
  <si>
    <t xml:space="preserve">Date de mise à jour</t>
  </si>
  <si>
    <t xml:space="preserve">- 12 octobre 2017 : nouvelles hypothèses suite à PLF / PLFSS / PLPFP et nouvelle estimation pour la prise en compte du C2P (et non plus C3P)</t>
  </si>
  <si>
    <t xml:space="preserve">Onglet</t>
  </si>
  <si>
    <t xml:space="preserve">Contenu</t>
  </si>
  <si>
    <t xml:space="preserve">Méthode</t>
  </si>
  <si>
    <t xml:space="preserve">Dernière valeur estimée</t>
  </si>
  <si>
    <t xml:space="preserve">Projection</t>
  </si>
  <si>
    <t xml:space="preserve">Sc7%</t>
  </si>
  <si>
    <t xml:space="preserve">Taux de chômage BIT (champ : France entière), Taux d'encadrement AGIRC, emploi total et emploi décliné par régime (en niveau et en évolution)</t>
  </si>
  <si>
    <t xml:space="preserve">L'emploi total est calé sur la comptabilité nationale de l'INSEE (dernier point connu : 2016 en moyenne annuelle). Tous les effectifs sont exprimés en milliers. 
Les évolutions résultent des évolutions données par les projections de population active de 2017 et les taux de chômage des scénarios et variantes fournis par la DG-Trésor en octobre 2017.
Les effectifs cotisants de la Cnav évoluent selon les hypothèses de la DSS de 2017 à 2022. Ils évoluent ensuite de façon à respecter comme le solde entre l'emploi total et l'emploi des autres catégories de façon à respecter le bouclage "population active - taux de chômage". 
Les variantes économiques de taux de chômage concernent la Cnav, la MSA salariés, le RSI pour les régimes de base, l'Agirc-Arcco et l'Ircantec pour les régimes complémentaires. </t>
  </si>
  <si>
    <t xml:space="preserve">Selon scénario et variante (économique et démographique)</t>
  </si>
  <si>
    <t xml:space="preserve">Var4,5%</t>
  </si>
  <si>
    <t xml:space="preserve">Var10%</t>
  </si>
  <si>
    <t xml:space="preserve">CER</t>
  </si>
  <si>
    <t xml:space="preserve">Hypothèses de la part des cotisants en cumul emploi-retraite par régime (Cnav, MSA sal et MSA EXA, RSI et CNAVPL)</t>
  </si>
  <si>
    <t xml:space="preserve">Part estimée à partir des données PQE "Retraites" de 2017 et figée en projection</t>
  </si>
  <si>
    <t xml:space="preserve">Tous scénarios</t>
  </si>
  <si>
    <t xml:space="preserve">Pénibilité</t>
  </si>
  <si>
    <t xml:space="preserve">Hypothèses de la part des cotisants en moins et des flux annuels de retraités de droit direct supplémentaires dus au C2P</t>
  </si>
  <si>
    <r>
      <rPr>
        <b val="true"/>
        <sz val="11"/>
        <color rgb="FF00B050"/>
        <rFont val="Calibri"/>
        <family val="2"/>
        <charset val="1"/>
      </rPr>
      <t xml:space="preserve">Modification sept 2017:
</t>
    </r>
    <r>
      <rPr>
        <sz val="11"/>
        <rFont val="Calibri"/>
        <family val="2"/>
        <charset val="1"/>
      </rPr>
      <t xml:space="preserve">Estimation à partir des données en projection de Prisme avec prise en compte des ordonnances du 22 septembre 2017 (passage du C3P en C2P)</t>
    </r>
  </si>
  <si>
    <t xml:space="preserve">Hypothèses de cotisants</t>
  </si>
  <si>
    <t xml:space="preserve">Hypothèses de long terme : scénarios 1,0 %, 1,3 %, 1,5 % et 1,8 % et variante partage de la MS</t>
  </si>
  <si>
    <t xml:space="preserve">Scénario démographique : central</t>
  </si>
  <si>
    <t xml:space="preserve">Année</t>
  </si>
  <si>
    <t xml:space="preserve">Taux de chômage BIT</t>
  </si>
  <si>
    <t xml:space="preserve">Taux d'encadre-ment AGIRC</t>
  </si>
  <si>
    <t xml:space="preserve">EMPLOI TOTAL</t>
  </si>
  <si>
    <t xml:space="preserve">CNAV</t>
  </si>
  <si>
    <t xml:space="preserve">Part emploi salariés secteur privé</t>
  </si>
  <si>
    <t xml:space="preserve">Part emploi non-salariés</t>
  </si>
  <si>
    <t xml:space="preserve">Part emploi FP</t>
  </si>
  <si>
    <t xml:space="preserve">Part Emploi FPE dans FP</t>
  </si>
  <si>
    <t xml:space="preserve">PartEmploiRégimesSpéciaux</t>
  </si>
  <si>
    <t xml:space="preserve">Emploi total</t>
  </si>
  <si>
    <t xml:space="preserve">MSA SA </t>
  </si>
  <si>
    <t xml:space="preserve">FPE civils</t>
  </si>
  <si>
    <t xml:space="preserve">FPE militaires</t>
  </si>
  <si>
    <t xml:space="preserve">FSPOEIE</t>
  </si>
  <si>
    <t xml:space="preserve">CNRACL</t>
  </si>
  <si>
    <t xml:space="preserve">CANSSM</t>
  </si>
  <si>
    <t xml:space="preserve">SNCF</t>
  </si>
  <si>
    <t xml:space="preserve">RATP</t>
  </si>
  <si>
    <t xml:space="preserve">ENIM</t>
  </si>
  <si>
    <t xml:space="preserve">CNIEG</t>
  </si>
  <si>
    <t xml:space="preserve">CRPCEN</t>
  </si>
  <si>
    <t xml:space="preserve">BDF</t>
  </si>
  <si>
    <t xml:space="preserve">MSA EXA </t>
  </si>
  <si>
    <t xml:space="preserve">RSI AVIC</t>
  </si>
  <si>
    <t xml:space="preserve">RSI AVA</t>
  </si>
  <si>
    <t xml:space="preserve">CNAVPL</t>
  </si>
  <si>
    <t xml:space="preserve">CNBF</t>
  </si>
  <si>
    <t xml:space="preserve">Hypothèses de long terme : taux de chômage = 4,5 %, gains de productivité du travail = 1,8 %</t>
  </si>
  <si>
    <t xml:space="preserve">Hypothèses de long terme : taux de chômage = 10,0 %, gains de productivité du travail = 1,0 %</t>
  </si>
  <si>
    <t xml:space="preserve">Hypothèses de la part de cotisants en cumul emploi retraite</t>
  </si>
  <si>
    <t xml:space="preserve">Hypothèses de long terme : tous scénarios</t>
  </si>
  <si>
    <t xml:space="preserve">MSA Sal</t>
  </si>
  <si>
    <t xml:space="preserve">RSI</t>
  </si>
  <si>
    <t xml:space="preserve">Hypothèses de l'effet du C3P sur les effectifs cotisants et flux de retraités de droit direct</t>
  </si>
  <si>
    <t xml:space="preserve">Hypothèses de long terme : tous scénarios. Tous régimes concernés</t>
  </si>
  <si>
    <t xml:space="preserve">Cotisants en moins</t>
  </si>
  <si>
    <t xml:space="preserve">Flux de retraités en plus</t>
  </si>
</sst>
</file>

<file path=xl/styles.xml><?xml version="1.0" encoding="utf-8"?>
<styleSheet xmlns="http://schemas.openxmlformats.org/spreadsheetml/2006/main">
  <numFmts count="10">
    <numFmt numFmtId="164" formatCode="General"/>
    <numFmt numFmtId="165" formatCode="DD/MM/YYYY"/>
    <numFmt numFmtId="166" formatCode="0.0"/>
    <numFmt numFmtId="167" formatCode="_-* #,##0.00,_€_-;\-* #,##0.00,_€_-;_-* \-??\ _€_-;_-@_-"/>
    <numFmt numFmtId="168" formatCode="_-* #,##0.0,_€_-;\-* #,##0.0,_€_-;_-* \-??\ _€_-;_-@_-"/>
    <numFmt numFmtId="169" formatCode="0,%"/>
    <numFmt numFmtId="170" formatCode="0.0%"/>
    <numFmt numFmtId="171" formatCode="_-* #,##0,_€_-;\-* #,##0,_€_-;_-* \-??\ _€_-;_-@_-"/>
    <numFmt numFmtId="172" formatCode="0"/>
    <numFmt numFmtId="173" formatCode="0.00,%"/>
  </numFmts>
  <fonts count="17">
    <font>
      <sz val="11"/>
      <color rgb="FF000000"/>
      <name val="Calibri"/>
      <family val="2"/>
      <charset val="1"/>
    </font>
    <font>
      <sz val="10"/>
      <name val="Arial"/>
      <family val="0"/>
    </font>
    <font>
      <sz val="10"/>
      <name val="Arial"/>
      <family val="0"/>
    </font>
    <font>
      <sz val="10"/>
      <name val="Arial"/>
      <family val="0"/>
    </font>
    <font>
      <b val="true"/>
      <sz val="10"/>
      <name val="Arial"/>
      <family val="2"/>
    </font>
    <font>
      <sz val="11"/>
      <name val="Calibri"/>
      <family val="2"/>
      <charset val="1"/>
    </font>
    <font>
      <b val="true"/>
      <sz val="11"/>
      <color rgb="FF000000"/>
      <name val="Calibri"/>
      <family val="2"/>
      <charset val="1"/>
    </font>
    <font>
      <b val="true"/>
      <sz val="16"/>
      <name val="Calibri"/>
      <family val="2"/>
      <charset val="1"/>
    </font>
    <font>
      <b val="true"/>
      <sz val="16"/>
      <color rgb="FFFFFFFF"/>
      <name val="Calibri"/>
      <family val="2"/>
      <charset val="1"/>
    </font>
    <font>
      <u val="single"/>
      <sz val="11"/>
      <name val="Calibri"/>
      <family val="2"/>
      <charset val="1"/>
    </font>
    <font>
      <b val="true"/>
      <sz val="11"/>
      <color rgb="FF00B050"/>
      <name val="Calibri"/>
      <family val="2"/>
      <charset val="1"/>
    </font>
    <font>
      <b val="true"/>
      <sz val="11"/>
      <color rgb="FF7030A0"/>
      <name val="Calibri"/>
      <family val="2"/>
      <charset val="1"/>
    </font>
    <font>
      <i val="true"/>
      <sz val="11"/>
      <color rgb="FF7030A0"/>
      <name val="Calibri"/>
      <family val="2"/>
      <charset val="1"/>
    </font>
    <font>
      <sz val="11"/>
      <color rgb="FF77933C"/>
      <name val="Calibri"/>
      <family val="2"/>
      <charset val="1"/>
    </font>
    <font>
      <b val="true"/>
      <sz val="22"/>
      <color rgb="FF000000"/>
      <name val="Calibri"/>
      <family val="2"/>
      <charset val="1"/>
    </font>
    <font>
      <sz val="11"/>
      <color rgb="FF7030A0"/>
      <name val="Calibri"/>
      <family val="2"/>
      <charset val="1"/>
    </font>
    <font>
      <i val="true"/>
      <sz val="11"/>
      <color rgb="FF77933C"/>
      <name val="Calibri"/>
      <family val="2"/>
      <charset val="1"/>
    </font>
  </fonts>
  <fills count="7">
    <fill>
      <patternFill patternType="none"/>
    </fill>
    <fill>
      <patternFill patternType="gray125"/>
    </fill>
    <fill>
      <patternFill patternType="solid">
        <fgColor rgb="FFFFFFFF"/>
        <bgColor rgb="FFFFFFCC"/>
      </patternFill>
    </fill>
    <fill>
      <patternFill patternType="solid">
        <fgColor rgb="FF404040"/>
        <bgColor rgb="FF333300"/>
      </patternFill>
    </fill>
    <fill>
      <patternFill patternType="solid">
        <fgColor rgb="FFC6D9F1"/>
        <bgColor rgb="FFD7E4BD"/>
      </patternFill>
    </fill>
    <fill>
      <patternFill patternType="solid">
        <fgColor rgb="FFD7E4BD"/>
        <bgColor rgb="FFC6D9F1"/>
      </patternFill>
    </fill>
    <fill>
      <patternFill patternType="solid">
        <fgColor rgb="FFA6A6A6"/>
        <bgColor rgb="FFC0C0C0"/>
      </patternFill>
    </fill>
  </fills>
  <borders count="51">
    <border diagonalUp="false" diagonalDown="false">
      <left/>
      <right/>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thin"/>
      <bottom style="thin"/>
      <diagonal/>
    </border>
    <border diagonalUp="false" diagonalDown="false">
      <left style="medium"/>
      <right style="thin"/>
      <top style="thin"/>
      <bottom/>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style="medium"/>
      <bottom style="medium"/>
      <diagonal/>
    </border>
    <border diagonalUp="false" diagonalDown="false">
      <left style="medium"/>
      <right style="hair"/>
      <top style="medium"/>
      <bottom style="medium"/>
      <diagonal/>
    </border>
    <border diagonalUp="false" diagonalDown="false">
      <left style="hair"/>
      <right style="thin"/>
      <top style="medium"/>
      <bottom style="medium"/>
      <diagonal/>
    </border>
    <border diagonalUp="false" diagonalDown="false">
      <left style="thin"/>
      <right style="hair"/>
      <top style="medium"/>
      <bottom style="medium"/>
      <diagonal/>
    </border>
    <border diagonalUp="false" diagonalDown="false">
      <left/>
      <right style="hair"/>
      <top style="medium"/>
      <bottom style="medium"/>
      <diagonal/>
    </border>
    <border diagonalUp="false" diagonalDown="false">
      <left style="hair"/>
      <right style="hair"/>
      <top style="medium"/>
      <bottom style="medium"/>
      <diagonal/>
    </border>
    <border diagonalUp="false" diagonalDown="false">
      <left style="hair"/>
      <right style="hair"/>
      <top style="thick"/>
      <bottom style="thick"/>
      <diagonal/>
    </border>
    <border diagonalUp="false" diagonalDown="false">
      <left style="hair"/>
      <right style="medium"/>
      <top style="medium"/>
      <bottom style="medium"/>
      <diagonal/>
    </border>
    <border diagonalUp="false" diagonalDown="false">
      <left style="medium"/>
      <right/>
      <top/>
      <bottom style="hair"/>
      <diagonal/>
    </border>
    <border diagonalUp="false" diagonalDown="false">
      <left style="medium"/>
      <right style="hair"/>
      <top/>
      <bottom style="hair"/>
      <diagonal/>
    </border>
    <border diagonalUp="false" diagonalDown="false">
      <left style="hair"/>
      <right style="thin"/>
      <top/>
      <bottom style="hair"/>
      <diagonal/>
    </border>
    <border diagonalUp="false" diagonalDown="false">
      <left style="thin"/>
      <right style="hair"/>
      <top/>
      <bottom style="hair"/>
      <diagonal/>
    </border>
    <border diagonalUp="false" diagonalDown="false">
      <left style="hair"/>
      <right style="hair"/>
      <top/>
      <bottom style="hair"/>
      <diagonal/>
    </border>
    <border diagonalUp="false" diagonalDown="false">
      <left style="hair"/>
      <right style="medium"/>
      <top/>
      <bottom style="hair"/>
      <diagonal/>
    </border>
    <border diagonalUp="false" diagonalDown="false">
      <left style="medium"/>
      <right/>
      <top style="hair"/>
      <bottom style="hair"/>
      <diagonal/>
    </border>
    <border diagonalUp="false" diagonalDown="false">
      <left style="medium"/>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hair"/>
      <right style="medium"/>
      <top style="hair"/>
      <bottom style="hair"/>
      <diagonal/>
    </border>
    <border diagonalUp="false" diagonalDown="false">
      <left style="medium"/>
      <right/>
      <top style="hair"/>
      <bottom style="medium"/>
      <diagonal/>
    </border>
    <border diagonalUp="false" diagonalDown="false">
      <left style="medium"/>
      <right style="hair"/>
      <top style="hair"/>
      <bottom style="medium"/>
      <diagonal/>
    </border>
    <border diagonalUp="false" diagonalDown="false">
      <left style="hair"/>
      <right style="thin"/>
      <top style="hair"/>
      <bottom style="medium"/>
      <diagonal/>
    </border>
    <border diagonalUp="false" diagonalDown="false">
      <left style="thin"/>
      <right style="hair"/>
      <top style="hair"/>
      <bottom style="medium"/>
      <diagonal/>
    </border>
    <border diagonalUp="false" diagonalDown="false">
      <left/>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 diagonalUp="false" diagonalDown="false">
      <left style="medium"/>
      <right style="thin"/>
      <top/>
      <bottom style="hair"/>
      <diagonal/>
    </border>
    <border diagonalUp="false" diagonalDown="false">
      <left style="medium"/>
      <right style="thin"/>
      <top style="hair"/>
      <bottom style="hair"/>
      <diagonal/>
    </border>
    <border diagonalUp="false" diagonalDown="false">
      <left style="medium"/>
      <right style="thin"/>
      <top style="hair"/>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4" fillId="2" borderId="6"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8" fillId="3" borderId="7" xfId="0" applyFont="true" applyBorder="true" applyAlignment="true" applyProtection="false">
      <alignment horizontal="center" vertical="center" textRotation="0" wrapText="true" indent="0" shrinkToFit="false"/>
      <protection locked="true" hidden="false"/>
    </xf>
    <xf numFmtId="164" fontId="8" fillId="3" borderId="8" xfId="0" applyFont="true" applyBorder="true" applyAlignment="true" applyProtection="false">
      <alignment horizontal="center" vertical="center" textRotation="0" wrapText="true" indent="0" shrinkToFit="false"/>
      <protection locked="true" hidden="false"/>
    </xf>
    <xf numFmtId="164" fontId="8" fillId="3" borderId="9"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5" fontId="5" fillId="2" borderId="10" xfId="0" applyFont="true" applyBorder="true" applyAlignment="true" applyProtection="false">
      <alignment horizontal="left" vertical="center" textRotation="0" wrapText="true" indent="0" shrinkToFit="false"/>
      <protection locked="true" hidden="false"/>
    </xf>
    <xf numFmtId="164" fontId="5" fillId="2" borderId="11" xfId="0" applyFont="true" applyBorder="true" applyAlignment="true" applyProtection="false">
      <alignment horizontal="left" vertical="center" textRotation="0" wrapText="true" indent="0" shrinkToFit="false"/>
      <protection locked="true" hidden="false"/>
    </xf>
    <xf numFmtId="164" fontId="5" fillId="2" borderId="11" xfId="0" applyFont="true" applyBorder="true" applyAlignment="true" applyProtection="false">
      <alignment horizontal="center" vertical="center" textRotation="0" wrapText="true" indent="0" shrinkToFit="false"/>
      <protection locked="true" hidden="false"/>
    </xf>
    <xf numFmtId="164" fontId="5" fillId="2" borderId="12"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5" fontId="5" fillId="2" borderId="13" xfId="0" applyFont="true" applyBorder="true" applyAlignment="true" applyProtection="false">
      <alignment horizontal="general" vertical="center" textRotation="0" wrapText="true" indent="0" shrinkToFit="false"/>
      <protection locked="true" hidden="false"/>
    </xf>
    <xf numFmtId="164" fontId="5" fillId="2" borderId="14" xfId="0" applyFont="true" applyBorder="true" applyAlignment="true" applyProtection="false">
      <alignment horizontal="left" vertical="center" textRotation="0" wrapText="true" indent="0" shrinkToFit="false"/>
      <protection locked="true" hidden="false"/>
    </xf>
    <xf numFmtId="164" fontId="5" fillId="2" borderId="13" xfId="0" applyFont="true" applyBorder="true" applyAlignment="true" applyProtection="false">
      <alignment horizontal="general" vertical="center" textRotation="0" wrapText="true" indent="0" shrinkToFit="false"/>
      <protection locked="true" hidden="false"/>
    </xf>
    <xf numFmtId="164" fontId="5" fillId="2" borderId="15" xfId="0" applyFont="true" applyBorder="true" applyAlignment="true" applyProtection="false">
      <alignment horizontal="general" vertical="center" textRotation="0" wrapText="true" indent="0" shrinkToFit="false"/>
      <protection locked="true" hidden="false"/>
    </xf>
    <xf numFmtId="164" fontId="5" fillId="2" borderId="15" xfId="0" applyFont="true" applyBorder="true" applyAlignment="true" applyProtection="false">
      <alignment horizontal="center" vertical="center" textRotation="0" wrapText="true" indent="0" shrinkToFit="false"/>
      <protection locked="true" hidden="false"/>
    </xf>
    <xf numFmtId="164" fontId="5" fillId="2" borderId="16" xfId="0" applyFont="true" applyBorder="true" applyAlignment="true" applyProtection="false">
      <alignment horizontal="general" vertical="center" textRotation="0" wrapText="true" indent="0" shrinkToFit="false"/>
      <protection locked="true" hidden="false"/>
    </xf>
    <xf numFmtId="164" fontId="5" fillId="2" borderId="17" xfId="0" applyFont="true" applyBorder="true" applyAlignment="true" applyProtection="false">
      <alignment horizontal="general" vertical="center" textRotation="0" wrapText="true" indent="0" shrinkToFit="false"/>
      <protection locked="true" hidden="false"/>
    </xf>
    <xf numFmtId="164" fontId="5" fillId="2" borderId="18" xfId="0" applyFont="true" applyBorder="true" applyAlignment="true" applyProtection="false">
      <alignment horizontal="general" vertical="center" textRotation="0" wrapText="true" indent="0" shrinkToFit="false"/>
      <protection locked="true" hidden="false"/>
    </xf>
    <xf numFmtId="164" fontId="10" fillId="2" borderId="18" xfId="0" applyFont="true" applyBorder="true" applyAlignment="true" applyProtection="false">
      <alignment horizontal="general" vertical="center" textRotation="0" wrapText="true" indent="0" shrinkToFit="false"/>
      <protection locked="true" hidden="false"/>
    </xf>
    <xf numFmtId="165" fontId="5" fillId="2" borderId="18" xfId="0" applyFont="true" applyBorder="true" applyAlignment="true" applyProtection="false">
      <alignment horizontal="center" vertical="center" textRotation="0" wrapText="true" indent="0" shrinkToFit="false"/>
      <protection locked="true" hidden="false"/>
    </xf>
    <xf numFmtId="164" fontId="5" fillId="2" borderId="19" xfId="0" applyFont="true" applyBorder="true" applyAlignment="true" applyProtection="false">
      <alignment horizontal="general" vertical="center" textRotation="0" wrapText="tru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12" fillId="5"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2" borderId="20" xfId="0" applyFont="true" applyBorder="true" applyAlignment="true" applyProtection="false">
      <alignment horizontal="center" vertical="center" textRotation="0" wrapText="true" indent="0" shrinkToFit="false"/>
      <protection locked="true" hidden="false"/>
    </xf>
    <xf numFmtId="164" fontId="0" fillId="2" borderId="21" xfId="0" applyFont="true" applyBorder="true" applyAlignment="true" applyProtection="false">
      <alignment horizontal="center" vertical="center" textRotation="0" wrapText="true" indent="0" shrinkToFit="false"/>
      <protection locked="true" hidden="false"/>
    </xf>
    <xf numFmtId="164" fontId="0" fillId="2" borderId="22" xfId="0" applyFont="true" applyBorder="true" applyAlignment="true" applyProtection="false">
      <alignment horizontal="center" vertical="center" textRotation="0" wrapText="true" indent="0" shrinkToFit="false"/>
      <protection locked="true" hidden="false"/>
    </xf>
    <xf numFmtId="164" fontId="11" fillId="2" borderId="23" xfId="0" applyFont="true" applyBorder="true" applyAlignment="true" applyProtection="false">
      <alignment horizontal="center" vertical="center" textRotation="0" wrapText="true" indent="0" shrinkToFit="false"/>
      <protection locked="true" hidden="false"/>
    </xf>
    <xf numFmtId="164" fontId="15" fillId="2" borderId="24" xfId="0" applyFont="true" applyBorder="true" applyAlignment="true" applyProtection="false">
      <alignment horizontal="center" vertical="center" textRotation="0" wrapText="true" indent="0" shrinkToFit="false"/>
      <protection locked="true" hidden="false"/>
    </xf>
    <xf numFmtId="164" fontId="12" fillId="2" borderId="25" xfId="0" applyFont="true" applyBorder="true" applyAlignment="true" applyProtection="false">
      <alignment horizontal="center" vertical="center" textRotation="0" wrapText="true" indent="0" shrinkToFit="false"/>
      <protection locked="true" hidden="false"/>
    </xf>
    <xf numFmtId="164" fontId="12" fillId="2" borderId="22" xfId="0" applyFont="true" applyBorder="true" applyAlignment="true" applyProtection="false">
      <alignment horizontal="center" vertical="center" textRotation="0" wrapText="true" indent="0" shrinkToFit="false"/>
      <protection locked="true" hidden="false"/>
    </xf>
    <xf numFmtId="164" fontId="16" fillId="2" borderId="23" xfId="0" applyFont="true" applyBorder="true" applyAlignment="true" applyProtection="false">
      <alignment horizontal="center" vertical="center" textRotation="0" wrapText="true" indent="0" shrinkToFit="false"/>
      <protection locked="true" hidden="false"/>
    </xf>
    <xf numFmtId="164" fontId="16" fillId="2" borderId="25" xfId="0" applyFont="true" applyBorder="true" applyAlignment="true" applyProtection="false">
      <alignment horizontal="center" vertical="center" textRotation="0" wrapText="true" indent="0" shrinkToFit="false"/>
      <protection locked="true" hidden="false"/>
    </xf>
    <xf numFmtId="164" fontId="16" fillId="2" borderId="26" xfId="0" applyFont="true" applyBorder="true" applyAlignment="true" applyProtection="false">
      <alignment horizontal="center" vertical="center" textRotation="0" wrapText="true" indent="0" shrinkToFit="false"/>
      <protection locked="true" hidden="false"/>
    </xf>
    <xf numFmtId="164" fontId="16" fillId="2" borderId="22" xfId="0" applyFont="true" applyBorder="true" applyAlignment="true" applyProtection="false">
      <alignment horizontal="center" vertical="center" textRotation="0" wrapText="true" indent="0" shrinkToFit="false"/>
      <protection locked="true" hidden="false"/>
    </xf>
    <xf numFmtId="164" fontId="6" fillId="2" borderId="24" xfId="0" applyFont="true" applyBorder="true" applyAlignment="true" applyProtection="false">
      <alignment horizontal="center" vertical="center" textRotation="0" wrapText="true" indent="0" shrinkToFit="false"/>
      <protection locked="true" hidden="false"/>
    </xf>
    <xf numFmtId="164" fontId="0" fillId="2" borderId="24" xfId="0" applyFont="true" applyBorder="true" applyAlignment="true" applyProtection="false">
      <alignment horizontal="center" vertical="center" textRotation="0" wrapText="true" indent="0" shrinkToFit="false"/>
      <protection locked="true" hidden="false"/>
    </xf>
    <xf numFmtId="164" fontId="0" fillId="2" borderId="25" xfId="0" applyFont="true" applyBorder="true" applyAlignment="true" applyProtection="false">
      <alignment horizontal="center" vertical="center" textRotation="0" wrapText="true" indent="0" shrinkToFit="false"/>
      <protection locked="true" hidden="false"/>
    </xf>
    <xf numFmtId="164" fontId="0" fillId="2" borderId="27" xfId="0" applyFont="true" applyBorder="true" applyAlignment="true" applyProtection="false">
      <alignment horizontal="center" vertical="center" textRotation="0" wrapText="true" indent="0" shrinkToFit="false"/>
      <protection locked="true" hidden="false"/>
    </xf>
    <xf numFmtId="164" fontId="0" fillId="6" borderId="28" xfId="0" applyFont="false" applyBorder="true" applyAlignment="true" applyProtection="false">
      <alignment horizontal="center" vertical="bottom" textRotation="0" wrapText="false" indent="0" shrinkToFit="false"/>
      <protection locked="true" hidden="false"/>
    </xf>
    <xf numFmtId="166" fontId="0" fillId="6" borderId="29" xfId="0" applyFont="false" applyBorder="true" applyAlignment="true" applyProtection="false">
      <alignment horizontal="center" vertical="bottom" textRotation="0" wrapText="false" indent="0" shrinkToFit="false"/>
      <protection locked="true" hidden="false"/>
    </xf>
    <xf numFmtId="168" fontId="0" fillId="6" borderId="30" xfId="15" applyFont="true" applyBorder="true" applyAlignment="true" applyProtection="true">
      <alignment horizontal="general" vertical="bottom" textRotation="0" wrapText="false" indent="0" shrinkToFit="false"/>
      <protection locked="true" hidden="false"/>
    </xf>
    <xf numFmtId="170" fontId="12" fillId="6" borderId="31" xfId="19" applyFont="true" applyBorder="true" applyAlignment="true" applyProtection="true">
      <alignment horizontal="general" vertical="bottom" textRotation="0" wrapText="false" indent="0" shrinkToFit="false"/>
      <protection locked="true" hidden="false"/>
    </xf>
    <xf numFmtId="170" fontId="12" fillId="6" borderId="6" xfId="19" applyFont="true" applyBorder="true" applyAlignment="true" applyProtection="true">
      <alignment horizontal="general" vertical="bottom" textRotation="0" wrapText="false" indent="0" shrinkToFit="false"/>
      <protection locked="true" hidden="false"/>
    </xf>
    <xf numFmtId="170" fontId="12" fillId="6" borderId="32" xfId="19" applyFont="true" applyBorder="true" applyAlignment="true" applyProtection="true">
      <alignment horizontal="general" vertical="bottom" textRotation="0" wrapText="false" indent="0" shrinkToFit="false"/>
      <protection locked="true" hidden="false"/>
    </xf>
    <xf numFmtId="170" fontId="12" fillId="6" borderId="30" xfId="19" applyFont="true" applyBorder="true" applyAlignment="true" applyProtection="true">
      <alignment horizontal="general" vertical="bottom" textRotation="0" wrapText="false" indent="0" shrinkToFit="false"/>
      <protection locked="true" hidden="false"/>
    </xf>
    <xf numFmtId="170" fontId="16" fillId="6" borderId="31" xfId="19" applyFont="true" applyBorder="true" applyAlignment="true" applyProtection="true">
      <alignment horizontal="center" vertical="bottom" textRotation="0" wrapText="false" indent="0" shrinkToFit="false"/>
      <protection locked="true" hidden="false"/>
    </xf>
    <xf numFmtId="170" fontId="16" fillId="6" borderId="32" xfId="19" applyFont="true" applyBorder="true" applyAlignment="true" applyProtection="true">
      <alignment horizontal="center" vertical="bottom" textRotation="0" wrapText="false" indent="0" shrinkToFit="false"/>
      <protection locked="true" hidden="false"/>
    </xf>
    <xf numFmtId="170" fontId="16" fillId="2" borderId="32" xfId="19" applyFont="true" applyBorder="true" applyAlignment="true" applyProtection="true">
      <alignment horizontal="center" vertical="bottom" textRotation="0" wrapText="false" indent="0" shrinkToFit="false"/>
      <protection locked="true" hidden="false"/>
    </xf>
    <xf numFmtId="170" fontId="16" fillId="6" borderId="30" xfId="19" applyFont="true" applyBorder="true" applyAlignment="true" applyProtection="true">
      <alignment horizontal="center" vertical="bottom" textRotation="0" wrapText="false" indent="0" shrinkToFit="false"/>
      <protection locked="true" hidden="false"/>
    </xf>
    <xf numFmtId="171" fontId="6" fillId="6" borderId="6" xfId="15" applyFont="true" applyBorder="true" applyAlignment="true" applyProtection="true">
      <alignment horizontal="general" vertical="bottom" textRotation="0" wrapText="false" indent="0" shrinkToFit="false"/>
      <protection locked="true" hidden="false"/>
    </xf>
    <xf numFmtId="171" fontId="0" fillId="6" borderId="6" xfId="15" applyFont="true" applyBorder="true" applyAlignment="true" applyProtection="true">
      <alignment horizontal="general" vertical="bottom" textRotation="0" wrapText="false" indent="0" shrinkToFit="false"/>
      <protection locked="true" hidden="false"/>
    </xf>
    <xf numFmtId="171" fontId="0" fillId="6" borderId="32" xfId="15" applyFont="true" applyBorder="true" applyAlignment="true" applyProtection="true">
      <alignment horizontal="general" vertical="bottom" textRotation="0" wrapText="false" indent="0" shrinkToFit="false"/>
      <protection locked="true" hidden="false"/>
    </xf>
    <xf numFmtId="171" fontId="0" fillId="6" borderId="33" xfId="15" applyFont="true" applyBorder="true" applyAlignment="true" applyProtection="true">
      <alignment horizontal="general" vertical="bottom" textRotation="0" wrapText="false" indent="0" shrinkToFit="false"/>
      <protection locked="true" hidden="false"/>
    </xf>
    <xf numFmtId="172" fontId="0" fillId="2" borderId="0" xfId="0" applyFont="false" applyBorder="false" applyAlignment="false" applyProtection="false">
      <alignment horizontal="general" vertical="bottom" textRotation="0" wrapText="false" indent="0" shrinkToFit="false"/>
      <protection locked="true" hidden="false"/>
    </xf>
    <xf numFmtId="164" fontId="0" fillId="2" borderId="34" xfId="0" applyFont="false" applyBorder="true" applyAlignment="true" applyProtection="false">
      <alignment horizontal="center" vertical="bottom" textRotation="0" wrapText="false" indent="0" shrinkToFit="false"/>
      <protection locked="true" hidden="false"/>
    </xf>
    <xf numFmtId="166" fontId="0" fillId="2" borderId="35" xfId="0" applyFont="false" applyBorder="true" applyAlignment="true" applyProtection="false">
      <alignment horizontal="center" vertical="bottom" textRotation="0" wrapText="false" indent="0" shrinkToFit="false"/>
      <protection locked="true" hidden="false"/>
    </xf>
    <xf numFmtId="168" fontId="0" fillId="2" borderId="36" xfId="15" applyFont="true" applyBorder="true" applyAlignment="true" applyProtection="true">
      <alignment horizontal="center" vertical="bottom" textRotation="0" wrapText="false" indent="0" shrinkToFit="false"/>
      <protection locked="true" hidden="false"/>
    </xf>
    <xf numFmtId="170" fontId="12" fillId="2" borderId="37" xfId="19" applyFont="true" applyBorder="true" applyAlignment="true" applyProtection="true">
      <alignment horizontal="general" vertical="bottom" textRotation="0" wrapText="false" indent="0" shrinkToFit="false"/>
      <protection locked="true" hidden="false"/>
    </xf>
    <xf numFmtId="170" fontId="12" fillId="2" borderId="38" xfId="19" applyFont="true" applyBorder="true" applyAlignment="true" applyProtection="true">
      <alignment horizontal="general" vertical="bottom" textRotation="0" wrapText="false" indent="0" shrinkToFit="false"/>
      <protection locked="true" hidden="false"/>
    </xf>
    <xf numFmtId="170" fontId="12" fillId="2" borderId="39" xfId="19" applyFont="true" applyBorder="true" applyAlignment="true" applyProtection="true">
      <alignment horizontal="general" vertical="bottom" textRotation="0" wrapText="false" indent="0" shrinkToFit="false"/>
      <protection locked="true" hidden="false"/>
    </xf>
    <xf numFmtId="170" fontId="12" fillId="2" borderId="36" xfId="19" applyFont="true" applyBorder="true" applyAlignment="true" applyProtection="true">
      <alignment horizontal="general" vertical="bottom" textRotation="0" wrapText="false" indent="0" shrinkToFit="false"/>
      <protection locked="true" hidden="false"/>
    </xf>
    <xf numFmtId="170" fontId="16" fillId="2" borderId="37" xfId="19" applyFont="true" applyBorder="true" applyAlignment="true" applyProtection="true">
      <alignment horizontal="center" vertical="bottom" textRotation="0" wrapText="false" indent="0" shrinkToFit="false"/>
      <protection locked="true" hidden="false"/>
    </xf>
    <xf numFmtId="170" fontId="16" fillId="2" borderId="39" xfId="19" applyFont="true" applyBorder="true" applyAlignment="true" applyProtection="true">
      <alignment horizontal="center" vertical="bottom" textRotation="0" wrapText="false" indent="0" shrinkToFit="false"/>
      <protection locked="true" hidden="false"/>
    </xf>
    <xf numFmtId="170" fontId="16" fillId="2" borderId="36" xfId="19" applyFont="true" applyBorder="true" applyAlignment="true" applyProtection="true">
      <alignment horizontal="center" vertical="bottom" textRotation="0" wrapText="false" indent="0" shrinkToFit="false"/>
      <protection locked="true" hidden="false"/>
    </xf>
    <xf numFmtId="171" fontId="6" fillId="2" borderId="38" xfId="15" applyFont="true" applyBorder="true" applyAlignment="true" applyProtection="true">
      <alignment horizontal="general" vertical="bottom" textRotation="0" wrapText="false" indent="0" shrinkToFit="false"/>
      <protection locked="true" hidden="false"/>
    </xf>
    <xf numFmtId="171" fontId="0" fillId="2" borderId="38" xfId="15" applyFont="true" applyBorder="true" applyAlignment="true" applyProtection="true">
      <alignment horizontal="general" vertical="bottom" textRotation="0" wrapText="false" indent="0" shrinkToFit="false"/>
      <protection locked="true" hidden="false"/>
    </xf>
    <xf numFmtId="171" fontId="0" fillId="2" borderId="39" xfId="15" applyFont="true" applyBorder="true" applyAlignment="true" applyProtection="true">
      <alignment horizontal="general" vertical="bottom" textRotation="0" wrapText="false" indent="0" shrinkToFit="false"/>
      <protection locked="true" hidden="false"/>
    </xf>
    <xf numFmtId="171" fontId="0" fillId="2" borderId="40" xfId="15" applyFont="true" applyBorder="true" applyAlignment="true" applyProtection="true">
      <alignment horizontal="general" vertical="bottom" textRotation="0" wrapText="false" indent="0" shrinkToFit="false"/>
      <protection locked="true" hidden="false"/>
    </xf>
    <xf numFmtId="168" fontId="0" fillId="2" borderId="36" xfId="15" applyFont="true" applyBorder="true" applyAlignment="true" applyProtection="true">
      <alignment horizontal="general" vertical="bottom" textRotation="0" wrapText="false" indent="0" shrinkToFit="false"/>
      <protection locked="true" hidden="false"/>
    </xf>
    <xf numFmtId="164" fontId="0" fillId="2" borderId="41" xfId="0" applyFont="false" applyBorder="true" applyAlignment="true" applyProtection="false">
      <alignment horizontal="center" vertical="bottom" textRotation="0" wrapText="false" indent="0" shrinkToFit="false"/>
      <protection locked="true" hidden="false"/>
    </xf>
    <xf numFmtId="166" fontId="0" fillId="2" borderId="42" xfId="0" applyFont="false" applyBorder="true" applyAlignment="true" applyProtection="false">
      <alignment horizontal="center" vertical="bottom" textRotation="0" wrapText="false" indent="0" shrinkToFit="false"/>
      <protection locked="true" hidden="false"/>
    </xf>
    <xf numFmtId="168" fontId="0" fillId="2" borderId="43" xfId="15" applyFont="true" applyBorder="true" applyAlignment="true" applyProtection="true">
      <alignment horizontal="general" vertical="bottom" textRotation="0" wrapText="false" indent="0" shrinkToFit="false"/>
      <protection locked="true" hidden="false"/>
    </xf>
    <xf numFmtId="170" fontId="12" fillId="2" borderId="44" xfId="19" applyFont="true" applyBorder="true" applyAlignment="true" applyProtection="true">
      <alignment horizontal="general" vertical="bottom" textRotation="0" wrapText="false" indent="0" shrinkToFit="false"/>
      <protection locked="true" hidden="false"/>
    </xf>
    <xf numFmtId="170" fontId="12" fillId="2" borderId="45" xfId="19" applyFont="true" applyBorder="true" applyAlignment="true" applyProtection="true">
      <alignment horizontal="general" vertical="bottom" textRotation="0" wrapText="false" indent="0" shrinkToFit="false"/>
      <protection locked="true" hidden="false"/>
    </xf>
    <xf numFmtId="170" fontId="12" fillId="2" borderId="46" xfId="19" applyFont="true" applyBorder="true" applyAlignment="true" applyProtection="true">
      <alignment horizontal="general" vertical="bottom" textRotation="0" wrapText="false" indent="0" shrinkToFit="false"/>
      <protection locked="true" hidden="false"/>
    </xf>
    <xf numFmtId="170" fontId="12" fillId="2" borderId="43" xfId="19" applyFont="true" applyBorder="true" applyAlignment="true" applyProtection="true">
      <alignment horizontal="general" vertical="bottom" textRotation="0" wrapText="false" indent="0" shrinkToFit="false"/>
      <protection locked="true" hidden="false"/>
    </xf>
    <xf numFmtId="170" fontId="16" fillId="2" borderId="44" xfId="19" applyFont="true" applyBorder="true" applyAlignment="true" applyProtection="true">
      <alignment horizontal="center" vertical="bottom" textRotation="0" wrapText="false" indent="0" shrinkToFit="false"/>
      <protection locked="true" hidden="false"/>
    </xf>
    <xf numFmtId="170" fontId="16" fillId="2" borderId="46" xfId="19" applyFont="true" applyBorder="true" applyAlignment="true" applyProtection="true">
      <alignment horizontal="center" vertical="bottom" textRotation="0" wrapText="false" indent="0" shrinkToFit="false"/>
      <protection locked="true" hidden="false"/>
    </xf>
    <xf numFmtId="170" fontId="16" fillId="2" borderId="43" xfId="19" applyFont="true" applyBorder="true" applyAlignment="true" applyProtection="true">
      <alignment horizontal="center" vertical="bottom" textRotation="0" wrapText="false" indent="0" shrinkToFit="false"/>
      <protection locked="true" hidden="false"/>
    </xf>
    <xf numFmtId="171" fontId="6" fillId="2" borderId="45" xfId="15" applyFont="true" applyBorder="true" applyAlignment="true" applyProtection="true">
      <alignment horizontal="general" vertical="bottom" textRotation="0" wrapText="false" indent="0" shrinkToFit="false"/>
      <protection locked="true" hidden="false"/>
    </xf>
    <xf numFmtId="171" fontId="0" fillId="2" borderId="45" xfId="15" applyFont="true" applyBorder="true" applyAlignment="true" applyProtection="true">
      <alignment horizontal="general" vertical="bottom" textRotation="0" wrapText="false" indent="0" shrinkToFit="false"/>
      <protection locked="true" hidden="false"/>
    </xf>
    <xf numFmtId="171" fontId="0" fillId="2" borderId="46" xfId="15" applyFont="true" applyBorder="true" applyAlignment="true" applyProtection="true">
      <alignment horizontal="general" vertical="bottom" textRotation="0" wrapText="false" indent="0" shrinkToFit="false"/>
      <protection locked="true" hidden="false"/>
    </xf>
    <xf numFmtId="171" fontId="0" fillId="2" borderId="47" xfId="15"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false">
      <alignment horizontal="center" vertical="center" textRotation="0" wrapText="true" indent="0" shrinkToFit="false"/>
      <protection locked="true" hidden="false"/>
    </xf>
    <xf numFmtId="164" fontId="0" fillId="6" borderId="48" xfId="0" applyFont="false" applyBorder="true" applyAlignment="true" applyProtection="false">
      <alignment horizontal="center" vertical="bottom" textRotation="0" wrapText="false" indent="0" shrinkToFit="false"/>
      <protection locked="true" hidden="false"/>
    </xf>
    <xf numFmtId="170" fontId="0" fillId="6" borderId="6" xfId="19" applyFont="true" applyBorder="true" applyAlignment="true" applyProtection="true">
      <alignment horizontal="center" vertical="bottom" textRotation="0" wrapText="false" indent="0" shrinkToFit="false"/>
      <protection locked="true" hidden="false"/>
    </xf>
    <xf numFmtId="170" fontId="0" fillId="6" borderId="32" xfId="19" applyFont="true" applyBorder="true" applyAlignment="true" applyProtection="true">
      <alignment horizontal="center" vertical="bottom" textRotation="0" wrapText="false" indent="0" shrinkToFit="false"/>
      <protection locked="true" hidden="false"/>
    </xf>
    <xf numFmtId="170" fontId="0" fillId="6" borderId="33" xfId="19" applyFont="true" applyBorder="true" applyAlignment="true" applyProtection="true">
      <alignment horizontal="center" vertical="bottom" textRotation="0" wrapText="false" indent="0" shrinkToFit="false"/>
      <protection locked="true" hidden="false"/>
    </xf>
    <xf numFmtId="164" fontId="0" fillId="2" borderId="49" xfId="0" applyFont="false" applyBorder="true" applyAlignment="true" applyProtection="false">
      <alignment horizontal="center" vertical="bottom" textRotation="0" wrapText="false" indent="0" shrinkToFit="false"/>
      <protection locked="true" hidden="false"/>
    </xf>
    <xf numFmtId="170" fontId="0" fillId="2" borderId="38" xfId="19" applyFont="true" applyBorder="true" applyAlignment="true" applyProtection="true">
      <alignment horizontal="center" vertical="bottom" textRotation="0" wrapText="false" indent="0" shrinkToFit="false"/>
      <protection locked="true" hidden="false"/>
    </xf>
    <xf numFmtId="170" fontId="0" fillId="2" borderId="39" xfId="19" applyFont="true" applyBorder="true" applyAlignment="true" applyProtection="true">
      <alignment horizontal="center" vertical="bottom" textRotation="0" wrapText="false" indent="0" shrinkToFit="false"/>
      <protection locked="true" hidden="false"/>
    </xf>
    <xf numFmtId="170" fontId="0" fillId="2" borderId="40" xfId="19" applyFont="true" applyBorder="true" applyAlignment="true" applyProtection="true">
      <alignment horizontal="center" vertical="bottom" textRotation="0" wrapText="false" indent="0" shrinkToFit="false"/>
      <protection locked="true" hidden="false"/>
    </xf>
    <xf numFmtId="164" fontId="0" fillId="2" borderId="50" xfId="0" applyFont="false" applyBorder="true" applyAlignment="true" applyProtection="false">
      <alignment horizontal="center" vertical="bottom" textRotation="0" wrapText="false" indent="0" shrinkToFit="false"/>
      <protection locked="true" hidden="false"/>
    </xf>
    <xf numFmtId="170" fontId="0" fillId="2" borderId="45" xfId="19" applyFont="true" applyBorder="true" applyAlignment="true" applyProtection="true">
      <alignment horizontal="center" vertical="bottom" textRotation="0" wrapText="false" indent="0" shrinkToFit="false"/>
      <protection locked="true" hidden="false"/>
    </xf>
    <xf numFmtId="170" fontId="0" fillId="2" borderId="46" xfId="19" applyFont="true" applyBorder="true" applyAlignment="true" applyProtection="true">
      <alignment horizontal="center" vertical="bottom" textRotation="0" wrapText="false" indent="0" shrinkToFit="false"/>
      <protection locked="true" hidden="false"/>
    </xf>
    <xf numFmtId="170" fontId="0" fillId="2" borderId="47" xfId="19" applyFont="true" applyBorder="true" applyAlignment="true" applyProtection="true">
      <alignment horizontal="center" vertical="bottom" textRotation="0" wrapText="false" indent="0" shrinkToFit="false"/>
      <protection locked="true" hidden="false"/>
    </xf>
    <xf numFmtId="173" fontId="0" fillId="2" borderId="38" xfId="19" applyFont="true" applyBorder="true" applyAlignment="true" applyProtection="true">
      <alignment horizontal="center" vertical="bottom" textRotation="0" wrapText="false" indent="0" shrinkToFit="false"/>
      <protection locked="true" hidden="false"/>
    </xf>
    <xf numFmtId="173" fontId="0" fillId="2" borderId="40" xfId="19" applyFont="true" applyBorder="true" applyAlignment="true" applyProtection="true">
      <alignment horizontal="center" vertical="bottom"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xf numFmtId="173" fontId="0" fillId="2" borderId="45" xfId="19" applyFont="true" applyBorder="true" applyAlignment="true" applyProtection="true">
      <alignment horizontal="center" vertical="bottom" textRotation="0" wrapText="false" indent="0" shrinkToFit="false"/>
      <protection locked="true" hidden="false"/>
    </xf>
    <xf numFmtId="173" fontId="0" fillId="2" borderId="47" xfId="19" applyFont="true" applyBorder="true" applyAlignment="true" applyProtection="tru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9999FF"/>
      <rgbColor rgb="FF7030A0"/>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N6"/>
    </sheetView>
  </sheetViews>
  <sheetFormatPr defaultRowHeight="12.8" outlineLevelRow="0" outlineLevelCol="0"/>
  <sheetData>
    <row r="1" customFormat="false" ht="15.8" hidden="false" customHeight="false" outlineLevel="0" collapsed="false">
      <c r="A1" s="1"/>
      <c r="B1" s="1"/>
      <c r="C1" s="1"/>
      <c r="D1" s="1"/>
      <c r="E1" s="1"/>
      <c r="F1" s="1"/>
      <c r="G1" s="1"/>
      <c r="H1" s="1"/>
      <c r="I1" s="1"/>
      <c r="J1" s="1"/>
      <c r="K1" s="1"/>
      <c r="L1" s="1"/>
      <c r="M1" s="1"/>
      <c r="N1" s="1"/>
    </row>
    <row r="2" customFormat="false" ht="15.8" hidden="false" customHeight="false" outlineLevel="0" collapsed="false">
      <c r="A2" s="1"/>
      <c r="B2" s="1"/>
      <c r="C2" s="1"/>
      <c r="D2" s="1"/>
      <c r="E2" s="1"/>
      <c r="F2" s="1"/>
      <c r="G2" s="1"/>
      <c r="H2" s="1"/>
      <c r="I2" s="1"/>
      <c r="J2" s="1"/>
      <c r="K2" s="1"/>
      <c r="L2" s="1"/>
      <c r="M2" s="1"/>
      <c r="N2" s="1"/>
    </row>
    <row r="3" customFormat="false" ht="15.8" hidden="false" customHeight="false" outlineLevel="0" collapsed="false">
      <c r="A3" s="1"/>
      <c r="B3" s="2" t="s">
        <v>0</v>
      </c>
      <c r="C3" s="3"/>
      <c r="D3" s="3"/>
      <c r="E3" s="3"/>
      <c r="F3" s="3"/>
      <c r="G3" s="3"/>
      <c r="H3" s="3"/>
      <c r="I3" s="3"/>
      <c r="J3" s="3"/>
      <c r="K3" s="3"/>
      <c r="L3" s="3"/>
      <c r="M3" s="4"/>
      <c r="N3" s="1"/>
    </row>
    <row r="4" customFormat="false" ht="15.8" hidden="false" customHeight="false" outlineLevel="0" collapsed="false">
      <c r="A4" s="1"/>
      <c r="B4" s="5" t="s">
        <v>1</v>
      </c>
      <c r="C4" s="6"/>
      <c r="D4" s="6"/>
      <c r="E4" s="6"/>
      <c r="F4" s="6"/>
      <c r="G4" s="6"/>
      <c r="H4" s="6"/>
      <c r="I4" s="6"/>
      <c r="J4" s="6"/>
      <c r="K4" s="6"/>
      <c r="L4" s="6"/>
      <c r="M4" s="7"/>
      <c r="N4" s="1"/>
    </row>
    <row r="5" customFormat="false" ht="15.8" hidden="false" customHeight="false" outlineLevel="0" collapsed="false">
      <c r="A5" s="1"/>
      <c r="B5" s="1"/>
      <c r="C5" s="1"/>
      <c r="D5" s="1"/>
      <c r="E5" s="1"/>
      <c r="F5" s="1"/>
      <c r="G5" s="1"/>
      <c r="H5" s="1"/>
      <c r="I5" s="1"/>
      <c r="J5" s="1"/>
      <c r="K5" s="1"/>
      <c r="L5" s="1"/>
      <c r="M5" s="1"/>
      <c r="N5" s="1"/>
    </row>
    <row r="6" customFormat="false" ht="15.8" hidden="false" customHeight="false" outlineLevel="0" collapsed="false">
      <c r="A6" s="1"/>
      <c r="B6" s="1"/>
      <c r="C6" s="1"/>
      <c r="D6" s="1"/>
      <c r="E6" s="1"/>
      <c r="F6" s="1"/>
      <c r="G6" s="1"/>
      <c r="H6" s="1"/>
      <c r="I6" s="1"/>
      <c r="J6" s="1"/>
      <c r="K6" s="1"/>
      <c r="L6" s="1"/>
      <c r="M6" s="1"/>
      <c r="N6" s="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1" sqref="A1:N6 C14"/>
    </sheetView>
  </sheetViews>
  <sheetFormatPr defaultRowHeight="15" outlineLevelRow="0" outlineLevelCol="0"/>
  <cols>
    <col collapsed="false" customWidth="true" hidden="false" outlineLevel="0" max="1" min="1" style="8" width="1"/>
    <col collapsed="false" customWidth="true" hidden="false" outlineLevel="0" max="2" min="2" style="8" width="15.71"/>
    <col collapsed="false" customWidth="true" hidden="false" outlineLevel="0" max="3" min="3" style="8" width="70.86"/>
    <col collapsed="false" customWidth="true" hidden="false" outlineLevel="0" max="4" min="4" style="8" width="135.86"/>
    <col collapsed="false" customWidth="true" hidden="false" outlineLevel="0" max="5" min="5" style="8" width="12.71"/>
    <col collapsed="false" customWidth="true" hidden="false" outlineLevel="0" max="6" min="6" style="8" width="28.14"/>
    <col collapsed="false" customWidth="true" hidden="false" outlineLevel="0" max="1025" min="7" style="9" width="10.85"/>
  </cols>
  <sheetData>
    <row r="1" customFormat="false" ht="15" hidden="false" customHeight="false" outlineLevel="0" collapsed="false">
      <c r="B1" s="8" t="s">
        <v>2</v>
      </c>
    </row>
    <row r="2" customFormat="false" ht="15" hidden="false" customHeight="false" outlineLevel="0" collapsed="false">
      <c r="B2" s="8" t="s">
        <v>3</v>
      </c>
    </row>
    <row r="3" customFormat="false" ht="30.75" hidden="false" customHeight="true" outlineLevel="0" collapsed="false">
      <c r="J3" s="10"/>
    </row>
    <row r="4" customFormat="false" ht="34.5" hidden="false" customHeight="true" outlineLevel="0" collapsed="false">
      <c r="A4" s="11"/>
      <c r="B4" s="12" t="s">
        <v>4</v>
      </c>
      <c r="C4" s="13" t="s">
        <v>5</v>
      </c>
      <c r="D4" s="13" t="s">
        <v>6</v>
      </c>
      <c r="E4" s="13" t="s">
        <v>7</v>
      </c>
      <c r="F4" s="14" t="s">
        <v>8</v>
      </c>
    </row>
    <row r="5" s="20" customFormat="true" ht="34.5" hidden="false" customHeight="true" outlineLevel="0" collapsed="false">
      <c r="A5" s="15"/>
      <c r="B5" s="16" t="s">
        <v>9</v>
      </c>
      <c r="C5" s="17" t="s">
        <v>10</v>
      </c>
      <c r="D5" s="17" t="s">
        <v>11</v>
      </c>
      <c r="E5" s="18" t="n">
        <v>2015</v>
      </c>
      <c r="F5" s="19" t="s">
        <v>12</v>
      </c>
      <c r="J5" s="21"/>
    </row>
    <row r="6" customFormat="false" ht="34.5" hidden="false" customHeight="true" outlineLevel="0" collapsed="false">
      <c r="A6" s="15"/>
      <c r="B6" s="22" t="s">
        <v>13</v>
      </c>
      <c r="C6" s="17"/>
      <c r="D6" s="17"/>
      <c r="E6" s="18"/>
      <c r="F6" s="19"/>
    </row>
    <row r="7" customFormat="false" ht="34.5" hidden="false" customHeight="true" outlineLevel="0" collapsed="false">
      <c r="A7" s="15"/>
      <c r="B7" s="23" t="s">
        <v>14</v>
      </c>
      <c r="C7" s="17"/>
      <c r="D7" s="17"/>
      <c r="E7" s="18"/>
      <c r="F7" s="19"/>
    </row>
    <row r="8" customFormat="false" ht="34.5" hidden="false" customHeight="true" outlineLevel="0" collapsed="false">
      <c r="A8" s="15"/>
      <c r="B8" s="24" t="s">
        <v>15</v>
      </c>
      <c r="C8" s="25" t="s">
        <v>16</v>
      </c>
      <c r="D8" s="25" t="s">
        <v>17</v>
      </c>
      <c r="E8" s="26" t="n">
        <v>2014</v>
      </c>
      <c r="F8" s="27" t="s">
        <v>18</v>
      </c>
    </row>
    <row r="9" customFormat="false" ht="34.5" hidden="false" customHeight="true" outlineLevel="0" collapsed="false">
      <c r="A9" s="15"/>
      <c r="B9" s="28" t="s">
        <v>19</v>
      </c>
      <c r="C9" s="29" t="s">
        <v>20</v>
      </c>
      <c r="D9" s="30" t="s">
        <v>21</v>
      </c>
      <c r="E9" s="31"/>
      <c r="F9" s="32" t="str">
        <f aca="false">F8</f>
        <v>Tous scénarios</v>
      </c>
    </row>
    <row r="11" customFormat="false" ht="30" hidden="false" customHeight="true" outlineLevel="0" collapsed="false"/>
  </sheetData>
  <mergeCells count="4">
    <mergeCell ref="C5:C7"/>
    <mergeCell ref="D5:D7"/>
    <mergeCell ref="E5:E7"/>
    <mergeCell ref="F5:F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AW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4" topLeftCell="R5" activePane="bottomRight" state="frozen"/>
      <selection pane="topLeft" activeCell="A1" activeCellId="0" sqref="A1"/>
      <selection pane="topRight" activeCell="R1" activeCellId="0" sqref="R1"/>
      <selection pane="bottomLeft" activeCell="A5" activeCellId="0" sqref="A5"/>
      <selection pane="bottomRight" activeCell="Z5" activeCellId="1" sqref="A1:N6 Z5"/>
    </sheetView>
  </sheetViews>
  <sheetFormatPr defaultRowHeight="13.8" outlineLevelRow="0" outlineLevelCol="0"/>
  <cols>
    <col collapsed="false" customWidth="true" hidden="false" outlineLevel="0" max="1" min="1" style="1" width="2.42"/>
    <col collapsed="false" customWidth="true" hidden="false" outlineLevel="0" max="2" min="2" style="1" width="7.71"/>
    <col collapsed="false" customWidth="true" hidden="false" outlineLevel="0" max="4" min="3" style="1" width="10.85"/>
    <col collapsed="false" customWidth="true" hidden="false" outlineLevel="0" max="6" min="5" style="33" width="10.85"/>
    <col collapsed="false" customWidth="true" hidden="false" outlineLevel="0" max="7" min="7" style="34" width="11.71"/>
    <col collapsed="false" customWidth="true" hidden="false" outlineLevel="0" max="23" min="8" style="34" width="10.85"/>
    <col collapsed="false" customWidth="true" hidden="false" outlineLevel="0" max="28" min="24" style="35" width="10.85"/>
    <col collapsed="false" customWidth="true" hidden="false" outlineLevel="0" max="30" min="29" style="36" width="11.86"/>
    <col collapsed="false" customWidth="true" hidden="false" outlineLevel="0" max="31" min="31" style="1" width="11.86"/>
    <col collapsed="false" customWidth="false" hidden="false" outlineLevel="0" max="47" min="32" style="1" width="11.42"/>
    <col collapsed="false" customWidth="true" hidden="false" outlineLevel="0" max="1025" min="48" style="1" width="10.85"/>
  </cols>
  <sheetData>
    <row r="1" customFormat="false" ht="26.8" hidden="false" customHeight="false" outlineLevel="0" collapsed="false">
      <c r="B1" s="37" t="s">
        <v>22</v>
      </c>
      <c r="C1" s="37"/>
      <c r="D1" s="37"/>
    </row>
    <row r="3" customFormat="false" ht="13.8" hidden="false" customHeight="false" outlineLevel="0" collapsed="false">
      <c r="B3" s="38" t="s">
        <v>23</v>
      </c>
      <c r="C3" s="38"/>
      <c r="D3" s="38"/>
      <c r="E3" s="39"/>
      <c r="F3" s="39"/>
      <c r="G3" s="40"/>
      <c r="H3" s="40"/>
      <c r="I3" s="40"/>
      <c r="J3" s="40"/>
      <c r="K3" s="40"/>
      <c r="L3" s="40"/>
      <c r="M3" s="41" t="s">
        <v>24</v>
      </c>
      <c r="N3" s="42"/>
      <c r="O3" s="42"/>
      <c r="P3" s="42"/>
    </row>
    <row r="4" s="43" customFormat="true" ht="55.45" hidden="false" customHeight="false" outlineLevel="0" collapsed="false">
      <c r="B4" s="44" t="s">
        <v>25</v>
      </c>
      <c r="C4" s="45" t="s">
        <v>26</v>
      </c>
      <c r="D4" s="46" t="s">
        <v>27</v>
      </c>
      <c r="E4" s="47" t="s">
        <v>28</v>
      </c>
      <c r="F4" s="48" t="s">
        <v>29</v>
      </c>
      <c r="G4" s="49" t="str">
        <f aca="false">AE4</f>
        <v>MSA SA </v>
      </c>
      <c r="H4" s="49" t="str">
        <f aca="false">AU4</f>
        <v>CNBF</v>
      </c>
      <c r="I4" s="49" t="n">
        <f aca="false">AV4</f>
        <v>0</v>
      </c>
      <c r="J4" s="49" t="n">
        <f aca="false">AW4</f>
        <v>0</v>
      </c>
      <c r="K4" s="49" t="n">
        <f aca="false">AX4</f>
        <v>0</v>
      </c>
      <c r="L4" s="49" t="n">
        <f aca="false">AY4</f>
        <v>0</v>
      </c>
      <c r="M4" s="49" t="n">
        <f aca="false">AZ4</f>
        <v>0</v>
      </c>
      <c r="N4" s="49" t="n">
        <f aca="false">BA4</f>
        <v>0</v>
      </c>
      <c r="O4" s="49" t="n">
        <f aca="false">BB4</f>
        <v>0</v>
      </c>
      <c r="P4" s="49" t="n">
        <f aca="false">BC4</f>
        <v>0</v>
      </c>
      <c r="Q4" s="49" t="n">
        <f aca="false">BD4</f>
        <v>0</v>
      </c>
      <c r="R4" s="49" t="n">
        <f aca="false">BE4</f>
        <v>0</v>
      </c>
      <c r="S4" s="49" t="n">
        <f aca="false">BF4</f>
        <v>0</v>
      </c>
      <c r="T4" s="49" t="n">
        <f aca="false">BG4</f>
        <v>0</v>
      </c>
      <c r="U4" s="49" t="n">
        <f aca="false">BH4</f>
        <v>0</v>
      </c>
      <c r="V4" s="49" t="n">
        <f aca="false">BI4</f>
        <v>0</v>
      </c>
      <c r="W4" s="50" t="n">
        <f aca="false">BJ4</f>
        <v>0</v>
      </c>
      <c r="X4" s="51" t="s">
        <v>30</v>
      </c>
      <c r="Y4" s="52" t="s">
        <v>31</v>
      </c>
      <c r="Z4" s="52" t="s">
        <v>32</v>
      </c>
      <c r="AA4" s="53" t="s">
        <v>33</v>
      </c>
      <c r="AB4" s="54" t="s">
        <v>34</v>
      </c>
      <c r="AC4" s="55" t="s">
        <v>35</v>
      </c>
      <c r="AD4" s="56" t="s">
        <v>29</v>
      </c>
      <c r="AE4" s="57" t="s">
        <v>36</v>
      </c>
      <c r="AF4" s="57" t="s">
        <v>37</v>
      </c>
      <c r="AG4" s="57" t="s">
        <v>38</v>
      </c>
      <c r="AH4" s="57" t="s">
        <v>39</v>
      </c>
      <c r="AI4" s="57" t="s">
        <v>40</v>
      </c>
      <c r="AJ4" s="57" t="s">
        <v>41</v>
      </c>
      <c r="AK4" s="57" t="s">
        <v>42</v>
      </c>
      <c r="AL4" s="57" t="s">
        <v>43</v>
      </c>
      <c r="AM4" s="57" t="s">
        <v>44</v>
      </c>
      <c r="AN4" s="57" t="s">
        <v>45</v>
      </c>
      <c r="AO4" s="57" t="s">
        <v>46</v>
      </c>
      <c r="AP4" s="57" t="s">
        <v>47</v>
      </c>
      <c r="AQ4" s="57" t="s">
        <v>48</v>
      </c>
      <c r="AR4" s="57" t="s">
        <v>49</v>
      </c>
      <c r="AS4" s="57" t="s">
        <v>50</v>
      </c>
      <c r="AT4" s="57" t="s">
        <v>51</v>
      </c>
      <c r="AU4" s="58" t="s">
        <v>52</v>
      </c>
    </row>
    <row r="5" customFormat="false" ht="13.8" hidden="false" customHeight="false" outlineLevel="0" collapsed="false">
      <c r="B5" s="59" t="n">
        <v>2015</v>
      </c>
      <c r="C5" s="60" t="n">
        <v>10.3</v>
      </c>
      <c r="D5" s="61" t="n">
        <v>23.2391062976021</v>
      </c>
      <c r="E5" s="62"/>
      <c r="F5" s="63"/>
      <c r="G5" s="64"/>
      <c r="H5" s="64"/>
      <c r="I5" s="64"/>
      <c r="J5" s="64"/>
      <c r="K5" s="64"/>
      <c r="L5" s="64"/>
      <c r="M5" s="64"/>
      <c r="N5" s="64"/>
      <c r="O5" s="64"/>
      <c r="P5" s="64"/>
      <c r="Q5" s="64"/>
      <c r="R5" s="64"/>
      <c r="S5" s="64"/>
      <c r="T5" s="64"/>
      <c r="U5" s="64"/>
      <c r="V5" s="64"/>
      <c r="W5" s="65"/>
      <c r="X5" s="66" t="n">
        <f aca="false">(AE5+AD5)/AC5</f>
        <v>0.696201012928645</v>
      </c>
      <c r="Y5" s="67" t="n">
        <f aca="false">(AQ5+AR5+AS5+AT5+AU5)/AC5</f>
        <v>0.131499861006258</v>
      </c>
      <c r="Z5" s="67" t="n">
        <f aca="false">(AF5+AG5+AI5)/AC5</f>
        <v>0.155400850980777</v>
      </c>
      <c r="AA5" s="68" t="n">
        <f aca="false">(AF5+AG5+AH5)/(AF5+AG5+AH5+AI5)</f>
        <v>0.480729290361036</v>
      </c>
      <c r="AB5" s="69" t="n">
        <f aca="false">(AH5+AJ5+AK5+AL5+AM5+AN5+AO5+AP5)/AC5</f>
        <v>0.0168982750843191</v>
      </c>
      <c r="AC5" s="70" t="n">
        <f aca="false">SUM(AD5:AU5)</f>
        <v>27433.71721</v>
      </c>
      <c r="AD5" s="71" t="n">
        <v>18424.55071</v>
      </c>
      <c r="AE5" s="72" t="n">
        <v>674.831</v>
      </c>
      <c r="AF5" s="72" t="n">
        <v>1730.98096907098</v>
      </c>
      <c r="AG5" s="72" t="n">
        <v>302.047030929019</v>
      </c>
      <c r="AH5" s="72" t="n">
        <v>31.637</v>
      </c>
      <c r="AI5" s="72" t="n">
        <v>2230.195</v>
      </c>
      <c r="AJ5" s="72" t="n">
        <v>2.229</v>
      </c>
      <c r="AK5" s="72" t="n">
        <v>150.692</v>
      </c>
      <c r="AL5" s="72" t="n">
        <v>42.574</v>
      </c>
      <c r="AM5" s="72" t="n">
        <v>31.342</v>
      </c>
      <c r="AN5" s="72" t="n">
        <v>145.6435</v>
      </c>
      <c r="AO5" s="72" t="n">
        <v>48.124</v>
      </c>
      <c r="AP5" s="72" t="n">
        <v>11.341</v>
      </c>
      <c r="AQ5" s="72" t="n">
        <v>496.716</v>
      </c>
      <c r="AR5" s="72" t="n">
        <v>1083.487</v>
      </c>
      <c r="AS5" s="72" t="n">
        <v>1013.312</v>
      </c>
      <c r="AT5" s="72" t="n">
        <v>950.387</v>
      </c>
      <c r="AU5" s="73" t="n">
        <v>63.628</v>
      </c>
      <c r="AW5" s="74"/>
    </row>
    <row r="6" customFormat="false" ht="13.8" hidden="false" customHeight="false" outlineLevel="0" collapsed="false">
      <c r="B6" s="75" t="n">
        <f aca="false">B5+1</f>
        <v>2016</v>
      </c>
      <c r="C6" s="76" t="n">
        <v>10.1</v>
      </c>
      <c r="D6" s="77" t="n">
        <v>23.354151478733</v>
      </c>
      <c r="E6" s="78" t="n">
        <f aca="false">AC6/AC5-1</f>
        <v>0.00516341828617994</v>
      </c>
      <c r="F6" s="79" t="n">
        <f aca="false">AE6/AE5-1</f>
        <v>-0.00408398547191813</v>
      </c>
      <c r="G6" s="80" t="n">
        <f aca="false">AF6/AF5-1</f>
        <v>-0.0103548042360049</v>
      </c>
      <c r="H6" s="80" t="n">
        <f aca="false">AF6/AF5-1</f>
        <v>-0.0103548042360049</v>
      </c>
      <c r="I6" s="80" t="n">
        <f aca="false">AG6/AG5-1</f>
        <v>0.0323657181496293</v>
      </c>
      <c r="J6" s="80" t="n">
        <f aca="false">AH6/AH5-1</f>
        <v>-0.0839523342921262</v>
      </c>
      <c r="K6" s="80" t="n">
        <f aca="false">AI6/AI5-1</f>
        <v>-0.00218007842363566</v>
      </c>
      <c r="L6" s="80" t="n">
        <f aca="false">AJ6/AJ5-1</f>
        <v>-0.146590399282189</v>
      </c>
      <c r="M6" s="80" t="n">
        <f aca="false">AK6/AK5-1</f>
        <v>-0.0193971810049638</v>
      </c>
      <c r="N6" s="80" t="n">
        <f aca="false">AL6/AL5-1</f>
        <v>-0.00328839197632358</v>
      </c>
      <c r="O6" s="80" t="n">
        <f aca="false">AM6/AM5-1</f>
        <v>0.00392444642971101</v>
      </c>
      <c r="P6" s="80" t="n">
        <f aca="false">AN6/AN5-1</f>
        <v>-0.0141475589367187</v>
      </c>
      <c r="Q6" s="80" t="n">
        <f aca="false">AO6/AO5-1</f>
        <v>0.0191796193167648</v>
      </c>
      <c r="R6" s="80" t="n">
        <f aca="false">AP6/AP5-1</f>
        <v>-0.00925844281809352</v>
      </c>
      <c r="S6" s="80" t="n">
        <f aca="false">AQ6/AQ5-1</f>
        <v>-0.0169070454746777</v>
      </c>
      <c r="T6" s="80" t="n">
        <f aca="false">AR6/AR5-1</f>
        <v>-0.015076323020027</v>
      </c>
      <c r="U6" s="80" t="n">
        <f aca="false">AS6/AS5-1</f>
        <v>-0.0132950167371945</v>
      </c>
      <c r="V6" s="80" t="n">
        <f aca="false">AT6/AT5-1</f>
        <v>0.0179216466555203</v>
      </c>
      <c r="W6" s="81" t="n">
        <f aca="false">AU6/AU5-1</f>
        <v>0.023731690450745</v>
      </c>
      <c r="X6" s="82" t="n">
        <f aca="false">(AE6+AD6)/AC6</f>
        <v>0.699206282247896</v>
      </c>
      <c r="Y6" s="83" t="n">
        <f aca="false">(AQ6+AR6+AS6+AT6+AU6)/AC6</f>
        <v>0.13011131435016</v>
      </c>
      <c r="Z6" s="83" t="n">
        <f aca="false">(AF6+AG6+AI6)/AC6</f>
        <v>0.15413077536953</v>
      </c>
      <c r="AA6" s="68" t="n">
        <f aca="false">(AF6+AG6+AH6)/(AF6+AG6+AH6+AI6)</f>
        <v>0.479964451249464</v>
      </c>
      <c r="AB6" s="84" t="n">
        <f aca="false">(AH6+AJ6+AK6+AL6+AM6+AN6+AO6+AP6)/AC6</f>
        <v>0.0165516280324136</v>
      </c>
      <c r="AC6" s="85" t="n">
        <f aca="false">SUM(AD6:AU6)</f>
        <v>27575.3689671</v>
      </c>
      <c r="AD6" s="86" t="n">
        <v>18608.7962171</v>
      </c>
      <c r="AE6" s="87" t="n">
        <v>672.075</v>
      </c>
      <c r="AF6" s="87" t="n">
        <v>1713.057</v>
      </c>
      <c r="AG6" s="87" t="n">
        <v>311.823</v>
      </c>
      <c r="AH6" s="87" t="n">
        <v>28.981</v>
      </c>
      <c r="AI6" s="87" t="n">
        <v>2225.333</v>
      </c>
      <c r="AJ6" s="87" t="n">
        <v>1.90225</v>
      </c>
      <c r="AK6" s="87" t="n">
        <v>147.769</v>
      </c>
      <c r="AL6" s="87" t="n">
        <v>42.434</v>
      </c>
      <c r="AM6" s="87" t="n">
        <v>31.465</v>
      </c>
      <c r="AN6" s="87" t="n">
        <v>143.583</v>
      </c>
      <c r="AO6" s="87" t="n">
        <v>49.047</v>
      </c>
      <c r="AP6" s="87" t="n">
        <v>11.236</v>
      </c>
      <c r="AQ6" s="87" t="n">
        <v>488.318</v>
      </c>
      <c r="AR6" s="87" t="n">
        <v>1067.152</v>
      </c>
      <c r="AS6" s="87" t="n">
        <v>999.84</v>
      </c>
      <c r="AT6" s="87" t="n">
        <v>967.4195</v>
      </c>
      <c r="AU6" s="88" t="n">
        <v>65.138</v>
      </c>
      <c r="AW6" s="74"/>
    </row>
    <row r="7" customFormat="false" ht="13.8" hidden="false" customHeight="false" outlineLevel="0" collapsed="false">
      <c r="B7" s="75" t="n">
        <f aca="false">B6+1</f>
        <v>2017</v>
      </c>
      <c r="C7" s="76" t="n">
        <v>9.5</v>
      </c>
      <c r="D7" s="89" t="n">
        <v>23.4697644282269</v>
      </c>
      <c r="E7" s="78" t="n">
        <f aca="false">AC7/AC6-1</f>
        <v>0.010038052026055</v>
      </c>
      <c r="F7" s="79" t="n">
        <f aca="false">AE7/AE6-1</f>
        <v>0.00411710002603871</v>
      </c>
      <c r="G7" s="80" t="n">
        <f aca="false">AF7/AF6-1</f>
        <v>-0.000509031515005143</v>
      </c>
      <c r="H7" s="80" t="n">
        <f aca="false">AF7/AF6-1</f>
        <v>-0.000509031515005143</v>
      </c>
      <c r="I7" s="80" t="n">
        <f aca="false">AG7/AG6-1</f>
        <v>0.00959518701314543</v>
      </c>
      <c r="J7" s="80" t="n">
        <f aca="false">AH7/AH6-1</f>
        <v>-0.097753700700459</v>
      </c>
      <c r="K7" s="80" t="n">
        <f aca="false">AI7/AI6-1</f>
        <v>-0.00218007842363366</v>
      </c>
      <c r="L7" s="80" t="n">
        <f aca="false">AJ7/AJ6-1</f>
        <v>-0.0850399199970089</v>
      </c>
      <c r="M7" s="80" t="n">
        <f aca="false">AK7/AK6-1</f>
        <v>-0.0117837643042045</v>
      </c>
      <c r="N7" s="80" t="n">
        <f aca="false">AL7/AL6-1</f>
        <v>0</v>
      </c>
      <c r="O7" s="80" t="n">
        <f aca="false">AM7/AM6-1</f>
        <v>-0.0117908787541713</v>
      </c>
      <c r="P7" s="80" t="n">
        <f aca="false">AN7/AN6-1</f>
        <v>-0.0121671785657076</v>
      </c>
      <c r="Q7" s="80" t="n">
        <f aca="false">AO7/AO6-1</f>
        <v>0.028</v>
      </c>
      <c r="R7" s="80" t="n">
        <f aca="false">AP7/AP6-1</f>
        <v>-0.0569597721609114</v>
      </c>
      <c r="S7" s="80" t="n">
        <f aca="false">AQ7/AQ6-1</f>
        <v>-0.0199931192378736</v>
      </c>
      <c r="T7" s="80" t="n">
        <f aca="false">AR7/AR6-1</f>
        <v>-0.000755011160912478</v>
      </c>
      <c r="U7" s="80" t="n">
        <f aca="false">AS7/AS6-1</f>
        <v>0.0015869470046106</v>
      </c>
      <c r="V7" s="80" t="n">
        <f aca="false">AT7/AT6-1</f>
        <v>-0.0282053463569857</v>
      </c>
      <c r="W7" s="81" t="n">
        <f aca="false">AU7/AU6-1</f>
        <v>0.0430931253646103</v>
      </c>
      <c r="X7" s="82" t="n">
        <f aca="false">(AE7+AD7)/AC7</f>
        <v>0.703714876676608</v>
      </c>
      <c r="Y7" s="83" t="n">
        <f aca="false">(AQ7+AR7+AS7+AT7+AU7)/AC7</f>
        <v>0.127616836670428</v>
      </c>
      <c r="Z7" s="83" t="n">
        <f aca="false">(AF7+AG7+AI7)/AC7</f>
        <v>0.152500911108058</v>
      </c>
      <c r="AA7" s="68" t="n">
        <f aca="false">(AF7+AG7+AH7)/(AF7+AG7+AH7+AI7)</f>
        <v>0.480422542987902</v>
      </c>
      <c r="AB7" s="84" t="n">
        <f aca="false">(AH7+AJ7+AK7+AL7+AM7+AN7+AO7+AP7)/AC7</f>
        <v>0.0161673755449057</v>
      </c>
      <c r="AC7" s="85" t="n">
        <f aca="false">SUM(AD7:AU7)</f>
        <v>27852.1719554294</v>
      </c>
      <c r="AD7" s="86" t="n">
        <v>18925.1457527907</v>
      </c>
      <c r="AE7" s="87" t="n">
        <v>674.842</v>
      </c>
      <c r="AF7" s="87" t="n">
        <v>1712.185</v>
      </c>
      <c r="AG7" s="87" t="n">
        <v>314.815</v>
      </c>
      <c r="AH7" s="87" t="n">
        <v>26.148</v>
      </c>
      <c r="AI7" s="87" t="n">
        <v>2220.4815995413</v>
      </c>
      <c r="AJ7" s="87" t="n">
        <v>1.74048281218569</v>
      </c>
      <c r="AK7" s="87" t="n">
        <v>146.027724932532</v>
      </c>
      <c r="AL7" s="87" t="n">
        <v>42.434</v>
      </c>
      <c r="AM7" s="87" t="n">
        <v>31.094</v>
      </c>
      <c r="AN7" s="87" t="n">
        <v>141.836</v>
      </c>
      <c r="AO7" s="87" t="n">
        <v>50.420316</v>
      </c>
      <c r="AP7" s="87" t="n">
        <v>10.596</v>
      </c>
      <c r="AQ7" s="87" t="n">
        <v>478.555</v>
      </c>
      <c r="AR7" s="87" t="n">
        <v>1066.34628832961</v>
      </c>
      <c r="AS7" s="87" t="n">
        <v>1001.42669309309</v>
      </c>
      <c r="AT7" s="87" t="n">
        <v>940.133097929998</v>
      </c>
      <c r="AU7" s="88" t="n">
        <v>67.945</v>
      </c>
      <c r="AW7" s="74"/>
    </row>
    <row r="8" customFormat="false" ht="13.8" hidden="false" customHeight="false" outlineLevel="0" collapsed="false">
      <c r="B8" s="75" t="n">
        <f aca="false">B7+1</f>
        <v>2018</v>
      </c>
      <c r="C8" s="76" t="n">
        <v>9.3</v>
      </c>
      <c r="D8" s="89" t="n">
        <v>23.5864975239129</v>
      </c>
      <c r="E8" s="78" t="n">
        <f aca="false">AC8/AC7-1</f>
        <v>0.00357390428945581</v>
      </c>
      <c r="F8" s="79" t="n">
        <f aca="false">AE8/AE7-1</f>
        <v>0.000739432341199997</v>
      </c>
      <c r="G8" s="80" t="n">
        <f aca="false">AF8/AF7-1</f>
        <v>-0.00487856160403222</v>
      </c>
      <c r="H8" s="80" t="n">
        <f aca="false">AF8/AF7-1</f>
        <v>-0.00487856160403222</v>
      </c>
      <c r="I8" s="80" t="n">
        <f aca="false">AG8/AG7-1</f>
        <v>0.00669599606117877</v>
      </c>
      <c r="J8" s="80" t="n">
        <f aca="false">AH8/AH7-1</f>
        <v>-0.0973305797766559</v>
      </c>
      <c r="K8" s="80" t="n">
        <f aca="false">AI8/AI7-1</f>
        <v>-0.00702505973876233</v>
      </c>
      <c r="L8" s="80" t="n">
        <f aca="false">AJ8/AJ7-1</f>
        <v>-0.0981815566711086</v>
      </c>
      <c r="M8" s="80" t="n">
        <f aca="false">AK8/AK7-1</f>
        <v>-0.0139856577656236</v>
      </c>
      <c r="N8" s="80" t="n">
        <f aca="false">AL8/AL7-1</f>
        <v>0</v>
      </c>
      <c r="O8" s="80" t="n">
        <f aca="false">AM8/AM7-1</f>
        <v>-0.0118029201775263</v>
      </c>
      <c r="P8" s="80" t="n">
        <f aca="false">AN8/AN7-1</f>
        <v>0</v>
      </c>
      <c r="Q8" s="80" t="n">
        <f aca="false">AO8/AO7-1</f>
        <v>0.00500000000000012</v>
      </c>
      <c r="R8" s="80" t="n">
        <f aca="false">AP8/AP7-1</f>
        <v>-0.0543601359003398</v>
      </c>
      <c r="S8" s="80" t="n">
        <f aca="false">AQ8/AQ7-1</f>
        <v>-0.0191179697213486</v>
      </c>
      <c r="T8" s="80" t="n">
        <f aca="false">AR8/AR7-1</f>
        <v>-0.00209634064159558</v>
      </c>
      <c r="U8" s="80" t="n">
        <f aca="false">AS8/AS7-1</f>
        <v>-0.000237283465947979</v>
      </c>
      <c r="V8" s="80" t="n">
        <f aca="false">AT8/AT7-1</f>
        <v>-0.0358451123203698</v>
      </c>
      <c r="W8" s="81" t="n">
        <f aca="false">AU8/AU7-1</f>
        <v>0.019574655971742</v>
      </c>
      <c r="X8" s="82" t="n">
        <f aca="false">(AE8+AD8)/AC8</f>
        <v>0.707320266859467</v>
      </c>
      <c r="Y8" s="83" t="n">
        <f aca="false">(AQ8+AR8+AS8+AT8+AU8)/AC8</f>
        <v>0.125588541274701</v>
      </c>
      <c r="Z8" s="83" t="n">
        <f aca="false">(AF8+AG8+AI8)/AC8</f>
        <v>0.151176337238227</v>
      </c>
      <c r="AA8" s="68" t="n">
        <f aca="false">(AF8+AG8+AH8)/(AF8+AG8+AH8+AI8)</f>
        <v>0.481111379728281</v>
      </c>
      <c r="AB8" s="84" t="n">
        <f aca="false">(AH8+AJ8+AK8+AL8+AM8+AN8+AO8+AP8)/AC8</f>
        <v>0.0159148546276061</v>
      </c>
      <c r="AC8" s="85" t="n">
        <f aca="false">SUM(AD8:AU8)</f>
        <v>27951.7129522516</v>
      </c>
      <c r="AD8" s="86" t="n">
        <v>19095.4720645658</v>
      </c>
      <c r="AE8" s="87" t="n">
        <v>675.341</v>
      </c>
      <c r="AF8" s="87" t="n">
        <v>1703.832</v>
      </c>
      <c r="AG8" s="87" t="n">
        <v>316.923</v>
      </c>
      <c r="AH8" s="87" t="n">
        <v>23.603</v>
      </c>
      <c r="AI8" s="87" t="n">
        <v>2204.8825836557</v>
      </c>
      <c r="AJ8" s="87" t="n">
        <v>1.56959950032599</v>
      </c>
      <c r="AK8" s="87" t="n">
        <v>143.985431147333</v>
      </c>
      <c r="AL8" s="87" t="n">
        <v>42.434</v>
      </c>
      <c r="AM8" s="87" t="n">
        <v>30.727</v>
      </c>
      <c r="AN8" s="87" t="n">
        <v>141.836</v>
      </c>
      <c r="AO8" s="87" t="n">
        <v>50.67241758</v>
      </c>
      <c r="AP8" s="87" t="n">
        <v>10.02</v>
      </c>
      <c r="AQ8" s="87" t="n">
        <v>469.406</v>
      </c>
      <c r="AR8" s="87" t="n">
        <v>1064.11086326737</v>
      </c>
      <c r="AS8" s="87" t="n">
        <v>1001.18907109646</v>
      </c>
      <c r="AT8" s="87" t="n">
        <v>906.4339214386</v>
      </c>
      <c r="AU8" s="88" t="n">
        <v>69.275</v>
      </c>
      <c r="AW8" s="74"/>
    </row>
    <row r="9" customFormat="false" ht="13.8" hidden="false" customHeight="false" outlineLevel="0" collapsed="false">
      <c r="B9" s="75" t="n">
        <f aca="false">B8+1</f>
        <v>2019</v>
      </c>
      <c r="C9" s="76" t="n">
        <v>9</v>
      </c>
      <c r="D9" s="89" t="n">
        <v>23.7038432247398</v>
      </c>
      <c r="E9" s="78" t="n">
        <f aca="false">AC9/AC8-1</f>
        <v>0.00541950448014217</v>
      </c>
      <c r="F9" s="79" t="n">
        <f aca="false">AE9/AE8-1</f>
        <v>0.00355672171540022</v>
      </c>
      <c r="G9" s="80" t="n">
        <f aca="false">AF9/AF8-1</f>
        <v>-0.0140639233352877</v>
      </c>
      <c r="H9" s="80" t="n">
        <f aca="false">AF9/AF8-1</f>
        <v>-0.0140639233352877</v>
      </c>
      <c r="I9" s="80" t="n">
        <f aca="false">AG9/AG8-1</f>
        <v>0.00665776860625456</v>
      </c>
      <c r="J9" s="80" t="n">
        <f aca="false">AH9/AH8-1</f>
        <v>-0.111129941109181</v>
      </c>
      <c r="K9" s="80" t="n">
        <f aca="false">AI9/AI8-1</f>
        <v>-0.00629398594867159</v>
      </c>
      <c r="L9" s="80" t="n">
        <f aca="false">AJ9/AJ8-1</f>
        <v>-0.0861297929501587</v>
      </c>
      <c r="M9" s="80" t="n">
        <f aca="false">AK9/AK8-1</f>
        <v>-0.00877214889490152</v>
      </c>
      <c r="N9" s="80" t="n">
        <f aca="false">AL9/AL8-1</f>
        <v>0</v>
      </c>
      <c r="O9" s="80" t="n">
        <f aca="false">AM9/AM8-1</f>
        <v>-0.011781169655352</v>
      </c>
      <c r="P9" s="80" t="n">
        <f aca="false">AN9/AN8-1</f>
        <v>0</v>
      </c>
      <c r="Q9" s="80" t="n">
        <f aca="false">AO9/AO8-1</f>
        <v>0.00500000000000012</v>
      </c>
      <c r="R9" s="80" t="n">
        <f aca="false">AP9/AP8-1</f>
        <v>-0.0780439121756487</v>
      </c>
      <c r="S9" s="80" t="n">
        <f aca="false">AQ9/AQ8-1</f>
        <v>-0.0190197824484561</v>
      </c>
      <c r="T9" s="80" t="n">
        <f aca="false">AR9/AR8-1</f>
        <v>-0.000596279421273382</v>
      </c>
      <c r="U9" s="80" t="n">
        <f aca="false">AS9/AS8-1</f>
        <v>0.00611850148547988</v>
      </c>
      <c r="V9" s="80" t="n">
        <f aca="false">AT9/AT8-1</f>
        <v>0.00089735716571937</v>
      </c>
      <c r="W9" s="81" t="n">
        <f aca="false">AU9/AU8-1</f>
        <v>0.0201082641645616</v>
      </c>
      <c r="X9" s="82" t="n">
        <f aca="false">(AE9+AD9)/AC9</f>
        <v>0.710387843458765</v>
      </c>
      <c r="Y9" s="83" t="n">
        <f aca="false">(AQ9+AR9+AS9+AT9+AU9)/AC9</f>
        <v>0.124867803190118</v>
      </c>
      <c r="Z9" s="83" t="n">
        <f aca="false">(AF9+AG9+AI9)/AC9</f>
        <v>0.1490900648602</v>
      </c>
      <c r="AA9" s="68" t="n">
        <f aca="false">(AF9+AG9+AH9)/(AF9+AG9+AH9+AI9)</f>
        <v>0.479680928851076</v>
      </c>
      <c r="AB9" s="84" t="n">
        <f aca="false">(AH9+AJ9+AK9+AL9+AM9+AN9+AO9+AP9)/AC9</f>
        <v>0.0156542884909166</v>
      </c>
      <c r="AC9" s="85" t="n">
        <f aca="false">SUM(AD9:AU9)</f>
        <v>28103.197385824</v>
      </c>
      <c r="AD9" s="86" t="n">
        <v>19286.4267852115</v>
      </c>
      <c r="AE9" s="87" t="n">
        <v>677.743</v>
      </c>
      <c r="AF9" s="87" t="n">
        <v>1679.86943737579</v>
      </c>
      <c r="AG9" s="87" t="n">
        <v>319.033</v>
      </c>
      <c r="AH9" s="87" t="n">
        <v>20.98</v>
      </c>
      <c r="AI9" s="87" t="n">
        <v>2191.0050836557</v>
      </c>
      <c r="AJ9" s="87" t="n">
        <v>1.43441022034824</v>
      </c>
      <c r="AK9" s="87" t="n">
        <v>142.722369506612</v>
      </c>
      <c r="AL9" s="87" t="n">
        <v>42.434</v>
      </c>
      <c r="AM9" s="87" t="n">
        <v>30.365</v>
      </c>
      <c r="AN9" s="87" t="n">
        <v>141.836</v>
      </c>
      <c r="AO9" s="87" t="n">
        <v>50.9257796679</v>
      </c>
      <c r="AP9" s="87" t="n">
        <v>9.238</v>
      </c>
      <c r="AQ9" s="87" t="n">
        <v>460.478</v>
      </c>
      <c r="AR9" s="87" t="n">
        <v>1063.47635585765</v>
      </c>
      <c r="AS9" s="87" t="n">
        <v>1007.31484791521</v>
      </c>
      <c r="AT9" s="87" t="n">
        <v>907.247316413254</v>
      </c>
      <c r="AU9" s="88" t="n">
        <v>70.668</v>
      </c>
      <c r="AW9" s="74"/>
    </row>
    <row r="10" customFormat="false" ht="13.8" hidden="false" customHeight="false" outlineLevel="0" collapsed="false">
      <c r="B10" s="75" t="n">
        <f aca="false">B9+1</f>
        <v>2020</v>
      </c>
      <c r="C10" s="76" t="n">
        <v>8.6</v>
      </c>
      <c r="D10" s="89" t="n">
        <v>23.8215391347388</v>
      </c>
      <c r="E10" s="78" t="n">
        <f aca="false">AC10/AC9-1</f>
        <v>0.00480884491994971</v>
      </c>
      <c r="F10" s="79" t="n">
        <f aca="false">AE10/AE9-1</f>
        <v>-0.0010549721649652</v>
      </c>
      <c r="G10" s="80" t="n">
        <f aca="false">AF10/AF9-1</f>
        <v>-0.0138798945805597</v>
      </c>
      <c r="H10" s="80" t="n">
        <f aca="false">AF10/AF9-1</f>
        <v>-0.0138798945805597</v>
      </c>
      <c r="I10" s="80" t="n">
        <f aca="false">AG10/AG9-1</f>
        <v>0.00659806352320902</v>
      </c>
      <c r="J10" s="80" t="n">
        <f aca="false">AH10/AH9-1</f>
        <v>-0.124118207816968</v>
      </c>
      <c r="K10" s="80" t="n">
        <f aca="false">AI10/AI9-1</f>
        <v>-0.00633385111861329</v>
      </c>
      <c r="L10" s="80" t="n">
        <f aca="false">AJ10/AJ9-1</f>
        <v>-0.0830207482295816</v>
      </c>
      <c r="M10" s="80" t="n">
        <f aca="false">AK10/AK9-1</f>
        <v>-0.00999957712069022</v>
      </c>
      <c r="N10" s="80" t="n">
        <f aca="false">AL10/AL9-1</f>
        <v>0</v>
      </c>
      <c r="O10" s="80" t="n">
        <f aca="false">AM10/AM9-1</f>
        <v>-0.0118228223283385</v>
      </c>
      <c r="P10" s="80" t="n">
        <f aca="false">AN10/AN9-1</f>
        <v>0</v>
      </c>
      <c r="Q10" s="80" t="n">
        <f aca="false">AO10/AO9-1</f>
        <v>0.00499999999999989</v>
      </c>
      <c r="R10" s="80" t="n">
        <f aca="false">AP10/AP9-1</f>
        <v>-0.0543407663996535</v>
      </c>
      <c r="S10" s="80" t="n">
        <f aca="false">AQ10/AQ9-1</f>
        <v>-0.0180529797297591</v>
      </c>
      <c r="T10" s="80" t="n">
        <f aca="false">AR10/AR9-1</f>
        <v>-0.0020940240232743</v>
      </c>
      <c r="U10" s="80" t="n">
        <f aca="false">AS10/AS9-1</f>
        <v>0.00414019775649233</v>
      </c>
      <c r="V10" s="80" t="n">
        <f aca="false">AT10/AT9-1</f>
        <v>0.001403302245917</v>
      </c>
      <c r="W10" s="81" t="n">
        <f aca="false">AU10/AU9-1</f>
        <v>0.0203345219901512</v>
      </c>
      <c r="X10" s="82" t="n">
        <f aca="false">(AE10+AD10)/AC10</f>
        <v>0.713314508724286</v>
      </c>
      <c r="Y10" s="83" t="n">
        <f aca="false">(AQ10+AR10+AS10+AT10+AU10)/AC10</f>
        <v>0.124140620098897</v>
      </c>
      <c r="Z10" s="83" t="n">
        <f aca="false">(AF10+AG10+AI10)/AC10</f>
        <v>0.147133946913923</v>
      </c>
      <c r="AA10" s="68" t="n">
        <f aca="false">(AF10+AG10+AH10)/(AF10+AG10+AH10+AI10)</f>
        <v>0.478306720164507</v>
      </c>
      <c r="AB10" s="84" t="n">
        <f aca="false">(AH10+AJ10+AK10+AL10+AM10+AN10+AO10+AP10)/AC10</f>
        <v>0.0154109242628935</v>
      </c>
      <c r="AC10" s="85" t="n">
        <f aca="false">SUM(AD10:AU10)</f>
        <v>28238.3413038071</v>
      </c>
      <c r="AD10" s="86" t="n">
        <v>19465.7905543139</v>
      </c>
      <c r="AE10" s="87" t="n">
        <v>677.028</v>
      </c>
      <c r="AF10" s="87" t="n">
        <v>1656.55302667591</v>
      </c>
      <c r="AG10" s="87" t="n">
        <v>321.138</v>
      </c>
      <c r="AH10" s="87" t="n">
        <v>18.376</v>
      </c>
      <c r="AI10" s="87" t="n">
        <v>2177.1275836557</v>
      </c>
      <c r="AJ10" s="87" t="n">
        <v>1.31532441058677</v>
      </c>
      <c r="AK10" s="87" t="n">
        <v>141.295206165883</v>
      </c>
      <c r="AL10" s="87" t="n">
        <v>42.434</v>
      </c>
      <c r="AM10" s="87" t="n">
        <v>30.006</v>
      </c>
      <c r="AN10" s="87" t="n">
        <v>141.836</v>
      </c>
      <c r="AO10" s="87" t="n">
        <v>51.1804085662395</v>
      </c>
      <c r="AP10" s="87" t="n">
        <v>8.736</v>
      </c>
      <c r="AQ10" s="87" t="n">
        <v>452.165</v>
      </c>
      <c r="AR10" s="87" t="n">
        <v>1061.2494108203</v>
      </c>
      <c r="AS10" s="87" t="n">
        <v>1011.48533058863</v>
      </c>
      <c r="AT10" s="87" t="n">
        <v>908.520458609979</v>
      </c>
      <c r="AU10" s="88" t="n">
        <v>72.105</v>
      </c>
      <c r="AW10" s="74"/>
    </row>
    <row r="11" customFormat="false" ht="13.8" hidden="false" customHeight="false" outlineLevel="0" collapsed="false">
      <c r="B11" s="75" t="n">
        <f aca="false">B10+1</f>
        <v>2021</v>
      </c>
      <c r="C11" s="76" t="n">
        <v>8.5</v>
      </c>
      <c r="D11" s="89" t="n">
        <v>23.9387558758634</v>
      </c>
      <c r="E11" s="78" t="n">
        <f aca="false">AC11/AC10-1</f>
        <v>0.00214820953003025</v>
      </c>
      <c r="F11" s="79" t="n">
        <f aca="false">AE11/AE10-1</f>
        <v>0.0016734906089555</v>
      </c>
      <c r="G11" s="80" t="n">
        <f aca="false">AF11/AF10-1</f>
        <v>-0.0129980822602018</v>
      </c>
      <c r="H11" s="80" t="n">
        <f aca="false">AF11/AF10-1</f>
        <v>-0.0129980822602018</v>
      </c>
      <c r="I11" s="80" t="n">
        <f aca="false">AG11/AG10-1</f>
        <v>0.00657349799774565</v>
      </c>
      <c r="J11" s="80" t="n">
        <f aca="false">AH11/AH10-1</f>
        <v>-0.140454941227688</v>
      </c>
      <c r="K11" s="80" t="n">
        <f aca="false">AI11/AI10-1</f>
        <v>-0.00637422450764136</v>
      </c>
      <c r="L11" s="80" t="n">
        <f aca="false">AJ11/AJ10-1</f>
        <v>-0.0838058006547718</v>
      </c>
      <c r="M11" s="80" t="n">
        <f aca="false">AK11/AK10-1</f>
        <v>-0.00999957712069321</v>
      </c>
      <c r="N11" s="80" t="n">
        <f aca="false">AL11/AL10-1</f>
        <v>0</v>
      </c>
      <c r="O11" s="80" t="n">
        <f aca="false">AM11/AM10-1</f>
        <v>-0.0117976404719056</v>
      </c>
      <c r="P11" s="80" t="n">
        <f aca="false">AN11/AN10-1</f>
        <v>0</v>
      </c>
      <c r="Q11" s="80" t="n">
        <f aca="false">AO11/AO10-1</f>
        <v>0.00500000000000012</v>
      </c>
      <c r="R11" s="80" t="n">
        <f aca="false">AP11/AP10-1</f>
        <v>-0.0496794871794873</v>
      </c>
      <c r="S11" s="80" t="n">
        <f aca="false">AQ11/AQ10-1</f>
        <v>-0.0179536231243019</v>
      </c>
      <c r="T11" s="80" t="n">
        <f aca="false">AR11/AR10-1</f>
        <v>0.00154905771443437</v>
      </c>
      <c r="U11" s="80" t="n">
        <f aca="false">AS11/AS10-1</f>
        <v>0.00154901135491325</v>
      </c>
      <c r="V11" s="80" t="n">
        <f aca="false">AT11/AT10-1</f>
        <v>0.00405485296216379</v>
      </c>
      <c r="W11" s="81" t="n">
        <f aca="false">AU11/AU10-1</f>
        <v>0.0188336453782676</v>
      </c>
      <c r="X11" s="82" t="n">
        <f aca="false">(AE11+AD11)/AC11</f>
        <v>0.715264787949493</v>
      </c>
      <c r="Y11" s="83" t="n">
        <f aca="false">(AQ11+AR11+AS11+AT11+AU11)/AC11</f>
        <v>0.123879270012675</v>
      </c>
      <c r="Z11" s="83" t="n">
        <f aca="false">(AF11+AG11+AI11)/AC11</f>
        <v>0.145641882575889</v>
      </c>
      <c r="AA11" s="68" t="n">
        <f aca="false">(AF11+AG11+AH11)/(AF11+AG11+AH11+AI11)</f>
        <v>0.47713673420856</v>
      </c>
      <c r="AB11" s="84" t="n">
        <f aca="false">(AH11+AJ11+AK11+AL11+AM11+AN11+AO11+AP11)/AC11</f>
        <v>0.0152140594619424</v>
      </c>
      <c r="AC11" s="85" t="n">
        <f aca="false">SUM(AD11:AU11)</f>
        <v>28299.0031777082</v>
      </c>
      <c r="AD11" s="86" t="n">
        <v>19563.1195070855</v>
      </c>
      <c r="AE11" s="87" t="n">
        <v>678.161</v>
      </c>
      <c r="AF11" s="87" t="n">
        <v>1635.02101416679</v>
      </c>
      <c r="AG11" s="87" t="n">
        <v>323.249</v>
      </c>
      <c r="AH11" s="87" t="n">
        <v>15.795</v>
      </c>
      <c r="AI11" s="87" t="n">
        <v>2163.2500836557</v>
      </c>
      <c r="AJ11" s="87" t="n">
        <v>1.20509259523678</v>
      </c>
      <c r="AK11" s="87" t="n">
        <v>139.882313855043</v>
      </c>
      <c r="AL11" s="87" t="n">
        <v>42.434</v>
      </c>
      <c r="AM11" s="87" t="n">
        <v>29.652</v>
      </c>
      <c r="AN11" s="87" t="n">
        <v>141.836</v>
      </c>
      <c r="AO11" s="87" t="n">
        <v>51.4363106090707</v>
      </c>
      <c r="AP11" s="87" t="n">
        <v>8.302</v>
      </c>
      <c r="AQ11" s="87" t="n">
        <v>444.047</v>
      </c>
      <c r="AR11" s="87" t="n">
        <v>1062.89334740707</v>
      </c>
      <c r="AS11" s="87" t="n">
        <v>1013.05213285104</v>
      </c>
      <c r="AT11" s="87" t="n">
        <v>912.20437548276</v>
      </c>
      <c r="AU11" s="88" t="n">
        <v>73.463</v>
      </c>
      <c r="AW11" s="74"/>
    </row>
    <row r="12" customFormat="false" ht="13.8" hidden="false" customHeight="false" outlineLevel="0" collapsed="false">
      <c r="B12" s="75" t="n">
        <f aca="false">B11+1</f>
        <v>2022</v>
      </c>
      <c r="C12" s="76" t="n">
        <v>8.1</v>
      </c>
      <c r="D12" s="89" t="n">
        <v>24.0554723625524</v>
      </c>
      <c r="E12" s="78" t="n">
        <f aca="false">AC12/AC11-1</f>
        <v>0.00308114718919916</v>
      </c>
      <c r="F12" s="79" t="n">
        <f aca="false">AE12/AE11-1</f>
        <v>-0.00399999999999989</v>
      </c>
      <c r="G12" s="80" t="n">
        <f aca="false">AF12/AF11-1</f>
        <v>-0.0118781424463936</v>
      </c>
      <c r="H12" s="80" t="n">
        <f aca="false">AF12/AF11-1</f>
        <v>-0.0118781424463936</v>
      </c>
      <c r="I12" s="80" t="n">
        <f aca="false">AG12/AG11-1</f>
        <v>0</v>
      </c>
      <c r="J12" s="80" t="n">
        <f aca="false">AH12/AH11-1</f>
        <v>-0.0984870857007787</v>
      </c>
      <c r="K12" s="80" t="n">
        <f aca="false">AI12/AI11-1</f>
        <v>-0.00641511589660881</v>
      </c>
      <c r="L12" s="80" t="n">
        <f aca="false">AJ12/AJ11-1</f>
        <v>-0.0755674122694174</v>
      </c>
      <c r="M12" s="80" t="n">
        <f aca="false">AK12/AK11-1</f>
        <v>-0.0119999999999965</v>
      </c>
      <c r="N12" s="80" t="n">
        <f aca="false">AL12/AL11-1</f>
        <v>0</v>
      </c>
      <c r="O12" s="80" t="n">
        <f aca="false">AM12/AM11-1</f>
        <v>-0.00800000000000001</v>
      </c>
      <c r="P12" s="80" t="n">
        <f aca="false">AN12/AN11-1</f>
        <v>0</v>
      </c>
      <c r="Q12" s="80" t="n">
        <f aca="false">AO12/AO11-1</f>
        <v>0.00560000000000005</v>
      </c>
      <c r="R12" s="80" t="n">
        <f aca="false">AP12/AP11-1</f>
        <v>0.00560000000000005</v>
      </c>
      <c r="S12" s="80" t="n">
        <f aca="false">AQ12/AQ11-1</f>
        <v>-0.0182241268893835</v>
      </c>
      <c r="T12" s="80" t="n">
        <f aca="false">AR12/AR11-1</f>
        <v>0.00280000000000014</v>
      </c>
      <c r="U12" s="80" t="n">
        <f aca="false">AS12/AS11-1</f>
        <v>0.00280000000000702</v>
      </c>
      <c r="V12" s="80" t="n">
        <f aca="false">AT12/AT11-1</f>
        <v>0.00554332035647254</v>
      </c>
      <c r="W12" s="81" t="n">
        <f aca="false">AU12/AU11-1</f>
        <v>0.00555268136689779</v>
      </c>
      <c r="X12" s="82" t="n">
        <f aca="false">(AE12+AD12)/AC12</f>
        <v>0.717313975631519</v>
      </c>
      <c r="Y12" s="83" t="n">
        <f aca="false">(AQ12+AR12+AS12+AT12+AU12)/AC12</f>
        <v>0.123610948830423</v>
      </c>
      <c r="Z12" s="83" t="n">
        <f aca="false">(AF12+AG12+AI12)/AC12</f>
        <v>0.144021463917215</v>
      </c>
      <c r="AA12" s="68" t="n">
        <f aca="false">(AF12+AG12+AH12)/(AF12+AG12+AH12+AI12)</f>
        <v>0.476077263575728</v>
      </c>
      <c r="AB12" s="84" t="n">
        <f aca="false">(AH12+AJ12+AK12+AL12+AM12+AN12+AO12+AP12)/AC12</f>
        <v>0.0150536116208434</v>
      </c>
      <c r="AC12" s="85" t="n">
        <f aca="false">SUM(AD12:AU12)</f>
        <v>28386.1965718063</v>
      </c>
      <c r="AD12" s="86" t="n">
        <v>19686.3671599802</v>
      </c>
      <c r="AE12" s="87" t="n">
        <v>675.448356</v>
      </c>
      <c r="AF12" s="87" t="n">
        <v>1615.60000165767</v>
      </c>
      <c r="AG12" s="87" t="n">
        <v>323.249</v>
      </c>
      <c r="AH12" s="87" t="n">
        <v>14.2393964813562</v>
      </c>
      <c r="AI12" s="87" t="n">
        <v>2149.3725836557</v>
      </c>
      <c r="AJ12" s="87" t="n">
        <v>1.1140268662697</v>
      </c>
      <c r="AK12" s="87" t="n">
        <v>138.203726088783</v>
      </c>
      <c r="AL12" s="87" t="n">
        <v>42.434</v>
      </c>
      <c r="AM12" s="87" t="n">
        <v>29.414784</v>
      </c>
      <c r="AN12" s="87" t="n">
        <v>141.836</v>
      </c>
      <c r="AO12" s="87" t="n">
        <v>51.7243539484815</v>
      </c>
      <c r="AP12" s="87" t="n">
        <v>8.3484912</v>
      </c>
      <c r="AQ12" s="87" t="n">
        <v>435.95463112715</v>
      </c>
      <c r="AR12" s="87" t="n">
        <v>1065.86944877981</v>
      </c>
      <c r="AS12" s="87" t="n">
        <v>1015.88867882303</v>
      </c>
      <c r="AT12" s="87" t="n">
        <v>917.261016566637</v>
      </c>
      <c r="AU12" s="88" t="n">
        <v>73.8709166312564</v>
      </c>
      <c r="AW12" s="74"/>
    </row>
    <row r="13" customFormat="false" ht="13.8" hidden="false" customHeight="false" outlineLevel="0" collapsed="false">
      <c r="B13" s="75" t="n">
        <f aca="false">B12+1</f>
        <v>2023</v>
      </c>
      <c r="C13" s="76" t="n">
        <v>8.14</v>
      </c>
      <c r="D13" s="89" t="n">
        <v>24.1741268621713</v>
      </c>
      <c r="E13" s="78" t="n">
        <f aca="false">AC13/AC12-1</f>
        <v>0.00399117715689012</v>
      </c>
      <c r="F13" s="79" t="n">
        <f aca="false">AE13/AE12-1</f>
        <v>-0.004</v>
      </c>
      <c r="G13" s="80" t="n">
        <f aca="false">AF13/AF12-1</f>
        <v>-0.00492696211428123</v>
      </c>
      <c r="H13" s="80" t="n">
        <f aca="false">AF13/AF12-1</f>
        <v>-0.00492696211428123</v>
      </c>
      <c r="I13" s="80" t="n">
        <f aca="false">AG13/AG12-1</f>
        <v>0</v>
      </c>
      <c r="J13" s="80" t="n">
        <f aca="false">AH13/AH12-1</f>
        <v>-0.0987807816654203</v>
      </c>
      <c r="K13" s="80" t="n">
        <f aca="false">AI13/AI12-1</f>
        <v>0</v>
      </c>
      <c r="L13" s="80" t="n">
        <f aca="false">AJ13/AJ12-1</f>
        <v>-0.0718122719825252</v>
      </c>
      <c r="M13" s="80" t="n">
        <f aca="false">AK13/AK12-1</f>
        <v>-0.0120000000000043</v>
      </c>
      <c r="N13" s="80" t="n">
        <f aca="false">AL13/AL12-1</f>
        <v>0</v>
      </c>
      <c r="O13" s="80" t="n">
        <f aca="false">AM13/AM12-1</f>
        <v>-0.00800000000000001</v>
      </c>
      <c r="P13" s="80" t="n">
        <f aca="false">AN13/AN12-1</f>
        <v>0</v>
      </c>
      <c r="Q13" s="80" t="n">
        <f aca="false">AO13/AO12-1</f>
        <v>0.00519999999999987</v>
      </c>
      <c r="R13" s="80" t="n">
        <f aca="false">AP13/AP12-1</f>
        <v>0.00520000000000009</v>
      </c>
      <c r="S13" s="80" t="n">
        <f aca="false">AQ13/AQ12-1</f>
        <v>-0.0180043889942523</v>
      </c>
      <c r="T13" s="80" t="n">
        <f aca="false">AR13/AR12-1</f>
        <v>0.00389999999999868</v>
      </c>
      <c r="U13" s="80" t="n">
        <f aca="false">AS13/AS12-1</f>
        <v>0.00390000000000024</v>
      </c>
      <c r="V13" s="80" t="n">
        <f aca="false">AT13/AT12-1</f>
        <v>0.00571131466626929</v>
      </c>
      <c r="W13" s="81" t="n">
        <f aca="false">AU13/AU12-1</f>
        <v>0.00530187048734532</v>
      </c>
      <c r="X13" s="82" t="n">
        <f aca="false">(AE13+AD13)/AC13</f>
        <v>0.718617665929885</v>
      </c>
      <c r="Y13" s="83" t="n">
        <f aca="false">(AQ13+AR13+AS13+AT13+AU13)/AC13</f>
        <v>0.123326584434501</v>
      </c>
      <c r="Z13" s="83" t="n">
        <f aca="false">(AF13+AG13+AI13)/AC13</f>
        <v>0.143169630574672</v>
      </c>
      <c r="AA13" s="68" t="n">
        <f aca="false">(AF13+AG13+AH13)/(AF13+AG13+AH13+AI13)</f>
        <v>0.474878326275983</v>
      </c>
      <c r="AB13" s="84" t="n">
        <f aca="false">(AH13+AJ13+AK13+AL13+AM13+AN13+AO13+AP13)/AC13</f>
        <v>0.0148861190609428</v>
      </c>
      <c r="AC13" s="85" t="n">
        <f aca="false">SUM(AD13:AU13)</f>
        <v>28499.4909111347</v>
      </c>
      <c r="AD13" s="86" t="n">
        <v>19807.4910761736</v>
      </c>
      <c r="AE13" s="87" t="n">
        <v>672.746562576</v>
      </c>
      <c r="AF13" s="87" t="n">
        <v>1607.64000165767</v>
      </c>
      <c r="AG13" s="87" t="n">
        <v>323.249</v>
      </c>
      <c r="AH13" s="87" t="n">
        <v>12.832817766484</v>
      </c>
      <c r="AI13" s="87" t="n">
        <v>2149.3725836557</v>
      </c>
      <c r="AJ13" s="87" t="n">
        <v>1.0340260659533</v>
      </c>
      <c r="AK13" s="87" t="n">
        <v>136.545281375717</v>
      </c>
      <c r="AL13" s="87" t="n">
        <v>42.434</v>
      </c>
      <c r="AM13" s="87" t="n">
        <v>29.179465728</v>
      </c>
      <c r="AN13" s="87" t="n">
        <v>141.836</v>
      </c>
      <c r="AO13" s="87" t="n">
        <v>51.9933205890136</v>
      </c>
      <c r="AP13" s="87" t="n">
        <v>8.39190335424</v>
      </c>
      <c r="AQ13" s="87" t="n">
        <v>428.105534364491</v>
      </c>
      <c r="AR13" s="87" t="n">
        <v>1070.02633963005</v>
      </c>
      <c r="AS13" s="87" t="n">
        <v>1019.85064467044</v>
      </c>
      <c r="AT13" s="87" t="n">
        <v>922.499782863351</v>
      </c>
      <c r="AU13" s="88" t="n">
        <v>74.2625706640168</v>
      </c>
      <c r="AW13" s="74"/>
    </row>
    <row r="14" customFormat="false" ht="13.8" hidden="false" customHeight="false" outlineLevel="0" collapsed="false">
      <c r="B14" s="75" t="n">
        <f aca="false">B13+1</f>
        <v>2024</v>
      </c>
      <c r="C14" s="76" t="n">
        <v>8.13</v>
      </c>
      <c r="D14" s="89" t="n">
        <v>24.2926347981499</v>
      </c>
      <c r="E14" s="78" t="n">
        <f aca="false">AC14/AC13-1</f>
        <v>0.00389967836705174</v>
      </c>
      <c r="F14" s="79" t="n">
        <f aca="false">AE14/AE13-1</f>
        <v>-0.00399999999999989</v>
      </c>
      <c r="G14" s="80" t="n">
        <f aca="false">AF14/AF13-1</f>
        <v>-0.00475230772568613</v>
      </c>
      <c r="H14" s="80" t="n">
        <f aca="false">AF14/AF13-1</f>
        <v>-0.00475230772568613</v>
      </c>
      <c r="I14" s="80" t="n">
        <f aca="false">AG14/AG13-1</f>
        <v>0</v>
      </c>
      <c r="J14" s="80" t="n">
        <f aca="false">AH14/AH13-1</f>
        <v>-0.0989868814074915</v>
      </c>
      <c r="K14" s="80" t="n">
        <f aca="false">AI14/AI13-1</f>
        <v>0</v>
      </c>
      <c r="L14" s="80" t="n">
        <f aca="false">AJ14/AJ13-1</f>
        <v>-0.0663639371016129</v>
      </c>
      <c r="M14" s="80" t="n">
        <f aca="false">AK14/AK13-1</f>
        <v>-0.0119999999999955</v>
      </c>
      <c r="N14" s="80" t="n">
        <f aca="false">AL14/AL13-1</f>
        <v>0</v>
      </c>
      <c r="O14" s="80" t="n">
        <f aca="false">AM14/AM13-1</f>
        <v>-0.00800000000000012</v>
      </c>
      <c r="P14" s="80" t="n">
        <f aca="false">AN14/AN13-1</f>
        <v>0</v>
      </c>
      <c r="Q14" s="80" t="n">
        <f aca="false">AO14/AO13-1</f>
        <v>0.00259999999999927</v>
      </c>
      <c r="R14" s="80" t="n">
        <f aca="false">AP14/AP13-1</f>
        <v>0.00259999999999949</v>
      </c>
      <c r="S14" s="80" t="n">
        <f aca="false">AQ14/AQ13-1</f>
        <v>-0.0177989994250446</v>
      </c>
      <c r="T14" s="80" t="n">
        <f aca="false">AR14/AR13-1</f>
        <v>0.00260000000000193</v>
      </c>
      <c r="U14" s="80" t="n">
        <f aca="false">AS14/AS13-1</f>
        <v>0.00259999999999683</v>
      </c>
      <c r="V14" s="80" t="n">
        <f aca="false">AT14/AT13-1</f>
        <v>0.00585016651501191</v>
      </c>
      <c r="W14" s="81" t="n">
        <f aca="false">AU14/AU13-1</f>
        <v>0.00254759652984471</v>
      </c>
      <c r="X14" s="82" t="n">
        <f aca="false">(AE14+AD14)/AC14</f>
        <v>0.719965647103163</v>
      </c>
      <c r="Y14" s="83" t="n">
        <f aca="false">(AQ14+AR14+AS14+AT14+AU14)/AC14</f>
        <v>0.122966348528329</v>
      </c>
      <c r="Z14" s="83" t="n">
        <f aca="false">(AF14+AG14+AI14)/AC14</f>
        <v>0.142346450238052</v>
      </c>
      <c r="AA14" s="68" t="n">
        <f aca="false">(AF14+AG14+AH14)/(AF14+AG14+AH14+AI14)</f>
        <v>0.473732691963923</v>
      </c>
      <c r="AB14" s="84" t="n">
        <f aca="false">(AH14+AJ14+AK14+AL14+AM14+AN14+AO14+AP14)/AC14</f>
        <v>0.0147215541304557</v>
      </c>
      <c r="AC14" s="85" t="n">
        <f aca="false">SUM(AD14:AU14)</f>
        <v>28610.6297593129</v>
      </c>
      <c r="AD14" s="86" t="n">
        <v>19928.614992367</v>
      </c>
      <c r="AE14" s="87" t="n">
        <v>670.055576325696</v>
      </c>
      <c r="AF14" s="87" t="n">
        <v>1600.00000165767</v>
      </c>
      <c r="AG14" s="87" t="n">
        <v>323.249</v>
      </c>
      <c r="AH14" s="87" t="n">
        <v>11.5625371561091</v>
      </c>
      <c r="AI14" s="87" t="n">
        <v>2149.3725836557</v>
      </c>
      <c r="AJ14" s="87" t="n">
        <v>0.965404025150947</v>
      </c>
      <c r="AK14" s="87" t="n">
        <v>134.906737999209</v>
      </c>
      <c r="AL14" s="87" t="n">
        <v>42.434</v>
      </c>
      <c r="AM14" s="87" t="n">
        <v>28.946030002176</v>
      </c>
      <c r="AN14" s="87" t="n">
        <v>141.836</v>
      </c>
      <c r="AO14" s="87" t="n">
        <v>52.128503222545</v>
      </c>
      <c r="AP14" s="87" t="n">
        <v>8.41372230296102</v>
      </c>
      <c r="AQ14" s="87" t="n">
        <v>420.485684204479</v>
      </c>
      <c r="AR14" s="87" t="n">
        <v>1072.80840811309</v>
      </c>
      <c r="AS14" s="87" t="n">
        <v>1022.50225634658</v>
      </c>
      <c r="AT14" s="87" t="n">
        <v>927.896560203164</v>
      </c>
      <c r="AU14" s="88" t="n">
        <v>74.4517617313378</v>
      </c>
      <c r="AW14" s="74"/>
    </row>
    <row r="15" customFormat="false" ht="13.8" hidden="false" customHeight="false" outlineLevel="0" collapsed="false">
      <c r="B15" s="75" t="n">
        <f aca="false">B14+1</f>
        <v>2025</v>
      </c>
      <c r="C15" s="76" t="n">
        <v>8.12</v>
      </c>
      <c r="D15" s="89" t="n">
        <v>24.4126636114633</v>
      </c>
      <c r="E15" s="78" t="n">
        <f aca="false">AC15/AC14-1</f>
        <v>0.00396209160555849</v>
      </c>
      <c r="F15" s="79" t="n">
        <f aca="false">AE15/AE14-1</f>
        <v>-0.00400000000000034</v>
      </c>
      <c r="G15" s="80" t="n">
        <f aca="false">AF15/AF14-1</f>
        <v>-0.00433749999550614</v>
      </c>
      <c r="H15" s="80" t="n">
        <f aca="false">AF15/AF14-1</f>
        <v>-0.00433749999550614</v>
      </c>
      <c r="I15" s="80" t="n">
        <f aca="false">AG15/AG14-1</f>
        <v>0</v>
      </c>
      <c r="J15" s="80" t="n">
        <f aca="false">AH15/AH14-1</f>
        <v>-0.102040503584641</v>
      </c>
      <c r="K15" s="80" t="n">
        <f aca="false">AI15/AI14-1</f>
        <v>0</v>
      </c>
      <c r="L15" s="80" t="n">
        <f aca="false">AJ15/AJ14-1</f>
        <v>-0.0571540609505774</v>
      </c>
      <c r="M15" s="80" t="n">
        <f aca="false">AK15/AK14-1</f>
        <v>-0.0120000000000038</v>
      </c>
      <c r="N15" s="80" t="n">
        <f aca="false">AL15/AL14-1</f>
        <v>0</v>
      </c>
      <c r="O15" s="80" t="n">
        <f aca="false">AM15/AM14-1</f>
        <v>-0.00799999999999967</v>
      </c>
      <c r="P15" s="80" t="n">
        <f aca="false">AN15/AN14-1</f>
        <v>0</v>
      </c>
      <c r="Q15" s="80" t="n">
        <f aca="false">AO15/AO14-1</f>
        <v>0.00310000000000032</v>
      </c>
      <c r="R15" s="80" t="n">
        <f aca="false">AP15/AP14-1</f>
        <v>0.0031000000000001</v>
      </c>
      <c r="S15" s="80" t="n">
        <f aca="false">AQ15/AQ14-1</f>
        <v>-0.017496803902447</v>
      </c>
      <c r="T15" s="80" t="n">
        <f aca="false">AR15/AR14-1</f>
        <v>0.00309999999999944</v>
      </c>
      <c r="U15" s="80" t="n">
        <f aca="false">AS15/AS14-1</f>
        <v>0.00309999999999566</v>
      </c>
      <c r="V15" s="80" t="n">
        <f aca="false">AT15/AT14-1</f>
        <v>0.00580846888876496</v>
      </c>
      <c r="W15" s="81" t="n">
        <f aca="false">AU15/AU14-1</f>
        <v>0.00300957795718992</v>
      </c>
      <c r="X15" s="82" t="n">
        <f aca="false">(AE15+AD15)/AC15</f>
        <v>0.721247846306595</v>
      </c>
      <c r="Y15" s="83" t="n">
        <f aca="false">(AQ15+AR15+AS15+AT15+AU15)/AC15</f>
        <v>0.122646505149285</v>
      </c>
      <c r="Z15" s="83" t="n">
        <f aca="false">(AF15+AG15+AI15)/AC15</f>
        <v>0.141543076415428</v>
      </c>
      <c r="AA15" s="68" t="n">
        <f aca="false">(AF15+AG15+AH15)/(AF15+AG15+AH15+AI15)</f>
        <v>0.47268432525679</v>
      </c>
      <c r="AB15" s="84" t="n">
        <f aca="false">(AH15+AJ15+AK15+AL15+AM15+AN15+AO15+AP15)/AC15</f>
        <v>0.0145625721286923</v>
      </c>
      <c r="AC15" s="85" t="n">
        <f aca="false">SUM(AD15:AU15)</f>
        <v>28723.987695312</v>
      </c>
      <c r="AD15" s="86" t="n">
        <v>20049.7389085605</v>
      </c>
      <c r="AE15" s="87" t="n">
        <v>667.375354020393</v>
      </c>
      <c r="AF15" s="87" t="n">
        <v>1593.06000165767</v>
      </c>
      <c r="AG15" s="87" t="n">
        <v>323.249</v>
      </c>
      <c r="AH15" s="87" t="n">
        <v>10.3826900419836</v>
      </c>
      <c r="AI15" s="87" t="n">
        <v>2149.3725836557</v>
      </c>
      <c r="AJ15" s="87" t="n">
        <v>0.910227264655537</v>
      </c>
      <c r="AK15" s="87" t="n">
        <v>133.287857143218</v>
      </c>
      <c r="AL15" s="87" t="n">
        <v>42.434</v>
      </c>
      <c r="AM15" s="87" t="n">
        <v>28.7144617621586</v>
      </c>
      <c r="AN15" s="87" t="n">
        <v>141.836</v>
      </c>
      <c r="AO15" s="87" t="n">
        <v>52.2901015825349</v>
      </c>
      <c r="AP15" s="87" t="n">
        <v>8.4398048421002</v>
      </c>
      <c r="AQ15" s="87" t="n">
        <v>413.128528644167</v>
      </c>
      <c r="AR15" s="87" t="n">
        <v>1076.13411417824</v>
      </c>
      <c r="AS15" s="87" t="n">
        <v>1025.67201334125</v>
      </c>
      <c r="AT15" s="87" t="n">
        <v>933.286218505096</v>
      </c>
      <c r="AU15" s="88" t="n">
        <v>74.6758301123184</v>
      </c>
      <c r="AW15" s="74"/>
    </row>
    <row r="16" customFormat="false" ht="13.8" hidden="false" customHeight="false" outlineLevel="0" collapsed="false">
      <c r="B16" s="75" t="n">
        <f aca="false">B15+1</f>
        <v>2026</v>
      </c>
      <c r="C16" s="76" t="n">
        <v>8.11</v>
      </c>
      <c r="D16" s="89" t="n">
        <v>24.4848682478174</v>
      </c>
      <c r="E16" s="78" t="n">
        <f aca="false">AC16/AC15-1</f>
        <v>0.0024000000000004</v>
      </c>
      <c r="F16" s="79" t="n">
        <f aca="false">AE16/AE15-1</f>
        <v>-0.00399999999999923</v>
      </c>
      <c r="G16" s="80" t="n">
        <f aca="false">AF16/AF15-1</f>
        <v>-0.00411786121877011</v>
      </c>
      <c r="H16" s="80" t="n">
        <f aca="false">AF16/AF15-1</f>
        <v>-0.00411786121877011</v>
      </c>
      <c r="I16" s="80" t="n">
        <f aca="false">AG16/AG15-1</f>
        <v>0</v>
      </c>
      <c r="J16" s="80" t="n">
        <f aca="false">AH16/AH15-1</f>
        <v>-0.109285600355746</v>
      </c>
      <c r="K16" s="80" t="n">
        <f aca="false">AI16/AI15-1</f>
        <v>0</v>
      </c>
      <c r="L16" s="80" t="n">
        <f aca="false">AJ16/AJ15-1</f>
        <v>-0.0517195006869493</v>
      </c>
      <c r="M16" s="80" t="n">
        <f aca="false">AK16/AK15-1</f>
        <v>-0.0120000000000028</v>
      </c>
      <c r="N16" s="80" t="n">
        <f aca="false">AL16/AL15-1</f>
        <v>0</v>
      </c>
      <c r="O16" s="80" t="n">
        <f aca="false">AM16/AM15-1</f>
        <v>-0.00800000000000112</v>
      </c>
      <c r="P16" s="80" t="n">
        <f aca="false">AN16/AN15-1</f>
        <v>0</v>
      </c>
      <c r="Q16" s="80" t="n">
        <f aca="false">AO16/AO15-1</f>
        <v>0.00380000000000136</v>
      </c>
      <c r="R16" s="80" t="n">
        <f aca="false">AP16/AP15-1</f>
        <v>0.00380000000000114</v>
      </c>
      <c r="S16" s="80" t="n">
        <f aca="false">AQ16/AQ15-1</f>
        <v>-0.017229411610116</v>
      </c>
      <c r="T16" s="80" t="n">
        <f aca="false">AR16/AR15-1</f>
        <v>0.00380000000000247</v>
      </c>
      <c r="U16" s="80" t="n">
        <f aca="false">AS16/AS15-1</f>
        <v>0.00380000000000313</v>
      </c>
      <c r="V16" s="80" t="n">
        <f aca="false">AT16/AT15-1</f>
        <v>0.00615708941858184</v>
      </c>
      <c r="W16" s="81" t="n">
        <f aca="false">AU16/AU15-1</f>
        <v>0.00385668633396152</v>
      </c>
      <c r="X16" s="82" t="n">
        <f aca="false">(AE16+AD16)/AC16</f>
        <v>0.721999885830805</v>
      </c>
      <c r="Y16" s="83" t="n">
        <f aca="false">(AQ16+AR16+AS16+AT16+AU16)/AC16</f>
        <v>0.122592612663317</v>
      </c>
      <c r="Z16" s="83" t="n">
        <f aca="false">(AF16+AG16+AI16)/AC16</f>
        <v>0.140976352622895</v>
      </c>
      <c r="AA16" s="68" t="n">
        <f aca="false">(AF16+AG16+AH16)/(AF16+AG16+AH16+AI16)</f>
        <v>0.47168699094479</v>
      </c>
      <c r="AB16" s="84" t="n">
        <f aca="false">(AH16+AJ16+AK16+AL16+AM16+AN16+AO16+AP16)/AC16</f>
        <v>0.0144311488829822</v>
      </c>
      <c r="AC16" s="85" t="n">
        <f aca="false">SUM(AD16:AU16)</f>
        <v>28792.9252657807</v>
      </c>
      <c r="AD16" s="86" t="n">
        <v>20123.7829020243</v>
      </c>
      <c r="AE16" s="87" t="n">
        <v>664.705852604312</v>
      </c>
      <c r="AF16" s="87" t="n">
        <v>1586.50000165767</v>
      </c>
      <c r="AG16" s="87" t="n">
        <v>323.249</v>
      </c>
      <c r="AH16" s="87" t="n">
        <v>9.2480115274378</v>
      </c>
      <c r="AI16" s="87" t="n">
        <v>2149.3725836557</v>
      </c>
      <c r="AJ16" s="87" t="n">
        <v>0.863150765015905</v>
      </c>
      <c r="AK16" s="87" t="n">
        <v>131.688402857499</v>
      </c>
      <c r="AL16" s="87" t="n">
        <v>42.434</v>
      </c>
      <c r="AM16" s="87" t="n">
        <v>28.4847460680613</v>
      </c>
      <c r="AN16" s="87" t="n">
        <v>141.836</v>
      </c>
      <c r="AO16" s="87" t="n">
        <v>52.4888039685486</v>
      </c>
      <c r="AP16" s="87" t="n">
        <v>8.47187610050019</v>
      </c>
      <c r="AQ16" s="87" t="n">
        <v>406.010567176275</v>
      </c>
      <c r="AR16" s="87" t="n">
        <v>1080.22342381212</v>
      </c>
      <c r="AS16" s="87" t="n">
        <v>1029.56956699195</v>
      </c>
      <c r="AT16" s="87" t="n">
        <v>939.032545205562</v>
      </c>
      <c r="AU16" s="88" t="n">
        <v>74.9638313657898</v>
      </c>
      <c r="AW16" s="74"/>
    </row>
    <row r="17" customFormat="false" ht="13.8" hidden="false" customHeight="false" outlineLevel="0" collapsed="false">
      <c r="B17" s="75" t="n">
        <f aca="false">B16+1</f>
        <v>2027</v>
      </c>
      <c r="C17" s="76" t="n">
        <v>8.1</v>
      </c>
      <c r="D17" s="89" t="n">
        <v>24.5585891745412</v>
      </c>
      <c r="E17" s="78" t="n">
        <f aca="false">AC17/AC16-1</f>
        <v>0.00249999999999795</v>
      </c>
      <c r="F17" s="79" t="n">
        <f aca="false">AE17/AE16-1</f>
        <v>-0.00400000000000111</v>
      </c>
      <c r="G17" s="80" t="n">
        <f aca="false">AF17/AF16-1</f>
        <v>-0.00385754805774063</v>
      </c>
      <c r="H17" s="80" t="n">
        <f aca="false">AF17/AF16-1</f>
        <v>-0.00385754805774063</v>
      </c>
      <c r="I17" s="80" t="n">
        <f aca="false">AG17/AG16-1</f>
        <v>0</v>
      </c>
      <c r="J17" s="80" t="n">
        <f aca="false">AH17/AH16-1</f>
        <v>-0.112138211360745</v>
      </c>
      <c r="K17" s="80" t="n">
        <f aca="false">AI17/AI16-1</f>
        <v>0</v>
      </c>
      <c r="L17" s="80" t="n">
        <f aca="false">AJ17/AJ16-1</f>
        <v>-0.0515474606038612</v>
      </c>
      <c r="M17" s="80" t="n">
        <f aca="false">AK17/AK16-1</f>
        <v>-0.0119999999999925</v>
      </c>
      <c r="N17" s="80" t="n">
        <f aca="false">AL17/AL16-1</f>
        <v>0</v>
      </c>
      <c r="O17" s="80" t="n">
        <f aca="false">AM17/AM16-1</f>
        <v>-0.00800000000000023</v>
      </c>
      <c r="P17" s="80" t="n">
        <f aca="false">AN17/AN16-1</f>
        <v>0</v>
      </c>
      <c r="Q17" s="80" t="n">
        <f aca="false">AO17/AO16-1</f>
        <v>0.00389999999999913</v>
      </c>
      <c r="R17" s="80" t="n">
        <f aca="false">AP17/AP16-1</f>
        <v>0.00390000000000001</v>
      </c>
      <c r="S17" s="80" t="n">
        <f aca="false">AQ17/AQ16-1</f>
        <v>-0.0169922822817212</v>
      </c>
      <c r="T17" s="80" t="n">
        <f aca="false">AR17/AR16-1</f>
        <v>0.00390000000000246</v>
      </c>
      <c r="U17" s="80" t="n">
        <f aca="false">AS17/AS16-1</f>
        <v>0.00390000000000112</v>
      </c>
      <c r="V17" s="80" t="n">
        <f aca="false">AT17/AT16-1</f>
        <v>0.00684764431298213</v>
      </c>
      <c r="W17" s="81" t="n">
        <f aca="false">AU17/AU16-1</f>
        <v>0.00392748095179618</v>
      </c>
      <c r="X17" s="82" t="n">
        <f aca="false">(AE17+AD17)/AC17</f>
        <v>0.722718034873485</v>
      </c>
      <c r="Y17" s="83" t="n">
        <f aca="false">(AQ17+AR17+AS17+AT17+AU17)/AC17</f>
        <v>0.122565909877268</v>
      </c>
      <c r="Z17" s="83" t="n">
        <f aca="false">(AF17+AG17+AI17)/AC17</f>
        <v>0.140412768488119</v>
      </c>
      <c r="AA17" s="68" t="n">
        <f aca="false">(AF17+AG17+AH17)/(AF17+AG17+AH17+AI17)</f>
        <v>0.470755947451371</v>
      </c>
      <c r="AB17" s="84" t="n">
        <f aca="false">(AH17+AJ17+AK17+AL17+AM17+AN17+AO17+AP17)/AC17</f>
        <v>0.0143032867611281</v>
      </c>
      <c r="AC17" s="85" t="n">
        <f aca="false">SUM(AD17:AU17)</f>
        <v>28864.9075789451</v>
      </c>
      <c r="AD17" s="86" t="n">
        <v>20199.1422530661</v>
      </c>
      <c r="AE17" s="87" t="n">
        <v>662.047029193894</v>
      </c>
      <c r="AF17" s="87" t="n">
        <v>1580.38000165767</v>
      </c>
      <c r="AG17" s="87" t="n">
        <v>323.249</v>
      </c>
      <c r="AH17" s="87" t="n">
        <v>8.21095605610737</v>
      </c>
      <c r="AI17" s="87" t="n">
        <v>2149.3725836557</v>
      </c>
      <c r="AJ17" s="87" t="n">
        <v>0.818657534961055</v>
      </c>
      <c r="AK17" s="87" t="n">
        <v>130.10814202321</v>
      </c>
      <c r="AL17" s="87" t="n">
        <v>42.434</v>
      </c>
      <c r="AM17" s="87" t="n">
        <v>28.2568680995168</v>
      </c>
      <c r="AN17" s="87" t="n">
        <v>141.836</v>
      </c>
      <c r="AO17" s="87" t="n">
        <v>52.6935103040259</v>
      </c>
      <c r="AP17" s="87" t="n">
        <v>8.50491641729214</v>
      </c>
      <c r="AQ17" s="87" t="n">
        <v>399.111521009454</v>
      </c>
      <c r="AR17" s="87" t="n">
        <v>1084.43629516499</v>
      </c>
      <c r="AS17" s="87" t="n">
        <v>1033.58488830322</v>
      </c>
      <c r="AT17" s="87" t="n">
        <v>945.462706073444</v>
      </c>
      <c r="AU17" s="88" t="n">
        <v>75.2582503855526</v>
      </c>
      <c r="AW17" s="74"/>
    </row>
    <row r="18" customFormat="false" ht="13.8" hidden="false" customHeight="false" outlineLevel="0" collapsed="false">
      <c r="B18" s="75" t="n">
        <f aca="false">B17+1</f>
        <v>2028</v>
      </c>
      <c r="C18" s="76" t="n">
        <v>7.88</v>
      </c>
      <c r="D18" s="89" t="n">
        <v>24.6321820518042</v>
      </c>
      <c r="E18" s="78" t="n">
        <f aca="false">AC18/AC17-1</f>
        <v>0.00450000000000084</v>
      </c>
      <c r="F18" s="79" t="n">
        <f aca="false">AE18/AE17-1</f>
        <v>-0.00399999999999923</v>
      </c>
      <c r="G18" s="80" t="n">
        <f aca="false">AF18/AF17-1</f>
        <v>-0.00399903820180647</v>
      </c>
      <c r="H18" s="80" t="n">
        <f aca="false">AF18/AF17-1</f>
        <v>-0.00399903820180647</v>
      </c>
      <c r="I18" s="80" t="n">
        <f aca="false">AG18/AG17-1</f>
        <v>0</v>
      </c>
      <c r="J18" s="80" t="n">
        <f aca="false">AH18/AH17-1</f>
        <v>-0.115088211115886</v>
      </c>
      <c r="K18" s="80" t="n">
        <f aca="false">AI18/AI17-1</f>
        <v>0</v>
      </c>
      <c r="L18" s="80" t="n">
        <f aca="false">AJ18/AJ17-1</f>
        <v>-0.0488282825426711</v>
      </c>
      <c r="M18" s="80" t="n">
        <f aca="false">AK18/AK17-1</f>
        <v>0</v>
      </c>
      <c r="N18" s="80" t="n">
        <f aca="false">AL18/AL17-1</f>
        <v>0</v>
      </c>
      <c r="O18" s="80" t="n">
        <f aca="false">AM18/AM17-1</f>
        <v>-0.00799999999999879</v>
      </c>
      <c r="P18" s="80" t="n">
        <f aca="false">AN18/AN17-1</f>
        <v>0</v>
      </c>
      <c r="Q18" s="80" t="n">
        <f aca="false">AO18/AO17-1</f>
        <v>0.00360000000000005</v>
      </c>
      <c r="R18" s="80" t="n">
        <f aca="false">AP18/AP17-1</f>
        <v>0.00359999999999983</v>
      </c>
      <c r="S18" s="80" t="n">
        <f aca="false">AQ18/AQ17-1</f>
        <v>-0.0167814879903287</v>
      </c>
      <c r="T18" s="80" t="n">
        <f aca="false">AR18/AR17-1</f>
        <v>0.00359999999999627</v>
      </c>
      <c r="U18" s="80" t="n">
        <f aca="false">AS18/AS17-1</f>
        <v>0.00359999999999849</v>
      </c>
      <c r="V18" s="80" t="n">
        <f aca="false">AT18/AT17-1</f>
        <v>0.00715950222565431</v>
      </c>
      <c r="W18" s="81" t="n">
        <f aca="false">AU18/AU17-1</f>
        <v>0.00369418714942737</v>
      </c>
      <c r="X18" s="82" t="n">
        <f aca="false">(AE18+AD18)/AC18</f>
        <v>0.72393732866983</v>
      </c>
      <c r="Y18" s="83" t="n">
        <f aca="false">(AQ18+AR18+AS18+AT18+AU18)/AC18</f>
        <v>0.122291857630216</v>
      </c>
      <c r="Z18" s="83" t="n">
        <f aca="false">(AF18+AG18+AI18)/AC18</f>
        <v>0.139565771529378</v>
      </c>
      <c r="AA18" s="68" t="n">
        <f aca="false">(AF18+AG18+AH18)/(AF18+AG18+AH18+AI18)</f>
        <v>0.469807501609671</v>
      </c>
      <c r="AB18" s="84" t="n">
        <f aca="false">(AH18+AJ18+AK18+AL18+AM18+AN18+AO18+AP18)/AC18</f>
        <v>0.0142050421705763</v>
      </c>
      <c r="AC18" s="85" t="n">
        <f aca="false">SUM(AD18:AU18)</f>
        <v>28994.7996630504</v>
      </c>
      <c r="AD18" s="86" t="n">
        <v>20331.0189723085</v>
      </c>
      <c r="AE18" s="87" t="n">
        <v>659.398841077119</v>
      </c>
      <c r="AF18" s="87" t="n">
        <v>1574.06000165767</v>
      </c>
      <c r="AG18" s="87" t="n">
        <v>323.249</v>
      </c>
      <c r="AH18" s="87" t="n">
        <v>7.26597181205882</v>
      </c>
      <c r="AI18" s="87" t="n">
        <v>2149.3725836557</v>
      </c>
      <c r="AJ18" s="87" t="n">
        <v>0.77868389353829</v>
      </c>
      <c r="AK18" s="87" t="n">
        <v>130.10814202321</v>
      </c>
      <c r="AL18" s="87" t="n">
        <v>42.434</v>
      </c>
      <c r="AM18" s="87" t="n">
        <v>28.0308131547207</v>
      </c>
      <c r="AN18" s="87" t="n">
        <v>141.836</v>
      </c>
      <c r="AO18" s="87" t="n">
        <v>52.8832069411204</v>
      </c>
      <c r="AP18" s="87" t="n">
        <v>8.53553411639439</v>
      </c>
      <c r="AQ18" s="87" t="n">
        <v>392.413835812832</v>
      </c>
      <c r="AR18" s="87" t="n">
        <v>1088.34026582758</v>
      </c>
      <c r="AS18" s="87" t="n">
        <v>1037.30579390111</v>
      </c>
      <c r="AT18" s="87" t="n">
        <v>952.23174842185</v>
      </c>
      <c r="AU18" s="88" t="n">
        <v>75.5362684470153</v>
      </c>
      <c r="AW18" s="74"/>
    </row>
    <row r="19" customFormat="false" ht="13.8" hidden="false" customHeight="false" outlineLevel="0" collapsed="false">
      <c r="B19" s="75" t="n">
        <f aca="false">B18+1</f>
        <v>2029</v>
      </c>
      <c r="C19" s="76" t="n">
        <v>7.66</v>
      </c>
      <c r="D19" s="89" t="n">
        <v>24.7052956300105</v>
      </c>
      <c r="E19" s="78" t="n">
        <f aca="false">AC19/AC18-1</f>
        <v>0.00449999999999884</v>
      </c>
      <c r="F19" s="79" t="n">
        <f aca="false">AE19/AE18-1</f>
        <v>-0.00400000000000067</v>
      </c>
      <c r="G19" s="80" t="n">
        <f aca="false">AF19/AF18-1</f>
        <v>-0.00388803475951027</v>
      </c>
      <c r="H19" s="80" t="n">
        <f aca="false">AF19/AF18-1</f>
        <v>-0.00388803475951027</v>
      </c>
      <c r="I19" s="80" t="n">
        <f aca="false">AG19/AG18-1</f>
        <v>0</v>
      </c>
      <c r="J19" s="80" t="n">
        <f aca="false">AH19/AH18-1</f>
        <v>-0.11787858717918</v>
      </c>
      <c r="K19" s="80" t="n">
        <f aca="false">AI19/AI18-1</f>
        <v>0</v>
      </c>
      <c r="L19" s="80" t="n">
        <f aca="false">AJ19/AJ18-1</f>
        <v>-0.0431901960006884</v>
      </c>
      <c r="M19" s="80" t="n">
        <f aca="false">AK19/AK18-1</f>
        <v>0</v>
      </c>
      <c r="N19" s="80" t="n">
        <f aca="false">AL19/AL18-1</f>
        <v>0</v>
      </c>
      <c r="O19" s="80" t="n">
        <f aca="false">AM19/AM18-1</f>
        <v>-0.00800000000000123</v>
      </c>
      <c r="P19" s="80" t="n">
        <f aca="false">AN19/AN18-1</f>
        <v>0</v>
      </c>
      <c r="Q19" s="80" t="n">
        <f aca="false">AO19/AO18-1</f>
        <v>0.00359999999999938</v>
      </c>
      <c r="R19" s="80" t="n">
        <f aca="false">AP19/AP18-1</f>
        <v>0.00360000000000005</v>
      </c>
      <c r="S19" s="80" t="n">
        <f aca="false">AQ19/AQ18-1</f>
        <v>-0.0165936272922671</v>
      </c>
      <c r="T19" s="80" t="n">
        <f aca="false">AR19/AR18-1</f>
        <v>0.00360000000000049</v>
      </c>
      <c r="U19" s="80" t="n">
        <f aca="false">AS19/AS18-1</f>
        <v>0.00359999999999605</v>
      </c>
      <c r="V19" s="80" t="n">
        <f aca="false">AT19/AT18-1</f>
        <v>0.0072505773946463</v>
      </c>
      <c r="W19" s="81" t="n">
        <f aca="false">AU19/AU18-1</f>
        <v>0.00345289592518516</v>
      </c>
      <c r="X19" s="82" t="n">
        <f aca="false">(AE19+AD19)/AC19</f>
        <v>0.725129667080922</v>
      </c>
      <c r="Y19" s="83" t="n">
        <f aca="false">(AQ19+AR19+AS19+AT19+AU19)/AC19</f>
        <v>0.122029184761645</v>
      </c>
      <c r="Z19" s="83" t="n">
        <f aca="false">(AF19+AG19+AI19)/AC19</f>
        <v>0.138730412341179</v>
      </c>
      <c r="AA19" s="68" t="n">
        <f aca="false">(AF19+AG19+AH19)/(AF19+AG19+AH19+AI19)</f>
        <v>0.468893512051515</v>
      </c>
      <c r="AB19" s="84" t="n">
        <f aca="false">(AH19+AJ19+AK19+AL19+AM19+AN19+AO19+AP19)/AC19</f>
        <v>0.0141107358162546</v>
      </c>
      <c r="AC19" s="85" t="n">
        <f aca="false">SUM(AD19:AU19)</f>
        <v>29125.2762615341</v>
      </c>
      <c r="AD19" s="86" t="n">
        <v>20462.8406334533</v>
      </c>
      <c r="AE19" s="87" t="n">
        <v>656.76124571281</v>
      </c>
      <c r="AF19" s="87" t="n">
        <v>1567.94000165767</v>
      </c>
      <c r="AG19" s="87" t="n">
        <v>323.249</v>
      </c>
      <c r="AH19" s="87" t="n">
        <v>6.40946932036958</v>
      </c>
      <c r="AI19" s="87" t="n">
        <v>2149.3725836557</v>
      </c>
      <c r="AJ19" s="87" t="n">
        <v>0.745052383553792</v>
      </c>
      <c r="AK19" s="87" t="n">
        <v>130.10814202321</v>
      </c>
      <c r="AL19" s="87" t="n">
        <v>42.434</v>
      </c>
      <c r="AM19" s="87" t="n">
        <v>27.8065666494829</v>
      </c>
      <c r="AN19" s="87" t="n">
        <v>141.836</v>
      </c>
      <c r="AO19" s="87" t="n">
        <v>53.0735864861084</v>
      </c>
      <c r="AP19" s="87" t="n">
        <v>8.56626203921341</v>
      </c>
      <c r="AQ19" s="87" t="n">
        <v>385.902266877025</v>
      </c>
      <c r="AR19" s="87" t="n">
        <v>1092.25829078456</v>
      </c>
      <c r="AS19" s="87" t="n">
        <v>1041.04009475915</v>
      </c>
      <c r="AT19" s="87" t="n">
        <v>959.135978411422</v>
      </c>
      <c r="AU19" s="88" t="n">
        <v>75.7970873205397</v>
      </c>
      <c r="AW19" s="74"/>
    </row>
    <row r="20" customFormat="false" ht="13.8" hidden="false" customHeight="false" outlineLevel="0" collapsed="false">
      <c r="B20" s="75" t="n">
        <f aca="false">B19+1</f>
        <v>2030</v>
      </c>
      <c r="C20" s="76" t="n">
        <v>7.44</v>
      </c>
      <c r="D20" s="89" t="n">
        <v>24.7785448655887</v>
      </c>
      <c r="E20" s="78" t="n">
        <f aca="false">AC20/AC19-1</f>
        <v>0.0048999999999999</v>
      </c>
      <c r="F20" s="79" t="n">
        <f aca="false">AE20/AE19-1</f>
        <v>-0.00399999999999956</v>
      </c>
      <c r="G20" s="80" t="n">
        <f aca="false">AF20/AF19-1</f>
        <v>-0.00451547890385795</v>
      </c>
      <c r="H20" s="80" t="n">
        <f aca="false">AF20/AF19-1</f>
        <v>-0.00451547890385795</v>
      </c>
      <c r="I20" s="80" t="n">
        <f aca="false">AG20/AG19-1</f>
        <v>0</v>
      </c>
      <c r="J20" s="80" t="n">
        <f aca="false">AH20/AH19-1</f>
        <v>-0.123155845845085</v>
      </c>
      <c r="K20" s="80" t="n">
        <f aca="false">AI20/AI19-1</f>
        <v>0</v>
      </c>
      <c r="L20" s="80" t="n">
        <f aca="false">AJ20/AJ19-1</f>
        <v>-0.0406617861248367</v>
      </c>
      <c r="M20" s="80" t="n">
        <f aca="false">AK20/AK19-1</f>
        <v>0</v>
      </c>
      <c r="N20" s="80" t="n">
        <f aca="false">AL20/AL19-1</f>
        <v>0</v>
      </c>
      <c r="O20" s="80" t="n">
        <f aca="false">AM20/AM19-1</f>
        <v>-0.00799999999999768</v>
      </c>
      <c r="P20" s="80" t="n">
        <f aca="false">AN20/AN19-1</f>
        <v>0</v>
      </c>
      <c r="Q20" s="80" t="n">
        <f aca="false">AO20/AO19-1</f>
        <v>0.00400000000000134</v>
      </c>
      <c r="R20" s="80" t="n">
        <f aca="false">AP20/AP19-1</f>
        <v>0.00400000000000089</v>
      </c>
      <c r="S20" s="80" t="n">
        <f aca="false">AQ20/AQ19-1</f>
        <v>-0.015735132062339</v>
      </c>
      <c r="T20" s="80" t="n">
        <f aca="false">AR20/AR19-1</f>
        <v>0.00400000000000178</v>
      </c>
      <c r="U20" s="80" t="n">
        <f aca="false">AS20/AS19-1</f>
        <v>0.00400000000000333</v>
      </c>
      <c r="V20" s="80" t="n">
        <f aca="false">AT20/AT19-1</f>
        <v>0.00739573267000027</v>
      </c>
      <c r="W20" s="81" t="n">
        <f aca="false">AU20/AU19-1</f>
        <v>0.00406347496404313</v>
      </c>
      <c r="X20" s="82" t="n">
        <f aca="false">(AE20+AD20)/AC20</f>
        <v>0.726402076733086</v>
      </c>
      <c r="Y20" s="83" t="n">
        <f aca="false">(AQ20+AR20+AS20+AT20+AU20)/AC20</f>
        <v>0.12177112905224</v>
      </c>
      <c r="Z20" s="83" t="n">
        <f aca="false">(AF20+AG20+AI20)/AC20</f>
        <v>0.137812045495276</v>
      </c>
      <c r="AA20" s="68" t="n">
        <f aca="false">(AF20+AG20+AH20)/(AF20+AG20+AH20+AI20)</f>
        <v>0.467858759675375</v>
      </c>
      <c r="AB20" s="84" t="n">
        <f aca="false">(AH20+AJ20+AK20+AL20+AM20+AN20+AO20+AP20)/AC20</f>
        <v>0.0140147487193991</v>
      </c>
      <c r="AC20" s="85" t="n">
        <f aca="false">SUM(AD20:AU20)</f>
        <v>29267.9901152156</v>
      </c>
      <c r="AD20" s="86" t="n">
        <v>20606.1946007661</v>
      </c>
      <c r="AE20" s="87" t="n">
        <v>654.134200729959</v>
      </c>
      <c r="AF20" s="87" t="n">
        <v>1560.86000165767</v>
      </c>
      <c r="AG20" s="87" t="n">
        <v>323.249</v>
      </c>
      <c r="AH20" s="87" t="n">
        <v>5.62010570480134</v>
      </c>
      <c r="AI20" s="87" t="n">
        <v>2149.3725836557</v>
      </c>
      <c r="AJ20" s="87" t="n">
        <v>0.714757222881928</v>
      </c>
      <c r="AK20" s="87" t="n">
        <v>130.10814202321</v>
      </c>
      <c r="AL20" s="87" t="n">
        <v>42.434</v>
      </c>
      <c r="AM20" s="87" t="n">
        <v>27.5841141162871</v>
      </c>
      <c r="AN20" s="87" t="n">
        <v>141.836</v>
      </c>
      <c r="AO20" s="87" t="n">
        <v>53.2858808320529</v>
      </c>
      <c r="AP20" s="87" t="n">
        <v>8.60052708737027</v>
      </c>
      <c r="AQ20" s="87" t="n">
        <v>379.830043744559</v>
      </c>
      <c r="AR20" s="87" t="n">
        <v>1096.6273239477</v>
      </c>
      <c r="AS20" s="87" t="n">
        <v>1045.20425513819</v>
      </c>
      <c r="AT20" s="87" t="n">
        <v>966.229491701932</v>
      </c>
      <c r="AU20" s="88" t="n">
        <v>76.1050868872141</v>
      </c>
      <c r="AW20" s="74"/>
    </row>
    <row r="21" customFormat="false" ht="13.8" hidden="false" customHeight="false" outlineLevel="0" collapsed="false">
      <c r="B21" s="75" t="n">
        <f aca="false">B20+1</f>
        <v>2031</v>
      </c>
      <c r="C21" s="76" t="n">
        <v>7.22</v>
      </c>
      <c r="D21" s="89" t="n">
        <v>24.8530590542208</v>
      </c>
      <c r="E21" s="78" t="n">
        <f aca="false">AC21/AC20-1</f>
        <v>0.00500000000000012</v>
      </c>
      <c r="F21" s="79" t="n">
        <f aca="false">AE21/AE20-1</f>
        <v>-0.00400000000000023</v>
      </c>
      <c r="G21" s="80" t="n">
        <f aca="false">AF21/AF20-1</f>
        <v>-0.00213984598007044</v>
      </c>
      <c r="H21" s="80" t="n">
        <f aca="false">AF21/AF20-1</f>
        <v>-0.00213984598007044</v>
      </c>
      <c r="I21" s="80" t="n">
        <f aca="false">AG21/AG20-1</f>
        <v>0</v>
      </c>
      <c r="J21" s="80" t="n">
        <f aca="false">AH21/AH20-1</f>
        <v>-0.131397574112772</v>
      </c>
      <c r="K21" s="80" t="n">
        <f aca="false">AI21/AI20-1</f>
        <v>0</v>
      </c>
      <c r="L21" s="80" t="n">
        <f aca="false">AJ21/AJ20-1</f>
        <v>-0.0395368573552788</v>
      </c>
      <c r="M21" s="80" t="n">
        <f aca="false">AK21/AK20-1</f>
        <v>0</v>
      </c>
      <c r="N21" s="80" t="n">
        <f aca="false">AL21/AL20-1</f>
        <v>0</v>
      </c>
      <c r="O21" s="80" t="n">
        <f aca="false">AM21/AM20-1</f>
        <v>-0.00800000000000012</v>
      </c>
      <c r="P21" s="80" t="n">
        <f aca="false">AN21/AN20-1</f>
        <v>0</v>
      </c>
      <c r="Q21" s="80" t="n">
        <f aca="false">AO21/AO20-1</f>
        <v>0.00409999999999977</v>
      </c>
      <c r="R21" s="80" t="n">
        <f aca="false">AP21/AP20-1</f>
        <v>0.0040999999999991</v>
      </c>
      <c r="S21" s="80" t="n">
        <f aca="false">AQ21/AQ20-1</f>
        <v>-0.0148911319017245</v>
      </c>
      <c r="T21" s="80" t="n">
        <f aca="false">AR21/AR20-1</f>
        <v>0.00409999999999489</v>
      </c>
      <c r="U21" s="80" t="n">
        <f aca="false">AS21/AS20-1</f>
        <v>0.0041000000000031</v>
      </c>
      <c r="V21" s="80" t="n">
        <f aca="false">AT21/AT20-1</f>
        <v>0.00744394155211281</v>
      </c>
      <c r="W21" s="81" t="n">
        <f aca="false">AU21/AU20-1</f>
        <v>0.00404283455158638</v>
      </c>
      <c r="X21" s="82" t="n">
        <f aca="false">(AE21+AD21)/AC21</f>
        <v>0.727540512533419</v>
      </c>
      <c r="Y21" s="83" t="n">
        <f aca="false">(AQ21+AR21+AS21+AT21+AU21)/AC21</f>
        <v>0.121526543006546</v>
      </c>
      <c r="Z21" s="83" t="n">
        <f aca="false">(AF21+AG21+AI21)/AC21</f>
        <v>0.137012863332228</v>
      </c>
      <c r="AA21" s="68" t="n">
        <f aca="false">(AF21+AG21+AH21)/(AF21+AG21+AH21+AI21)</f>
        <v>0.467320888878484</v>
      </c>
      <c r="AB21" s="84" t="n">
        <f aca="false">(AH21+AJ21+AK21+AL21+AM21+AN21+AO21+AP21)/AC21</f>
        <v>0.0139200811278069</v>
      </c>
      <c r="AC21" s="85" t="n">
        <f aca="false">SUM(AD21:AU21)</f>
        <v>29414.3300657917</v>
      </c>
      <c r="AD21" s="86" t="n">
        <v>20748.5991079662</v>
      </c>
      <c r="AE21" s="87" t="n">
        <v>651.517663927039</v>
      </c>
      <c r="AF21" s="87" t="n">
        <v>1557.52000165767</v>
      </c>
      <c r="AG21" s="87" t="n">
        <v>323.249</v>
      </c>
      <c r="AH21" s="87" t="n">
        <v>4.88163744893309</v>
      </c>
      <c r="AI21" s="87" t="n">
        <v>2149.3725836557</v>
      </c>
      <c r="AJ21" s="87" t="n">
        <v>0.68649796851719</v>
      </c>
      <c r="AK21" s="87" t="n">
        <v>130.10814202321</v>
      </c>
      <c r="AL21" s="87" t="n">
        <v>42.434</v>
      </c>
      <c r="AM21" s="87" t="n">
        <v>27.3634412033568</v>
      </c>
      <c r="AN21" s="87" t="n">
        <v>141.836</v>
      </c>
      <c r="AO21" s="87" t="n">
        <v>53.5043529434643</v>
      </c>
      <c r="AP21" s="87" t="n">
        <v>8.63578924842848</v>
      </c>
      <c r="AQ21" s="87" t="n">
        <v>374.173944462921</v>
      </c>
      <c r="AR21" s="87" t="n">
        <v>1101.12349597588</v>
      </c>
      <c r="AS21" s="87" t="n">
        <v>1049.48959258426</v>
      </c>
      <c r="AT21" s="87" t="n">
        <v>973.422047564089</v>
      </c>
      <c r="AU21" s="88" t="n">
        <v>76.4127671620332</v>
      </c>
      <c r="AW21" s="74"/>
    </row>
    <row r="22" customFormat="false" ht="13.8" hidden="false" customHeight="false" outlineLevel="0" collapsed="false">
      <c r="B22" s="75" t="n">
        <f aca="false">B21+1</f>
        <v>2032</v>
      </c>
      <c r="C22" s="76" t="n">
        <v>7</v>
      </c>
      <c r="D22" s="89" t="n">
        <v>24.9282580926159</v>
      </c>
      <c r="E22" s="78" t="n">
        <f aca="false">AC22/AC21-1</f>
        <v>0.0048000000000028</v>
      </c>
      <c r="F22" s="79" t="n">
        <f aca="false">AE22/AE21-1</f>
        <v>-0.00399999999999989</v>
      </c>
      <c r="G22" s="80" t="n">
        <f aca="false">AF22/AF21-1</f>
        <v>-0.00168216138297528</v>
      </c>
      <c r="H22" s="80" t="n">
        <f aca="false">AF22/AF21-1</f>
        <v>-0.00168216138297528</v>
      </c>
      <c r="I22" s="80" t="n">
        <f aca="false">AG22/AG21-1</f>
        <v>0</v>
      </c>
      <c r="J22" s="80" t="n">
        <f aca="false">AH22/AH21-1</f>
        <v>-0.131800130087862</v>
      </c>
      <c r="K22" s="80" t="n">
        <f aca="false">AI22/AI21-1</f>
        <v>0</v>
      </c>
      <c r="L22" s="80" t="n">
        <f aca="false">AJ22/AJ21-1</f>
        <v>-0.037170517384344</v>
      </c>
      <c r="M22" s="80" t="n">
        <f aca="false">AK22/AK21-1</f>
        <v>0</v>
      </c>
      <c r="N22" s="80" t="n">
        <f aca="false">AL22/AL21-1</f>
        <v>0</v>
      </c>
      <c r="O22" s="80" t="n">
        <f aca="false">AM22/AM21-1</f>
        <v>-0.00700401606425838</v>
      </c>
      <c r="P22" s="80" t="n">
        <f aca="false">AN22/AN21-1</f>
        <v>0</v>
      </c>
      <c r="Q22" s="80" t="n">
        <f aca="false">AO22/AO21-1</f>
        <v>0.00389999999999979</v>
      </c>
      <c r="R22" s="80" t="n">
        <f aca="false">AP22/AP21-1</f>
        <v>0.00390000000000001</v>
      </c>
      <c r="S22" s="80" t="n">
        <f aca="false">AQ22/AQ21-1</f>
        <v>-0.0140599649554254</v>
      </c>
      <c r="T22" s="80" t="n">
        <f aca="false">AR22/AR21-1</f>
        <v>0.00390000000000379</v>
      </c>
      <c r="U22" s="80" t="n">
        <f aca="false">AS22/AS21-1</f>
        <v>0.00390000000000135</v>
      </c>
      <c r="V22" s="80" t="n">
        <f aca="false">AT22/AT21-1</f>
        <v>0.00734466788259103</v>
      </c>
      <c r="W22" s="81" t="n">
        <f aca="false">AU22/AU21-1</f>
        <v>0.00386150452985823</v>
      </c>
      <c r="X22" s="82" t="n">
        <f aca="false">(AE22+AD22)/AC22</f>
        <v>0.728593967251532</v>
      </c>
      <c r="Y22" s="83" t="n">
        <f aca="false">(AQ22+AR22+AS22+AT22+AU22)/AC22</f>
        <v>0.121303669691139</v>
      </c>
      <c r="Z22" s="83" t="n">
        <f aca="false">(AF22+AG22+AI22)/AC22</f>
        <v>0.136269696557829</v>
      </c>
      <c r="AA22" s="68" t="n">
        <f aca="false">(AF22+AG22+AH22)/(AF22+AG22+AH22+AI22)</f>
        <v>0.466889725979902</v>
      </c>
      <c r="AB22" s="84" t="n">
        <f aca="false">(AH22+AJ22+AK22+AL22+AM22+AN22+AO22+AP22)/AC22</f>
        <v>0.0138326664994996</v>
      </c>
      <c r="AC22" s="85" t="n">
        <f aca="false">SUM(AD22:AU22)</f>
        <v>29555.5188501076</v>
      </c>
      <c r="AD22" s="86" t="n">
        <v>20885.061139906</v>
      </c>
      <c r="AE22" s="87" t="n">
        <v>648.911593271331</v>
      </c>
      <c r="AF22" s="87" t="n">
        <v>1554.90000165767</v>
      </c>
      <c r="AG22" s="87" t="n">
        <v>323.249</v>
      </c>
      <c r="AH22" s="87" t="n">
        <v>4.23823699812193</v>
      </c>
      <c r="AI22" s="87" t="n">
        <v>2149.3725836557</v>
      </c>
      <c r="AJ22" s="87" t="n">
        <v>0.660980483844105</v>
      </c>
      <c r="AK22" s="87" t="n">
        <v>130.10814202321</v>
      </c>
      <c r="AL22" s="87" t="n">
        <v>42.434</v>
      </c>
      <c r="AM22" s="87" t="n">
        <v>27.1717872215951</v>
      </c>
      <c r="AN22" s="87" t="n">
        <v>141.836</v>
      </c>
      <c r="AO22" s="87" t="n">
        <v>53.7130199199438</v>
      </c>
      <c r="AP22" s="87" t="n">
        <v>8.66946882649735</v>
      </c>
      <c r="AQ22" s="87" t="n">
        <v>368.913071916539</v>
      </c>
      <c r="AR22" s="87" t="n">
        <v>1105.41787761019</v>
      </c>
      <c r="AS22" s="87" t="n">
        <v>1053.58260199534</v>
      </c>
      <c r="AT22" s="87" t="n">
        <v>980.571509213039</v>
      </c>
      <c r="AU22" s="88" t="n">
        <v>76.7078354085684</v>
      </c>
      <c r="AW22" s="74"/>
    </row>
    <row r="23" customFormat="false" ht="13.8" hidden="false" customHeight="false" outlineLevel="0" collapsed="false">
      <c r="B23" s="75" t="n">
        <f aca="false">B22+1</f>
        <v>2033</v>
      </c>
      <c r="C23" s="76" t="n">
        <v>7</v>
      </c>
      <c r="D23" s="89" t="n">
        <v>25.0023935190837</v>
      </c>
      <c r="E23" s="78" t="n">
        <f aca="false">AC23/AC22-1</f>
        <v>0.00239999999999752</v>
      </c>
      <c r="F23" s="79" t="n">
        <f aca="false">AE23/AE22-1</f>
        <v>-0.00399999999999945</v>
      </c>
      <c r="G23" s="80" t="n">
        <f aca="false">AF23/AF22-1</f>
        <v>-0.00124766865903381</v>
      </c>
      <c r="H23" s="80" t="n">
        <f aca="false">AF23/AF22-1</f>
        <v>-0.00124766865903381</v>
      </c>
      <c r="I23" s="80" t="n">
        <f aca="false">AG23/AG22-1</f>
        <v>0</v>
      </c>
      <c r="J23" s="80" t="n">
        <f aca="false">AH23/AH22-1</f>
        <v>-0.130895644675204</v>
      </c>
      <c r="K23" s="80" t="n">
        <f aca="false">AI23/AI22-1</f>
        <v>0.00239999999999818</v>
      </c>
      <c r="L23" s="80" t="n">
        <f aca="false">AJ23/AJ22-1</f>
        <v>-0.0356693853978232</v>
      </c>
      <c r="M23" s="80" t="n">
        <f aca="false">AK23/AK22-1</f>
        <v>0</v>
      </c>
      <c r="N23" s="80" t="n">
        <f aca="false">AL23/AL22-1</f>
        <v>0</v>
      </c>
      <c r="O23" s="80" t="n">
        <f aca="false">AM23/AM22-1</f>
        <v>-0.006000000000001</v>
      </c>
      <c r="P23" s="80" t="n">
        <f aca="false">AN23/AN22-1</f>
        <v>0</v>
      </c>
      <c r="Q23" s="80" t="n">
        <f aca="false">AO23/AO22-1</f>
        <v>0.00230000000000063</v>
      </c>
      <c r="R23" s="80" t="n">
        <f aca="false">AP23/AP22-1</f>
        <v>0.00230000000000063</v>
      </c>
      <c r="S23" s="80" t="n">
        <f aca="false">AQ23/AQ22-1</f>
        <v>-0.0132401668212154</v>
      </c>
      <c r="T23" s="80" t="n">
        <f aca="false">AR23/AR22-1</f>
        <v>0.00229999999999686</v>
      </c>
      <c r="U23" s="80" t="n">
        <f aca="false">AS23/AS22-1</f>
        <v>0.00230000000000063</v>
      </c>
      <c r="V23" s="80" t="n">
        <f aca="false">AT23/AT22-1</f>
        <v>0.00722880806424486</v>
      </c>
      <c r="W23" s="81" t="n">
        <f aca="false">AU23/AU22-1</f>
        <v>0.00227907531090987</v>
      </c>
      <c r="X23" s="82" t="n">
        <f aca="false">(AE23+AD23)/AC23</f>
        <v>0.728907426801982</v>
      </c>
      <c r="Y23" s="83" t="n">
        <f aca="false">(AQ23+AR23+AS23+AT23+AU23)/AC23</f>
        <v>0.121261138567564</v>
      </c>
      <c r="Z23" s="83" t="n">
        <f aca="false">(AF23+AG23+AI23)/AC23</f>
        <v>0.136052068149837</v>
      </c>
      <c r="AA23" s="68" t="n">
        <f aca="false">(AF23+AG23+AH23)/(AF23+AG23+AH23+AI23)</f>
        <v>0.465963092052893</v>
      </c>
      <c r="AB23" s="84" t="n">
        <f aca="false">(AH23+AJ23+AK23+AL23+AM23+AN23+AO23+AP23)/AC23</f>
        <v>0.0137793664806165</v>
      </c>
      <c r="AC23" s="85" t="n">
        <f aca="false">SUM(AD23:AU23)</f>
        <v>29626.4520953478</v>
      </c>
      <c r="AD23" s="86" t="n">
        <v>20948.6250151939</v>
      </c>
      <c r="AE23" s="87" t="n">
        <v>646.315946898246</v>
      </c>
      <c r="AF23" s="87" t="n">
        <v>1552.96000165767</v>
      </c>
      <c r="AG23" s="87" t="n">
        <v>323.249</v>
      </c>
      <c r="AH23" s="87" t="n">
        <v>3.68347023396646</v>
      </c>
      <c r="AI23" s="87" t="n">
        <v>2154.53107785647</v>
      </c>
      <c r="AJ23" s="87" t="n">
        <v>0.63740371622543</v>
      </c>
      <c r="AK23" s="87" t="n">
        <v>130.10814202321</v>
      </c>
      <c r="AL23" s="87" t="n">
        <v>42.434</v>
      </c>
      <c r="AM23" s="87" t="n">
        <v>27.0087564982655</v>
      </c>
      <c r="AN23" s="87" t="n">
        <v>141.836</v>
      </c>
      <c r="AO23" s="87" t="n">
        <v>53.8365598657597</v>
      </c>
      <c r="AP23" s="87" t="n">
        <v>8.6894086047983</v>
      </c>
      <c r="AQ23" s="87" t="n">
        <v>364.028601301837</v>
      </c>
      <c r="AR23" s="87" t="n">
        <v>1107.96033872869</v>
      </c>
      <c r="AS23" s="87" t="n">
        <v>1056.00584197993</v>
      </c>
      <c r="AT23" s="87" t="n">
        <v>987.659872446407</v>
      </c>
      <c r="AU23" s="88" t="n">
        <v>76.8826583424014</v>
      </c>
      <c r="AW23" s="74"/>
    </row>
    <row r="24" customFormat="false" ht="13.8" hidden="false" customHeight="false" outlineLevel="0" collapsed="false">
      <c r="B24" s="75" t="n">
        <f aca="false">B23+1</f>
        <v>2034</v>
      </c>
      <c r="C24" s="76" t="n">
        <v>7</v>
      </c>
      <c r="D24" s="89" t="n">
        <v>25.0782978613516</v>
      </c>
      <c r="E24" s="78" t="n">
        <f aca="false">AC24/AC23-1</f>
        <v>0.00249999999999928</v>
      </c>
      <c r="F24" s="79" t="n">
        <f aca="false">AE24/AE23-1</f>
        <v>-0.004</v>
      </c>
      <c r="G24" s="80" t="n">
        <f aca="false">AF24/AF23-1</f>
        <v>-0.00110756233139553</v>
      </c>
      <c r="H24" s="80" t="n">
        <f aca="false">AF24/AF23-1</f>
        <v>-0.00110756233139553</v>
      </c>
      <c r="I24" s="80" t="n">
        <f aca="false">AG24/AG23-1</f>
        <v>0</v>
      </c>
      <c r="J24" s="80" t="n">
        <f aca="false">AH24/AH23-1</f>
        <v>-0.127258654231348</v>
      </c>
      <c r="K24" s="80" t="n">
        <f aca="false">AI24/AI23-1</f>
        <v>0.0024999999999995</v>
      </c>
      <c r="L24" s="80" t="n">
        <f aca="false">AJ24/AJ23-1</f>
        <v>-0.0357319170382557</v>
      </c>
      <c r="M24" s="80" t="n">
        <f aca="false">AK24/AK23-1</f>
        <v>0</v>
      </c>
      <c r="N24" s="80" t="n">
        <f aca="false">AL24/AL23-1</f>
        <v>0</v>
      </c>
      <c r="O24" s="80" t="n">
        <f aca="false">AM24/AM23-1</f>
        <v>-0.00600000000000034</v>
      </c>
      <c r="P24" s="80" t="n">
        <f aca="false">AN24/AN23-1</f>
        <v>0</v>
      </c>
      <c r="Q24" s="80" t="n">
        <f aca="false">AO24/AO23-1</f>
        <v>0.00239999999999951</v>
      </c>
      <c r="R24" s="80" t="n">
        <f aca="false">AP24/AP23-1</f>
        <v>0.00239999999999929</v>
      </c>
      <c r="S24" s="80" t="n">
        <f aca="false">AQ24/AQ23-1</f>
        <v>-0.0124304454114555</v>
      </c>
      <c r="T24" s="80" t="n">
        <f aca="false">AR24/AR23-1</f>
        <v>0.00240000000000107</v>
      </c>
      <c r="U24" s="80" t="n">
        <f aca="false">AS24/AS23-1</f>
        <v>0.0023999999999984</v>
      </c>
      <c r="V24" s="80" t="n">
        <f aca="false">AT24/AT23-1</f>
        <v>0.00704030604559991</v>
      </c>
      <c r="W24" s="81" t="n">
        <f aca="false">AU24/AU23-1</f>
        <v>0.00238809978494392</v>
      </c>
      <c r="X24" s="82" t="n">
        <f aca="false">(AE24+AD24)/AC24</f>
        <v>0.729214170845898</v>
      </c>
      <c r="Y24" s="83" t="n">
        <f aca="false">(AQ24+AR24+AS24+AT24+AU24)/AC24</f>
        <v>0.121221548993227</v>
      </c>
      <c r="Z24" s="83" t="n">
        <f aca="false">(AF24+AG24+AI24)/AC24</f>
        <v>0.13583622940738</v>
      </c>
      <c r="AA24" s="68" t="n">
        <f aca="false">(AF24+AG24+AH24)/(AF24+AG24+AH24+AI24)</f>
        <v>0.46505198501063</v>
      </c>
      <c r="AB24" s="84" t="n">
        <f aca="false">(AH24+AJ24+AK24+AL24+AM24+AN24+AO24+AP24)/AC24</f>
        <v>0.0137280507534961</v>
      </c>
      <c r="AC24" s="85" t="n">
        <f aca="false">SUM(AD24:AU24)</f>
        <v>29700.5182255861</v>
      </c>
      <c r="AD24" s="86" t="n">
        <v>21014.3080884536</v>
      </c>
      <c r="AE24" s="87" t="n">
        <v>643.730683110653</v>
      </c>
      <c r="AF24" s="87" t="n">
        <v>1551.24000165767</v>
      </c>
      <c r="AG24" s="87" t="n">
        <v>323.249</v>
      </c>
      <c r="AH24" s="87" t="n">
        <v>3.21471676909066</v>
      </c>
      <c r="AI24" s="87" t="n">
        <v>2159.91740555111</v>
      </c>
      <c r="AJ24" s="87" t="n">
        <v>0.614628059517387</v>
      </c>
      <c r="AK24" s="87" t="n">
        <v>130.10814202321</v>
      </c>
      <c r="AL24" s="87" t="n">
        <v>42.434</v>
      </c>
      <c r="AM24" s="87" t="n">
        <v>26.8467039592759</v>
      </c>
      <c r="AN24" s="87" t="n">
        <v>141.836</v>
      </c>
      <c r="AO24" s="87" t="n">
        <v>53.9657676094375</v>
      </c>
      <c r="AP24" s="87" t="n">
        <v>8.71026318544981</v>
      </c>
      <c r="AQ24" s="87" t="n">
        <v>359.503563645146</v>
      </c>
      <c r="AR24" s="87" t="n">
        <v>1110.61944354164</v>
      </c>
      <c r="AS24" s="87" t="n">
        <v>1058.54025600068</v>
      </c>
      <c r="AT24" s="87" t="n">
        <v>994.613300217388</v>
      </c>
      <c r="AU24" s="88" t="n">
        <v>77.0662618022548</v>
      </c>
      <c r="AW24" s="74"/>
    </row>
    <row r="25" customFormat="false" ht="13.8" hidden="false" customHeight="false" outlineLevel="0" collapsed="false">
      <c r="B25" s="75" t="n">
        <f aca="false">B24+1</f>
        <v>2035</v>
      </c>
      <c r="C25" s="76" t="n">
        <v>7</v>
      </c>
      <c r="D25" s="89" t="n">
        <v>25.1543816830723</v>
      </c>
      <c r="E25" s="78" t="n">
        <f aca="false">AC25/AC24-1</f>
        <v>0.00210000000000088</v>
      </c>
      <c r="F25" s="79" t="n">
        <f aca="false">AE25/AE24-1</f>
        <v>-0.00400000000000067</v>
      </c>
      <c r="G25" s="80" t="n">
        <f aca="false">AF25/AF24-1</f>
        <v>-0.00070911013049213</v>
      </c>
      <c r="H25" s="80" t="n">
        <f aca="false">AF25/AF24-1</f>
        <v>-0.00070911013049213</v>
      </c>
      <c r="I25" s="80" t="n">
        <f aca="false">AG25/AG24-1</f>
        <v>0</v>
      </c>
      <c r="J25" s="80" t="n">
        <f aca="false">AH25/AH24-1</f>
        <v>-0.128972807912863</v>
      </c>
      <c r="K25" s="80" t="n">
        <f aca="false">AI25/AI24-1</f>
        <v>0.00210000000000132</v>
      </c>
      <c r="L25" s="80" t="n">
        <f aca="false">AJ25/AJ24-1</f>
        <v>-0.0361185245802728</v>
      </c>
      <c r="M25" s="80" t="n">
        <f aca="false">AK25/AK24-1</f>
        <v>0</v>
      </c>
      <c r="N25" s="80" t="n">
        <f aca="false">AL25/AL24-1</f>
        <v>0</v>
      </c>
      <c r="O25" s="80" t="n">
        <f aca="false">AM25/AM24-1</f>
        <v>-0.00599999999999801</v>
      </c>
      <c r="P25" s="80" t="n">
        <f aca="false">AN25/AN24-1</f>
        <v>0</v>
      </c>
      <c r="Q25" s="80" t="n">
        <f aca="false">AO25/AO24-1</f>
        <v>0.00209999999999977</v>
      </c>
      <c r="R25" s="80" t="n">
        <f aca="false">AP25/AP24-1</f>
        <v>0.00210000000000066</v>
      </c>
      <c r="S25" s="80" t="n">
        <f aca="false">AQ25/AQ24-1</f>
        <v>-0.0116296590208542</v>
      </c>
      <c r="T25" s="80" t="n">
        <f aca="false">AR25/AR24-1</f>
        <v>0.00210000000000221</v>
      </c>
      <c r="U25" s="80" t="n">
        <f aca="false">AS25/AS24-1</f>
        <v>0.00209999999999866</v>
      </c>
      <c r="V25" s="80" t="n">
        <f aca="false">AT25/AT24-1</f>
        <v>0.00679272368346107</v>
      </c>
      <c r="W25" s="81" t="n">
        <f aca="false">AU25/AU24-1</f>
        <v>0.00216213648251884</v>
      </c>
      <c r="X25" s="82" t="n">
        <f aca="false">(AE25+AD25)/AC25</f>
        <v>0.729436681459518</v>
      </c>
      <c r="Y25" s="83" t="n">
        <f aca="false">(AQ25+AR25+AS25+AT25+AU25)/AC25</f>
        <v>0.121212691407977</v>
      </c>
      <c r="Z25" s="83" t="n">
        <f aca="false">(AF25+AG25+AI25)/AC25</f>
        <v>0.135667011061326</v>
      </c>
      <c r="AA25" s="68" t="n">
        <f aca="false">(AF25+AG25+AH25)/(AF25+AG25+AH25+AI25)</f>
        <v>0.464329418381363</v>
      </c>
      <c r="AB25" s="84" t="n">
        <f aca="false">(AH25+AJ25+AK25+AL25+AM25+AN25+AO25+AP25)/AC25</f>
        <v>0.0136836160711794</v>
      </c>
      <c r="AC25" s="85" t="n">
        <f aca="false">SUM(AD25:AU25)</f>
        <v>29762.8893138599</v>
      </c>
      <c r="AD25" s="86" t="n">
        <v>21068.9874513707</v>
      </c>
      <c r="AE25" s="87" t="n">
        <v>641.15576037821</v>
      </c>
      <c r="AF25" s="87" t="n">
        <v>1550.14000165767</v>
      </c>
      <c r="AG25" s="87" t="n">
        <v>323.249</v>
      </c>
      <c r="AH25" s="87" t="n">
        <v>2.80010572073647</v>
      </c>
      <c r="AI25" s="87" t="n">
        <v>2164.45323210277</v>
      </c>
      <c r="AJ25" s="87" t="n">
        <v>0.592428600841983</v>
      </c>
      <c r="AK25" s="87" t="n">
        <v>130.10814202321</v>
      </c>
      <c r="AL25" s="87" t="n">
        <v>42.434</v>
      </c>
      <c r="AM25" s="87" t="n">
        <v>26.6856237355203</v>
      </c>
      <c r="AN25" s="87" t="n">
        <v>141.836</v>
      </c>
      <c r="AO25" s="87" t="n">
        <v>54.0790957214173</v>
      </c>
      <c r="AP25" s="87" t="n">
        <v>8.72855473813926</v>
      </c>
      <c r="AQ25" s="87" t="n">
        <v>355.322659783171</v>
      </c>
      <c r="AR25" s="87" t="n">
        <v>1112.95174437308</v>
      </c>
      <c r="AS25" s="87" t="n">
        <v>1060.76319053828</v>
      </c>
      <c r="AT25" s="87" t="n">
        <v>1001.36943353766</v>
      </c>
      <c r="AU25" s="88" t="n">
        <v>77.2328895784688</v>
      </c>
      <c r="AW25" s="74"/>
    </row>
    <row r="26" customFormat="false" ht="13.8" hidden="false" customHeight="false" outlineLevel="0" collapsed="false">
      <c r="B26" s="75" t="n">
        <f aca="false">B25+1</f>
        <v>2036</v>
      </c>
      <c r="C26" s="76" t="n">
        <v>7</v>
      </c>
      <c r="D26" s="89" t="n">
        <v>25.2057553601327</v>
      </c>
      <c r="E26" s="78" t="n">
        <f aca="false">AC26/AC25-1</f>
        <v>0.00160000000000093</v>
      </c>
      <c r="F26" s="79" t="n">
        <f aca="false">AE26/AE25-1</f>
        <v>-0.00400000000000023</v>
      </c>
      <c r="G26" s="80" t="n">
        <f aca="false">AF26/AF25-1</f>
        <v>-0.000528984478255556</v>
      </c>
      <c r="H26" s="80" t="n">
        <f aca="false">AF26/AF25-1</f>
        <v>-0.000528984478255556</v>
      </c>
      <c r="I26" s="80" t="n">
        <f aca="false">AG26/AG25-1</f>
        <v>0</v>
      </c>
      <c r="J26" s="80" t="n">
        <f aca="false">AH26/AH25-1</f>
        <v>-0.137380059069375</v>
      </c>
      <c r="K26" s="80" t="n">
        <f aca="false">AI26/AI25-1</f>
        <v>0.00159999999999783</v>
      </c>
      <c r="L26" s="80" t="n">
        <f aca="false">AJ26/AJ25-1</f>
        <v>-0.0349376814796398</v>
      </c>
      <c r="M26" s="80" t="n">
        <f aca="false">AK26/AK25-1</f>
        <v>0</v>
      </c>
      <c r="N26" s="80" t="n">
        <f aca="false">AL26/AL25-1</f>
        <v>0</v>
      </c>
      <c r="O26" s="80" t="n">
        <f aca="false">AM26/AM25-1</f>
        <v>-0.00599999999999912</v>
      </c>
      <c r="P26" s="80" t="n">
        <f aca="false">AN26/AN25-1</f>
        <v>0</v>
      </c>
      <c r="Q26" s="80" t="n">
        <f aca="false">AO26/AO25-1</f>
        <v>0.00169999999999981</v>
      </c>
      <c r="R26" s="80" t="n">
        <f aca="false">AP26/AP25-1</f>
        <v>0.00169999999999915</v>
      </c>
      <c r="S26" s="80" t="n">
        <f aca="false">AQ26/AQ25-1</f>
        <v>-0.0108367971940229</v>
      </c>
      <c r="T26" s="80" t="n">
        <f aca="false">AR26/AR25-1</f>
        <v>0.00169999999999626</v>
      </c>
      <c r="U26" s="80" t="n">
        <f aca="false">AS26/AS25-1</f>
        <v>0.00169999999999515</v>
      </c>
      <c r="V26" s="80" t="n">
        <f aca="false">AT26/AT25-1</f>
        <v>0.00650449047344015</v>
      </c>
      <c r="W26" s="81" t="n">
        <f aca="false">AU26/AU25-1</f>
        <v>0.00171911470898034</v>
      </c>
      <c r="X26" s="82" t="n">
        <f aca="false">(AE26+AD26)/AC26</f>
        <v>0.729577875292985</v>
      </c>
      <c r="Y26" s="83" t="n">
        <f aca="false">(AQ26+AR26+AS26+AT26+AU26)/AC26</f>
        <v>0.121236800423796</v>
      </c>
      <c r="Z26" s="83" t="n">
        <f aca="false">(AF26+AG26+AI26)/AC26</f>
        <v>0.135538954801612</v>
      </c>
      <c r="AA26" s="68" t="n">
        <f aca="false">(AF26+AG26+AH26)/(AF26+AG26+AH26+AI26)</f>
        <v>0.46377206069438</v>
      </c>
      <c r="AB26" s="84" t="n">
        <f aca="false">(AH26+AJ26+AK26+AL26+AM26+AN26+AO26+AP26)/AC26</f>
        <v>0.0136463694816067</v>
      </c>
      <c r="AC26" s="85" t="n">
        <f aca="false">SUM(AD26:AU26)</f>
        <v>29810.5099367621</v>
      </c>
      <c r="AD26" s="86" t="n">
        <v>21110.4973637266</v>
      </c>
      <c r="AE26" s="87" t="n">
        <v>638.591137336697</v>
      </c>
      <c r="AF26" s="87" t="n">
        <v>1549.32000165767</v>
      </c>
      <c r="AG26" s="87" t="n">
        <v>323.249</v>
      </c>
      <c r="AH26" s="87" t="n">
        <v>2.4154270314212</v>
      </c>
      <c r="AI26" s="87" t="n">
        <v>2167.91635727413</v>
      </c>
      <c r="AJ26" s="87" t="n">
        <v>0.571730519086337</v>
      </c>
      <c r="AK26" s="87" t="n">
        <v>130.10814202321</v>
      </c>
      <c r="AL26" s="87" t="n">
        <v>42.434</v>
      </c>
      <c r="AM26" s="87" t="n">
        <v>26.5255099931072</v>
      </c>
      <c r="AN26" s="87" t="n">
        <v>141.836</v>
      </c>
      <c r="AO26" s="87" t="n">
        <v>54.1710301841437</v>
      </c>
      <c r="AP26" s="87" t="n">
        <v>8.74339328119409</v>
      </c>
      <c r="AQ26" s="87" t="n">
        <v>351.47210018066</v>
      </c>
      <c r="AR26" s="87" t="n">
        <v>1114.84376233851</v>
      </c>
      <c r="AS26" s="87" t="n">
        <v>1062.56648796219</v>
      </c>
      <c r="AT26" s="87" t="n">
        <v>1007.8828314785</v>
      </c>
      <c r="AU26" s="88" t="n">
        <v>77.3656617749602</v>
      </c>
      <c r="AW26" s="74"/>
    </row>
    <row r="27" customFormat="false" ht="13.8" hidden="false" customHeight="false" outlineLevel="0" collapsed="false">
      <c r="B27" s="75" t="n">
        <f aca="false">B26+1</f>
        <v>2037</v>
      </c>
      <c r="C27" s="76" t="n">
        <v>7</v>
      </c>
      <c r="D27" s="89" t="n">
        <v>25.2561219566421</v>
      </c>
      <c r="E27" s="78" t="n">
        <f aca="false">AC27/AC26-1</f>
        <v>0.00099999999999989</v>
      </c>
      <c r="F27" s="79" t="n">
        <f aca="false">AE27/AE26-1</f>
        <v>-0.00400000000000045</v>
      </c>
      <c r="G27" s="80" t="n">
        <f aca="false">AF27/AF26-1</f>
        <v>-0.000387266671415865</v>
      </c>
      <c r="H27" s="80" t="n">
        <f aca="false">AF27/AF26-1</f>
        <v>-0.000387266671415865</v>
      </c>
      <c r="I27" s="80" t="n">
        <f aca="false">AG27/AG26-1</f>
        <v>0</v>
      </c>
      <c r="J27" s="80" t="n">
        <f aca="false">AH27/AH26-1</f>
        <v>-0.141397011257196</v>
      </c>
      <c r="K27" s="80" t="n">
        <f aca="false">AI27/AI26-1</f>
        <v>0.00100000000000255</v>
      </c>
      <c r="L27" s="80" t="n">
        <f aca="false">AJ27/AJ26-1</f>
        <v>-0.0355962478998094</v>
      </c>
      <c r="M27" s="80" t="n">
        <f aca="false">AK27/AK26-1</f>
        <v>0</v>
      </c>
      <c r="N27" s="80" t="n">
        <f aca="false">AL27/AL26-1</f>
        <v>0</v>
      </c>
      <c r="O27" s="80" t="n">
        <f aca="false">AM27/AM26-1</f>
        <v>-0.00600000000000223</v>
      </c>
      <c r="P27" s="80" t="n">
        <f aca="false">AN27/AN26-1</f>
        <v>0</v>
      </c>
      <c r="Q27" s="80" t="n">
        <f aca="false">AO27/AO26-1</f>
        <v>0.00110000000000077</v>
      </c>
      <c r="R27" s="80" t="n">
        <f aca="false">AP27/AP26-1</f>
        <v>0.00110000000000099</v>
      </c>
      <c r="S27" s="80" t="n">
        <f aca="false">AQ27/AQ26-1</f>
        <v>-0.0100509640327844</v>
      </c>
      <c r="T27" s="80" t="n">
        <f aca="false">AR27/AR26-1</f>
        <v>0.00110000000000676</v>
      </c>
      <c r="U27" s="80" t="n">
        <f aca="false">AS27/AS26-1</f>
        <v>0.00110000000000143</v>
      </c>
      <c r="V27" s="80" t="n">
        <f aca="false">AT27/AT26-1</f>
        <v>0.00625835934399954</v>
      </c>
      <c r="W27" s="81" t="n">
        <f aca="false">AU27/AU26-1</f>
        <v>0.00104634441844853</v>
      </c>
      <c r="X27" s="82" t="n">
        <f aca="false">(AE27+AD27)/AC27</f>
        <v>0.729634650018234</v>
      </c>
      <c r="Y27" s="83" t="n">
        <f aca="false">(AQ27+AR27+AS27+AT27+AU27)/AC27</f>
        <v>0.121291660124834</v>
      </c>
      <c r="Z27" s="83" t="n">
        <f aca="false">(AF27+AG27+AI27)/AC27</f>
        <v>0.135456094799955</v>
      </c>
      <c r="AA27" s="68" t="n">
        <f aca="false">(AF27+AG27+AH27)/(AF27+AG27+AH27+AI27)</f>
        <v>0.463398606572459</v>
      </c>
      <c r="AB27" s="84" t="n">
        <f aca="false">(AH27+AJ27+AK27+AL27+AM27+AN27+AO27+AP27)/AC27</f>
        <v>0.0136175950569769</v>
      </c>
      <c r="AC27" s="85" t="n">
        <f aca="false">SUM(AD27:AU27)</f>
        <v>29840.3204466988</v>
      </c>
      <c r="AD27" s="86" t="n">
        <v>21136.4949927717</v>
      </c>
      <c r="AE27" s="87" t="n">
        <v>636.03677278735</v>
      </c>
      <c r="AF27" s="87" t="n">
        <v>1548.72000165767</v>
      </c>
      <c r="AG27" s="87" t="n">
        <v>323.249</v>
      </c>
      <c r="AH27" s="87" t="n">
        <v>2.0738928682684</v>
      </c>
      <c r="AI27" s="87" t="n">
        <v>2170.08427363141</v>
      </c>
      <c r="AJ27" s="87" t="n">
        <v>0.551379057797053</v>
      </c>
      <c r="AK27" s="87" t="n">
        <v>130.10814202321</v>
      </c>
      <c r="AL27" s="87" t="n">
        <v>42.434</v>
      </c>
      <c r="AM27" s="87" t="n">
        <v>26.3663569331485</v>
      </c>
      <c r="AN27" s="87" t="n">
        <v>141.836</v>
      </c>
      <c r="AO27" s="87" t="n">
        <v>54.2306183173463</v>
      </c>
      <c r="AP27" s="87" t="n">
        <v>8.75301101380341</v>
      </c>
      <c r="AQ27" s="87" t="n">
        <v>347.939466743217</v>
      </c>
      <c r="AR27" s="87" t="n">
        <v>1116.07009047709</v>
      </c>
      <c r="AS27" s="87" t="n">
        <v>1063.73531109895</v>
      </c>
      <c r="AT27" s="87" t="n">
        <v>1014.19052441454</v>
      </c>
      <c r="AU27" s="88" t="n">
        <v>77.446612903338</v>
      </c>
      <c r="AW27" s="74"/>
    </row>
    <row r="28" customFormat="false" ht="13.8" hidden="false" customHeight="false" outlineLevel="0" collapsed="false">
      <c r="B28" s="75" t="n">
        <f aca="false">B27+1</f>
        <v>2038</v>
      </c>
      <c r="C28" s="76" t="n">
        <v>7</v>
      </c>
      <c r="D28" s="89" t="n">
        <v>25.3074526084578</v>
      </c>
      <c r="E28" s="78" t="n">
        <f aca="false">AC28/AC27-1</f>
        <v>0.000900000000001011</v>
      </c>
      <c r="F28" s="79" t="n">
        <f aca="false">AE28/AE27-1</f>
        <v>-0.00399999999999934</v>
      </c>
      <c r="G28" s="80" t="n">
        <f aca="false">AF28/AF27-1</f>
        <v>-0.000348675034494428</v>
      </c>
      <c r="H28" s="80" t="n">
        <f aca="false">AF28/AF27-1</f>
        <v>-0.000348675034494428</v>
      </c>
      <c r="I28" s="80" t="n">
        <f aca="false">AG28/AG27-1</f>
        <v>0</v>
      </c>
      <c r="J28" s="80" t="n">
        <f aca="false">AH28/AH27-1</f>
        <v>-0.151192331737822</v>
      </c>
      <c r="K28" s="80" t="n">
        <f aca="false">AI28/AI27-1</f>
        <v>0.000899999999996348</v>
      </c>
      <c r="L28" s="80" t="n">
        <f aca="false">AJ28/AJ27-1</f>
        <v>-0.0339131819783508</v>
      </c>
      <c r="M28" s="80" t="n">
        <f aca="false">AK28/AK27-1</f>
        <v>0</v>
      </c>
      <c r="N28" s="80" t="n">
        <f aca="false">AL28/AL27-1</f>
        <v>0</v>
      </c>
      <c r="O28" s="80" t="n">
        <f aca="false">AM28/AM27-1</f>
        <v>-0.00600000000000023</v>
      </c>
      <c r="P28" s="80" t="n">
        <f aca="false">AN28/AN27-1</f>
        <v>0</v>
      </c>
      <c r="Q28" s="80" t="n">
        <f aca="false">AO28/AO27-1</f>
        <v>0.000999999999999224</v>
      </c>
      <c r="R28" s="80" t="n">
        <f aca="false">AP28/AP27-1</f>
        <v>0.000999999999999668</v>
      </c>
      <c r="S28" s="80" t="n">
        <f aca="false">AQ28/AQ27-1</f>
        <v>-0.00927136362552328</v>
      </c>
      <c r="T28" s="80" t="n">
        <f aca="false">AR28/AR27-1</f>
        <v>0.000999999999993673</v>
      </c>
      <c r="U28" s="80" t="n">
        <f aca="false">AS28/AS27-1</f>
        <v>0.001000000000001</v>
      </c>
      <c r="V28" s="80" t="n">
        <f aca="false">AT28/AT27-1</f>
        <v>0.0060371580998102</v>
      </c>
      <c r="W28" s="81" t="n">
        <f aca="false">AU28/AU27-1</f>
        <v>0.00102779781503215</v>
      </c>
      <c r="X28" s="82" t="n">
        <f aca="false">(AE28+AD28)/AC28</f>
        <v>0.729672117373162</v>
      </c>
      <c r="Y28" s="83" t="n">
        <f aca="false">(AQ28+AR28+AS28+AT28+AU28)/AC28</f>
        <v>0.121355238825166</v>
      </c>
      <c r="Z28" s="83" t="n">
        <f aca="false">(AF28+AG28+AI28)/AC28</f>
        <v>0.135381605934763</v>
      </c>
      <c r="AA28" s="68" t="n">
        <f aca="false">(AF28+AG28+AH28)/(AF28+AG28+AH28+AI28)</f>
        <v>0.463061648363475</v>
      </c>
      <c r="AB28" s="84" t="n">
        <f aca="false">(AH28+AJ28+AK28+AL28+AM28+AN28+AO28+AP28)/AC28</f>
        <v>0.0135910378669101</v>
      </c>
      <c r="AC28" s="85" t="n">
        <f aca="false">SUM(AD28:AU28)</f>
        <v>29867.1767351009</v>
      </c>
      <c r="AD28" s="86" t="n">
        <v>21159.7534625633</v>
      </c>
      <c r="AE28" s="87" t="n">
        <v>633.492625696201</v>
      </c>
      <c r="AF28" s="87" t="n">
        <v>1548.18000165767</v>
      </c>
      <c r="AG28" s="87" t="n">
        <v>323.249</v>
      </c>
      <c r="AH28" s="87" t="n">
        <v>1.76033616974046</v>
      </c>
      <c r="AI28" s="87" t="n">
        <v>2172.03734947767</v>
      </c>
      <c r="AJ28" s="87" t="n">
        <v>0.53268003947093</v>
      </c>
      <c r="AK28" s="87" t="n">
        <v>130.10814202321</v>
      </c>
      <c r="AL28" s="87" t="n">
        <v>42.434</v>
      </c>
      <c r="AM28" s="87" t="n">
        <v>26.2081587915496</v>
      </c>
      <c r="AN28" s="87" t="n">
        <v>141.836</v>
      </c>
      <c r="AO28" s="87" t="n">
        <v>54.2848489356636</v>
      </c>
      <c r="AP28" s="87" t="n">
        <v>8.76176402481721</v>
      </c>
      <c r="AQ28" s="87" t="n">
        <v>344.71359342737</v>
      </c>
      <c r="AR28" s="87" t="n">
        <v>1117.18616056756</v>
      </c>
      <c r="AS28" s="87" t="n">
        <v>1064.79904641005</v>
      </c>
      <c r="AT28" s="87" t="n">
        <v>1020.31335295376</v>
      </c>
      <c r="AU28" s="88" t="n">
        <v>77.5262123628617</v>
      </c>
      <c r="AW28" s="74"/>
    </row>
    <row r="29" customFormat="false" ht="13.8" hidden="false" customHeight="false" outlineLevel="0" collapsed="false">
      <c r="B29" s="75" t="n">
        <f aca="false">B28+1</f>
        <v>2039</v>
      </c>
      <c r="C29" s="76" t="n">
        <v>7</v>
      </c>
      <c r="D29" s="89" t="n">
        <v>25.3581390535298</v>
      </c>
      <c r="E29" s="78" t="n">
        <f aca="false">AC29/AC28-1</f>
        <v>0.00149999999999895</v>
      </c>
      <c r="F29" s="79" t="n">
        <f aca="false">AE29/AE28-1</f>
        <v>-0.00400000000000034</v>
      </c>
      <c r="G29" s="80" t="n">
        <f aca="false">AF29/AF28-1</f>
        <v>-0.000232531100785693</v>
      </c>
      <c r="H29" s="80" t="n">
        <f aca="false">AF29/AF28-1</f>
        <v>-0.000232531100785693</v>
      </c>
      <c r="I29" s="80" t="n">
        <f aca="false">AG29/AG28-1</f>
        <v>0</v>
      </c>
      <c r="J29" s="80" t="n">
        <f aca="false">AH29/AH28-1</f>
        <v>-0.168763505481973</v>
      </c>
      <c r="K29" s="80" t="n">
        <f aca="false">AI29/AI28-1</f>
        <v>0.00150000000000161</v>
      </c>
      <c r="L29" s="80" t="n">
        <f aca="false">AJ29/AJ28-1</f>
        <v>-0.0354219817244658</v>
      </c>
      <c r="M29" s="80" t="n">
        <f aca="false">AK29/AK28-1</f>
        <v>0</v>
      </c>
      <c r="N29" s="80" t="n">
        <f aca="false">AL29/AL28-1</f>
        <v>0</v>
      </c>
      <c r="O29" s="80" t="n">
        <f aca="false">AM29/AM28-1</f>
        <v>-0.00600000000000001</v>
      </c>
      <c r="P29" s="80" t="n">
        <f aca="false">AN29/AN28-1</f>
        <v>0</v>
      </c>
      <c r="Q29" s="80" t="n">
        <f aca="false">AO29/AO28-1</f>
        <v>0.00150000000000028</v>
      </c>
      <c r="R29" s="80" t="n">
        <f aca="false">AP29/AP28-1</f>
        <v>0.0015000000000005</v>
      </c>
      <c r="S29" s="80" t="n">
        <f aca="false">AQ29/AQ28-1</f>
        <v>-0.00849728731951826</v>
      </c>
      <c r="T29" s="80" t="n">
        <f aca="false">AR29/AR28-1</f>
        <v>0.00149999999999872</v>
      </c>
      <c r="U29" s="80" t="n">
        <f aca="false">AS29/AS28-1</f>
        <v>0.0015000000000045</v>
      </c>
      <c r="V29" s="80" t="n">
        <f aca="false">AT29/AT28-1</f>
        <v>0.00574751133975959</v>
      </c>
      <c r="W29" s="81" t="n">
        <f aca="false">AU29/AU28-1</f>
        <v>0.00146481385332331</v>
      </c>
      <c r="X29" s="82" t="n">
        <f aca="false">(AE29+AD29)/AC29</f>
        <v>0.729781431331576</v>
      </c>
      <c r="Y29" s="83" t="n">
        <f aca="false">(AQ29+AR29+AS29+AT29+AU29)/AC29</f>
        <v>0.1213848210837</v>
      </c>
      <c r="Z29" s="83" t="n">
        <f aca="false">(AF29+AG29+AI29)/AC29</f>
        <v>0.135275723817726</v>
      </c>
      <c r="AA29" s="68" t="n">
        <f aca="false">(AF29+AG29+AH29)/(AF29+AG29+AH29+AI29)</f>
        <v>0.462601773914715</v>
      </c>
      <c r="AB29" s="84" t="n">
        <f aca="false">(AH29+AJ29+AK29+AL29+AM29+AN29+AO29+AP29)/AC29</f>
        <v>0.0135580237669986</v>
      </c>
      <c r="AC29" s="85" t="n">
        <f aca="false">SUM(AD29:AU29)</f>
        <v>29911.9775002035</v>
      </c>
      <c r="AD29" s="86" t="n">
        <v>21198.247098863</v>
      </c>
      <c r="AE29" s="87" t="n">
        <v>630.958655193416</v>
      </c>
      <c r="AF29" s="87" t="n">
        <v>1547.82000165767</v>
      </c>
      <c r="AG29" s="87" t="n">
        <v>323.249</v>
      </c>
      <c r="AH29" s="87" t="n">
        <v>1.46325566690835</v>
      </c>
      <c r="AI29" s="87" t="n">
        <v>2175.29540550189</v>
      </c>
      <c r="AJ29" s="87" t="n">
        <v>0.513811456847803</v>
      </c>
      <c r="AK29" s="87" t="n">
        <v>130.10814202321</v>
      </c>
      <c r="AL29" s="87" t="n">
        <v>42.434</v>
      </c>
      <c r="AM29" s="87" t="n">
        <v>26.0509098388003</v>
      </c>
      <c r="AN29" s="87" t="n">
        <v>141.836</v>
      </c>
      <c r="AO29" s="87" t="n">
        <v>54.3662762090671</v>
      </c>
      <c r="AP29" s="87" t="n">
        <v>8.77490667085444</v>
      </c>
      <c r="AQ29" s="87" t="n">
        <v>341.784462981074</v>
      </c>
      <c r="AR29" s="87" t="n">
        <v>1118.86193980841</v>
      </c>
      <c r="AS29" s="87" t="n">
        <v>1066.39624497967</v>
      </c>
      <c r="AT29" s="87" t="n">
        <v>1026.17761551997</v>
      </c>
      <c r="AU29" s="88" t="n">
        <v>77.6397738327265</v>
      </c>
      <c r="AW29" s="74"/>
    </row>
    <row r="30" customFormat="false" ht="13.8" hidden="false" customHeight="false" outlineLevel="0" collapsed="false">
      <c r="B30" s="75" t="n">
        <f aca="false">B29+1</f>
        <v>2040</v>
      </c>
      <c r="C30" s="76" t="n">
        <v>7</v>
      </c>
      <c r="D30" s="89" t="n">
        <v>25.4090388118451</v>
      </c>
      <c r="E30" s="78" t="n">
        <f aca="false">AC30/AC29-1</f>
        <v>0.00160000000000049</v>
      </c>
      <c r="F30" s="79" t="n">
        <f aca="false">AE30/AE29-1</f>
        <v>-0.00399999999999889</v>
      </c>
      <c r="G30" s="80" t="n">
        <f aca="false">AF30/AF29-1</f>
        <v>-0.000232585184074652</v>
      </c>
      <c r="H30" s="80" t="n">
        <f aca="false">AF30/AF29-1</f>
        <v>-0.000232585184074652</v>
      </c>
      <c r="I30" s="80" t="n">
        <f aca="false">AG30/AG29-1</f>
        <v>0</v>
      </c>
      <c r="J30" s="80" t="n">
        <f aca="false">AH30/AH29-1</f>
        <v>-0.191737540314049</v>
      </c>
      <c r="K30" s="80" t="n">
        <f aca="false">AI30/AI29-1</f>
        <v>0.00159999999999871</v>
      </c>
      <c r="L30" s="80" t="n">
        <f aca="false">AJ30/AJ29-1</f>
        <v>-0.0377656446361643</v>
      </c>
      <c r="M30" s="80" t="n">
        <f aca="false">AK30/AK29-1</f>
        <v>0</v>
      </c>
      <c r="N30" s="80" t="n">
        <f aca="false">AL30/AL29-1</f>
        <v>0</v>
      </c>
      <c r="O30" s="80" t="n">
        <f aca="false">AM30/AM29-1</f>
        <v>-0.00600000000000001</v>
      </c>
      <c r="P30" s="80" t="n">
        <f aca="false">AN30/AN29-1</f>
        <v>0</v>
      </c>
      <c r="Q30" s="80" t="n">
        <f aca="false">AO30/AO29-1</f>
        <v>0.00159999999999982</v>
      </c>
      <c r="R30" s="80" t="n">
        <f aca="false">AP30/AP29-1</f>
        <v>0.00159999999999916</v>
      </c>
      <c r="S30" s="80" t="n">
        <f aca="false">AQ30/AQ29-1</f>
        <v>-0.00772810259164791</v>
      </c>
      <c r="T30" s="80" t="n">
        <f aca="false">AR30/AR29-1</f>
        <v>0.00160000000000582</v>
      </c>
      <c r="U30" s="80" t="n">
        <f aca="false">AS30/AS29-1</f>
        <v>0.00159999999999294</v>
      </c>
      <c r="V30" s="80" t="n">
        <f aca="false">AT30/AT29-1</f>
        <v>0.00541807994451604</v>
      </c>
      <c r="W30" s="81" t="n">
        <f aca="false">AU30/AU29-1</f>
        <v>0.00157864318935252</v>
      </c>
      <c r="X30" s="82" t="n">
        <f aca="false">(AE30+AD30)/AC30</f>
        <v>0.729902582246235</v>
      </c>
      <c r="Y30" s="83" t="n">
        <f aca="false">(AQ30+AR30+AS30+AT30+AU30)/AC30</f>
        <v>0.121409125939184</v>
      </c>
      <c r="Z30" s="83" t="n">
        <f aca="false">(AF30+AG30+AI30)/AC30</f>
        <v>0.135163783607896</v>
      </c>
      <c r="AA30" s="68" t="n">
        <f aca="false">(AF30+AG30+AH30)/(AF30+AG30+AH30+AI30)</f>
        <v>0.46211930796228</v>
      </c>
      <c r="AB30" s="84" t="n">
        <f aca="false">(AH30+AJ30+AK30+AL30+AM30+AN30+AO30+AP30)/AC30</f>
        <v>0.0135245082066844</v>
      </c>
      <c r="AC30" s="85" t="n">
        <f aca="false">SUM(AD30:AU30)</f>
        <v>29959.8366642039</v>
      </c>
      <c r="AD30" s="86" t="n">
        <v>21239.3273243052</v>
      </c>
      <c r="AE30" s="87" t="n">
        <v>628.434820572643</v>
      </c>
      <c r="AF30" s="87" t="n">
        <v>1547.46000165767</v>
      </c>
      <c r="AG30" s="87" t="n">
        <v>323.249</v>
      </c>
      <c r="AH30" s="87" t="n">
        <v>1.18269462448475</v>
      </c>
      <c r="AI30" s="87" t="n">
        <v>2178.77587815069</v>
      </c>
      <c r="AJ30" s="87" t="n">
        <v>0.494407035958499</v>
      </c>
      <c r="AK30" s="87" t="n">
        <v>130.10814202321</v>
      </c>
      <c r="AL30" s="87" t="n">
        <v>42.434</v>
      </c>
      <c r="AM30" s="87" t="n">
        <v>25.8946043797675</v>
      </c>
      <c r="AN30" s="87" t="n">
        <v>141.836</v>
      </c>
      <c r="AO30" s="87" t="n">
        <v>54.4532622510016</v>
      </c>
      <c r="AP30" s="87" t="n">
        <v>8.7889465215278</v>
      </c>
      <c r="AQ30" s="87" t="n">
        <v>339.143117586925</v>
      </c>
      <c r="AR30" s="87" t="n">
        <v>1120.65211891211</v>
      </c>
      <c r="AS30" s="87" t="n">
        <v>1068.10247897163</v>
      </c>
      <c r="AT30" s="87" t="n">
        <v>1031.73752787813</v>
      </c>
      <c r="AU30" s="88" t="n">
        <v>77.7623393329104</v>
      </c>
      <c r="AW30" s="74"/>
    </row>
    <row r="31" customFormat="false" ht="13.8" hidden="false" customHeight="false" outlineLevel="0" collapsed="false">
      <c r="B31" s="75" t="n">
        <f aca="false">B30+1</f>
        <v>2041</v>
      </c>
      <c r="C31" s="76" t="n">
        <v>7</v>
      </c>
      <c r="D31" s="89" t="n">
        <v>25.4593814235414</v>
      </c>
      <c r="E31" s="78" t="n">
        <f aca="false">AC31/AC30-1</f>
        <v>0.00170000000000048</v>
      </c>
      <c r="F31" s="79" t="n">
        <f aca="false">AE31/AE30-1</f>
        <v>-0.00400000000000067</v>
      </c>
      <c r="G31" s="80" t="n">
        <f aca="false">AF31/AF30-1</f>
        <v>-0.000142168456544467</v>
      </c>
      <c r="H31" s="80" t="n">
        <f aca="false">AF31/AF30-1</f>
        <v>-0.000142168456544467</v>
      </c>
      <c r="I31" s="80" t="n">
        <f aca="false">AG31/AG30-1</f>
        <v>0</v>
      </c>
      <c r="J31" s="80" t="n">
        <f aca="false">AH31/AH30-1</f>
        <v>-0.217830905002318</v>
      </c>
      <c r="K31" s="80" t="n">
        <f aca="false">AI31/AI30-1</f>
        <v>0.00170000000000181</v>
      </c>
      <c r="L31" s="80" t="n">
        <f aca="false">AJ31/AJ30-1</f>
        <v>-0.0385982548882332</v>
      </c>
      <c r="M31" s="80" t="n">
        <f aca="false">AK31/AK30-1</f>
        <v>0</v>
      </c>
      <c r="N31" s="80" t="n">
        <f aca="false">AL31/AL30-1</f>
        <v>0</v>
      </c>
      <c r="O31" s="80" t="n">
        <f aca="false">AM31/AM30-1</f>
        <v>-0.00599999999999978</v>
      </c>
      <c r="P31" s="80" t="n">
        <f aca="false">AN31/AN30-1</f>
        <v>0</v>
      </c>
      <c r="Q31" s="80" t="n">
        <f aca="false">AO31/AO30-1</f>
        <v>0.00150000000000183</v>
      </c>
      <c r="R31" s="80" t="n">
        <f aca="false">AP31/AP30-1</f>
        <v>0.00149999999999983</v>
      </c>
      <c r="S31" s="80" t="n">
        <f aca="false">AQ31/AQ30-1</f>
        <v>-0.00696324330368792</v>
      </c>
      <c r="T31" s="80" t="n">
        <f aca="false">AR31/AR30-1</f>
        <v>0.00150000000000161</v>
      </c>
      <c r="U31" s="80" t="n">
        <f aca="false">AS31/AS30-1</f>
        <v>0.00150000000000228</v>
      </c>
      <c r="V31" s="80" t="n">
        <f aca="false">AT31/AT30-1</f>
        <v>0.00505013202453308</v>
      </c>
      <c r="W31" s="81" t="n">
        <f aca="false">AU31/AU30-1</f>
        <v>0.00155548815639106</v>
      </c>
      <c r="X31" s="82" t="n">
        <f aca="false">(AE31+AD31)/AC31</f>
        <v>0.730047758726011</v>
      </c>
      <c r="Y31" s="83" t="n">
        <f aca="false">(AQ31+AR31+AS31+AT31+AU31)/AC31</f>
        <v>0.121411438078985</v>
      </c>
      <c r="Z31" s="83" t="n">
        <f aca="false">(AF31+AG31+AI31)/AC31</f>
        <v>0.135050484099565</v>
      </c>
      <c r="AA31" s="68" t="n">
        <f aca="false">(AF31+AG31+AH31)/(AF31+AG31+AH31+AI31)</f>
        <v>0.461633710873412</v>
      </c>
      <c r="AB31" s="84" t="n">
        <f aca="false">(AH31+AJ31+AK31+AL31+AM31+AN31+AO31+AP31)/AC31</f>
        <v>0.0134903190954391</v>
      </c>
      <c r="AC31" s="85" t="n">
        <f aca="false">SUM(AD31:AU31)</f>
        <v>30010.768386533</v>
      </c>
      <c r="AD31" s="86" t="n">
        <v>21283.3731169435</v>
      </c>
      <c r="AE31" s="87" t="n">
        <v>625.921081290352</v>
      </c>
      <c r="AF31" s="87" t="n">
        <v>1547.24000165767</v>
      </c>
      <c r="AG31" s="87" t="n">
        <v>323.249</v>
      </c>
      <c r="AH31" s="87" t="n">
        <v>0.92506718409186</v>
      </c>
      <c r="AI31" s="87" t="n">
        <v>2182.47979714355</v>
      </c>
      <c r="AJ31" s="87" t="n">
        <v>0.475323787166037</v>
      </c>
      <c r="AK31" s="87" t="n">
        <v>130.10814202321</v>
      </c>
      <c r="AL31" s="87" t="n">
        <v>42.434</v>
      </c>
      <c r="AM31" s="87" t="n">
        <v>25.7392367534889</v>
      </c>
      <c r="AN31" s="87" t="n">
        <v>141.836</v>
      </c>
      <c r="AO31" s="87" t="n">
        <v>54.5349421443782</v>
      </c>
      <c r="AP31" s="87" t="n">
        <v>8.80212994131009</v>
      </c>
      <c r="AQ31" s="87" t="n">
        <v>336.781581544396</v>
      </c>
      <c r="AR31" s="87" t="n">
        <v>1122.33309709048</v>
      </c>
      <c r="AS31" s="87" t="n">
        <v>1069.70463269009</v>
      </c>
      <c r="AT31" s="87" t="n">
        <v>1036.94793860858</v>
      </c>
      <c r="AU31" s="88" t="n">
        <v>77.883297730756</v>
      </c>
      <c r="AW31" s="74"/>
    </row>
    <row r="32" customFormat="false" ht="13.8" hidden="false" customHeight="false" outlineLevel="0" collapsed="false">
      <c r="B32" s="75" t="n">
        <f aca="false">B31+1</f>
        <v>2042</v>
      </c>
      <c r="C32" s="76" t="n">
        <v>7</v>
      </c>
      <c r="D32" s="89" t="n">
        <v>25.5106114503027</v>
      </c>
      <c r="E32" s="78" t="n">
        <f aca="false">AC32/AC31-1</f>
        <v>0.00139999999999874</v>
      </c>
      <c r="F32" s="79" t="n">
        <f aca="false">AE32/AE31-1</f>
        <v>-0.00399999999999945</v>
      </c>
      <c r="G32" s="80" t="n">
        <f aca="false">AF32/AF31-1</f>
        <v>-0.000129262428444021</v>
      </c>
      <c r="H32" s="80" t="n">
        <f aca="false">AF32/AF31-1</f>
        <v>-0.000129262428444021</v>
      </c>
      <c r="I32" s="80" t="n">
        <f aca="false">AG32/AG31-1</f>
        <v>0</v>
      </c>
      <c r="J32" s="80" t="n">
        <f aca="false">AH32/AH31-1</f>
        <v>-0.243728699854496</v>
      </c>
      <c r="K32" s="80" t="n">
        <f aca="false">AI32/AI31-1</f>
        <v>0.0013999999999994</v>
      </c>
      <c r="L32" s="80" t="n">
        <f aca="false">AJ32/AJ31-1</f>
        <v>-0.0403835915361771</v>
      </c>
      <c r="M32" s="80" t="n">
        <f aca="false">AK32/AK31-1</f>
        <v>0</v>
      </c>
      <c r="N32" s="80" t="n">
        <f aca="false">AL32/AL31-1</f>
        <v>0</v>
      </c>
      <c r="O32" s="80" t="n">
        <f aca="false">AM32/AM31-1</f>
        <v>-0.00599999999999878</v>
      </c>
      <c r="P32" s="80" t="n">
        <f aca="false">AN32/AN31-1</f>
        <v>0</v>
      </c>
      <c r="Q32" s="80" t="n">
        <f aca="false">AO32/AO31-1</f>
        <v>0.00130000000000008</v>
      </c>
      <c r="R32" s="80" t="n">
        <f aca="false">AP32/AP31-1</f>
        <v>0.00130000000000075</v>
      </c>
      <c r="S32" s="80" t="n">
        <f aca="false">AQ32/AQ31-1</f>
        <v>-0.00620220115551251</v>
      </c>
      <c r="T32" s="80" t="n">
        <f aca="false">AR32/AR31-1</f>
        <v>0.00129999999999342</v>
      </c>
      <c r="U32" s="80" t="n">
        <f aca="false">AS32/AS31-1</f>
        <v>0.00130000000000274</v>
      </c>
      <c r="V32" s="80" t="n">
        <f aca="false">AT32/AT31-1</f>
        <v>0.00464438099397957</v>
      </c>
      <c r="W32" s="81" t="n">
        <f aca="false">AU32/AU31-1</f>
        <v>0.00123275546469048</v>
      </c>
      <c r="X32" s="82" t="n">
        <f aca="false">(AE32+AD32)/AC32</f>
        <v>0.730151925309744</v>
      </c>
      <c r="Y32" s="83" t="n">
        <f aca="false">(AQ32+AR32+AS32+AT32+AU32)/AC32</f>
        <v>0.121430462723647</v>
      </c>
      <c r="Z32" s="83" t="n">
        <f aca="false">(AF32+AG32+AI32)/AC32</f>
        <v>0.134956692966845</v>
      </c>
      <c r="AA32" s="68" t="n">
        <f aca="false">(AF32+AG32+AH32)/(AF32+AG32+AH32+AI32)</f>
        <v>0.461229531078402</v>
      </c>
      <c r="AB32" s="84" t="n">
        <f aca="false">(AH32+AJ32+AK32+AL32+AM32+AN32+AO32+AP32)/AC32</f>
        <v>0.0134609189997637</v>
      </c>
      <c r="AC32" s="85" t="n">
        <f aca="false">SUM(AD32:AU32)</f>
        <v>30052.7834622741</v>
      </c>
      <c r="AD32" s="86" t="n">
        <v>21319.6803089311</v>
      </c>
      <c r="AE32" s="87" t="n">
        <v>623.417396965191</v>
      </c>
      <c r="AF32" s="87" t="n">
        <v>1547.04000165767</v>
      </c>
      <c r="AG32" s="87" t="n">
        <v>323.249</v>
      </c>
      <c r="AH32" s="87" t="n">
        <v>0.699601762035091</v>
      </c>
      <c r="AI32" s="87" t="n">
        <v>2185.53526885955</v>
      </c>
      <c r="AJ32" s="87" t="n">
        <v>0.456128505497695</v>
      </c>
      <c r="AK32" s="87" t="n">
        <v>130.10814202321</v>
      </c>
      <c r="AL32" s="87" t="n">
        <v>42.434</v>
      </c>
      <c r="AM32" s="87" t="n">
        <v>25.584801332968</v>
      </c>
      <c r="AN32" s="87" t="n">
        <v>141.836</v>
      </c>
      <c r="AO32" s="87" t="n">
        <v>54.6058375691659</v>
      </c>
      <c r="AP32" s="87" t="n">
        <v>8.8135727102338</v>
      </c>
      <c r="AQ32" s="87" t="n">
        <v>334.692794430186</v>
      </c>
      <c r="AR32" s="87" t="n">
        <v>1123.79213011669</v>
      </c>
      <c r="AS32" s="87" t="n">
        <v>1071.09524871259</v>
      </c>
      <c r="AT32" s="87" t="n">
        <v>1041.7639199064</v>
      </c>
      <c r="AU32" s="88" t="n">
        <v>77.9793087916417</v>
      </c>
      <c r="AW32" s="74"/>
    </row>
    <row r="33" customFormat="false" ht="13.8" hidden="false" customHeight="false" outlineLevel="0" collapsed="false">
      <c r="B33" s="75" t="n">
        <f aca="false">B32+1</f>
        <v>2043</v>
      </c>
      <c r="C33" s="76" t="n">
        <v>7</v>
      </c>
      <c r="D33" s="89" t="n">
        <v>25.5607932280756</v>
      </c>
      <c r="E33" s="78" t="n">
        <f aca="false">AC33/AC32-1</f>
        <v>0.000999999999998558</v>
      </c>
      <c r="F33" s="79" t="n">
        <f aca="false">AE33/AE32-1</f>
        <v>-0.00400000000000034</v>
      </c>
      <c r="G33" s="80" t="n">
        <f aca="false">AF33/AF32-1</f>
        <v>-2.58558278758425E-005</v>
      </c>
      <c r="H33" s="80" t="n">
        <f aca="false">AF33/AF32-1</f>
        <v>-2.58558278758425E-005</v>
      </c>
      <c r="I33" s="80" t="n">
        <f aca="false">AG33/AG32-1</f>
        <v>0</v>
      </c>
      <c r="J33" s="80" t="n">
        <f aca="false">AH33/AH32-1</f>
        <v>-0.272483589146761</v>
      </c>
      <c r="K33" s="80" t="n">
        <f aca="false">AI33/AI32-1</f>
        <v>0.00100000000000011</v>
      </c>
      <c r="L33" s="80" t="n">
        <f aca="false">AJ33/AJ32-1</f>
        <v>-0.0440814164410068</v>
      </c>
      <c r="M33" s="80" t="n">
        <f aca="false">AK33/AK32-1</f>
        <v>0</v>
      </c>
      <c r="N33" s="80" t="n">
        <f aca="false">AL33/AL32-1</f>
        <v>0</v>
      </c>
      <c r="O33" s="80" t="n">
        <f aca="false">AM33/AM32-1</f>
        <v>-0.00599999999999967</v>
      </c>
      <c r="P33" s="80" t="n">
        <f aca="false">AN33/AN32-1</f>
        <v>0</v>
      </c>
      <c r="Q33" s="80" t="n">
        <f aca="false">AO33/AO32-1</f>
        <v>0.000899999999999013</v>
      </c>
      <c r="R33" s="80" t="n">
        <f aca="false">AP33/AP32-1</f>
        <v>0.000899999999999901</v>
      </c>
      <c r="S33" s="80" t="n">
        <f aca="false">AQ33/AQ32-1</f>
        <v>-0.00544451817338443</v>
      </c>
      <c r="T33" s="80" t="n">
        <f aca="false">AR33/AR32-1</f>
        <v>0.000900000000004342</v>
      </c>
      <c r="U33" s="80" t="n">
        <f aca="false">AS33/AS32-1</f>
        <v>0.000899999999998569</v>
      </c>
      <c r="V33" s="80" t="n">
        <f aca="false">AT33/AT32-1</f>
        <v>0.00427673360779313</v>
      </c>
      <c r="W33" s="81" t="n">
        <f aca="false">AU33/AU32-1</f>
        <v>0.000857949214757348</v>
      </c>
      <c r="X33" s="82" t="n">
        <f aca="false">(AE33+AD33)/AC33</f>
        <v>0.730204975890126</v>
      </c>
      <c r="Y33" s="83" t="n">
        <f aca="false">(AQ33+AR33+AS33+AT33+AU33)/AC33</f>
        <v>0.121464571319101</v>
      </c>
      <c r="Z33" s="83" t="n">
        <f aca="false">(AF33+AG33+AI33)/AC33</f>
        <v>0.134893192006163</v>
      </c>
      <c r="AA33" s="68" t="n">
        <f aca="false">(AF33+AG33+AH33)/(AF33+AG33+AH33+AI33)</f>
        <v>0.460950537371146</v>
      </c>
      <c r="AB33" s="84" t="n">
        <f aca="false">(AH33+AJ33+AK33+AL33+AM33+AN33+AO33+AP33)/AC33</f>
        <v>0.0134372607846098</v>
      </c>
      <c r="AC33" s="85" t="n">
        <f aca="false">SUM(AD33:AU33)</f>
        <v>30082.8362457364</v>
      </c>
      <c r="AD33" s="86" t="n">
        <v>21345.7129881472</v>
      </c>
      <c r="AE33" s="87" t="n">
        <v>620.92372737733</v>
      </c>
      <c r="AF33" s="87" t="n">
        <v>1547.00000165767</v>
      </c>
      <c r="AG33" s="87" t="n">
        <v>323.249</v>
      </c>
      <c r="AH33" s="87" t="n">
        <v>0.508971762942371</v>
      </c>
      <c r="AI33" s="87" t="n">
        <v>2187.72080412841</v>
      </c>
      <c r="AJ33" s="87" t="n">
        <v>0.436021714896237</v>
      </c>
      <c r="AK33" s="87" t="n">
        <v>130.10814202321</v>
      </c>
      <c r="AL33" s="87" t="n">
        <v>42.434</v>
      </c>
      <c r="AM33" s="87" t="n">
        <v>25.4312925249702</v>
      </c>
      <c r="AN33" s="87" t="n">
        <v>141.836</v>
      </c>
      <c r="AO33" s="87" t="n">
        <v>54.6549828229781</v>
      </c>
      <c r="AP33" s="87" t="n">
        <v>8.82150492567301</v>
      </c>
      <c r="AQ33" s="87" t="n">
        <v>332.87055342841</v>
      </c>
      <c r="AR33" s="87" t="n">
        <v>1124.8035430338</v>
      </c>
      <c r="AS33" s="87" t="n">
        <v>1072.05923443643</v>
      </c>
      <c r="AT33" s="87" t="n">
        <v>1046.21926667405</v>
      </c>
      <c r="AU33" s="88" t="n">
        <v>78.0462110783868</v>
      </c>
      <c r="AW33" s="74"/>
    </row>
    <row r="34" customFormat="false" ht="13.8" hidden="false" customHeight="false" outlineLevel="0" collapsed="false">
      <c r="B34" s="75" t="n">
        <f aca="false">B33+1</f>
        <v>2044</v>
      </c>
      <c r="C34" s="76" t="n">
        <v>7</v>
      </c>
      <c r="D34" s="89" t="n">
        <v>25.6128594778378</v>
      </c>
      <c r="E34" s="78" t="n">
        <f aca="false">AC34/AC33-1</f>
        <v>0.00100000000000189</v>
      </c>
      <c r="F34" s="79" t="n">
        <f aca="false">AE34/AE33-1</f>
        <v>-0.00399999999999956</v>
      </c>
      <c r="G34" s="80" t="n">
        <f aca="false">AF34/AF33-1</f>
        <v>-1.29282482085324E-005</v>
      </c>
      <c r="H34" s="80" t="n">
        <f aca="false">AF34/AF33-1</f>
        <v>-1.29282482085324E-005</v>
      </c>
      <c r="I34" s="80" t="n">
        <f aca="false">AG34/AG33-1</f>
        <v>0</v>
      </c>
      <c r="J34" s="80" t="n">
        <f aca="false">AH34/AH33-1</f>
        <v>-0.292133218468547</v>
      </c>
      <c r="K34" s="80" t="n">
        <f aca="false">AI34/AI33-1</f>
        <v>0.00100000000000078</v>
      </c>
      <c r="L34" s="80" t="n">
        <f aca="false">AJ34/AJ33-1</f>
        <v>-0.047843060489057</v>
      </c>
      <c r="M34" s="80" t="n">
        <f aca="false">AK34/AK33-1</f>
        <v>0</v>
      </c>
      <c r="N34" s="80" t="n">
        <f aca="false">AL34/AL33-1</f>
        <v>0</v>
      </c>
      <c r="O34" s="80" t="n">
        <f aca="false">AM34/AM33-1</f>
        <v>-0.006000000000003</v>
      </c>
      <c r="P34" s="80" t="n">
        <f aca="false">AN34/AN33-1</f>
        <v>0</v>
      </c>
      <c r="Q34" s="80" t="n">
        <f aca="false">AO34/AO33-1</f>
        <v>0.00100000000000056</v>
      </c>
      <c r="R34" s="80" t="n">
        <f aca="false">AP34/AP33-1</f>
        <v>0.000999999999999668</v>
      </c>
      <c r="S34" s="80" t="n">
        <f aca="false">AQ34/AQ33-1</f>
        <v>-0.0046897800912532</v>
      </c>
      <c r="T34" s="80" t="n">
        <f aca="false">AR34/AR33-1</f>
        <v>0.000999999999996781</v>
      </c>
      <c r="U34" s="80" t="n">
        <f aca="false">AS34/AS33-1</f>
        <v>0.00100000000000344</v>
      </c>
      <c r="V34" s="80" t="n">
        <f aca="false">AT34/AT33-1</f>
        <v>0.00392400696761319</v>
      </c>
      <c r="W34" s="81" t="n">
        <f aca="false">AU34/AU33-1</f>
        <v>0.00110772310604235</v>
      </c>
      <c r="X34" s="82" t="n">
        <f aca="false">(AE34+AD34)/AC34</f>
        <v>0.7302507881143</v>
      </c>
      <c r="Y34" s="83" t="n">
        <f aca="false">(AQ34+AR34+AS34+AT34+AU34)/AC34</f>
        <v>0.121503544610087</v>
      </c>
      <c r="Z34" s="83" t="n">
        <f aca="false">(AF34+AG34+AI34)/AC34</f>
        <v>0.1348304199781</v>
      </c>
      <c r="AA34" s="68" t="n">
        <f aca="false">(AF34+AG34+AH34)/(AF34+AG34+AH34+AI34)</f>
        <v>0.46067979174594</v>
      </c>
      <c r="AB34" s="84" t="n">
        <f aca="false">(AH34+AJ34+AK34+AL34+AM34+AN34+AO34+AP34)/AC34</f>
        <v>0.0134152472975124</v>
      </c>
      <c r="AC34" s="85" t="n">
        <f aca="false">SUM(AD34:AU34)</f>
        <v>30112.9190819821</v>
      </c>
      <c r="AD34" s="86" t="n">
        <v>21371.5428595718</v>
      </c>
      <c r="AE34" s="87" t="n">
        <v>618.440032467821</v>
      </c>
      <c r="AF34" s="87" t="n">
        <v>1546.98000165767</v>
      </c>
      <c r="AG34" s="87" t="n">
        <v>323.249</v>
      </c>
      <c r="AH34" s="87" t="n">
        <v>0.360284203724406</v>
      </c>
      <c r="AI34" s="87" t="n">
        <v>2189.90852493254</v>
      </c>
      <c r="AJ34" s="87" t="n">
        <v>0.415161101615914</v>
      </c>
      <c r="AK34" s="87" t="n">
        <v>130.10814202321</v>
      </c>
      <c r="AL34" s="87" t="n">
        <v>42.434</v>
      </c>
      <c r="AM34" s="87" t="n">
        <v>25.2787047698203</v>
      </c>
      <c r="AN34" s="87" t="n">
        <v>141.836</v>
      </c>
      <c r="AO34" s="87" t="n">
        <v>54.7096378058011</v>
      </c>
      <c r="AP34" s="87" t="n">
        <v>8.83032643059868</v>
      </c>
      <c r="AQ34" s="87" t="n">
        <v>331.309463733977</v>
      </c>
      <c r="AR34" s="87" t="n">
        <v>1125.92834657683</v>
      </c>
      <c r="AS34" s="87" t="n">
        <v>1073.13129367087</v>
      </c>
      <c r="AT34" s="87" t="n">
        <v>1050.32463836613</v>
      </c>
      <c r="AU34" s="88" t="n">
        <v>78.1326646697374</v>
      </c>
      <c r="AW34" s="74"/>
    </row>
    <row r="35" customFormat="false" ht="13.8" hidden="false" customHeight="false" outlineLevel="0" collapsed="false">
      <c r="B35" s="75" t="n">
        <f aca="false">B34+1</f>
        <v>2045</v>
      </c>
      <c r="C35" s="76" t="n">
        <v>7</v>
      </c>
      <c r="D35" s="89" t="n">
        <v>25.6650291698401</v>
      </c>
      <c r="E35" s="78" t="n">
        <f aca="false">AC35/AC34-1</f>
        <v>0.000499999999999501</v>
      </c>
      <c r="F35" s="79" t="n">
        <f aca="false">AE35/AE34-1</f>
        <v>-0.00400000000000111</v>
      </c>
      <c r="G35" s="80" t="n">
        <f aca="false">AF35/AF34-1</f>
        <v>0</v>
      </c>
      <c r="H35" s="80" t="n">
        <f aca="false">AF35/AF34-1</f>
        <v>0</v>
      </c>
      <c r="I35" s="80" t="n">
        <f aca="false">AG35/AG34-1</f>
        <v>0</v>
      </c>
      <c r="J35" s="80" t="n">
        <f aca="false">AH35/AH34-1</f>
        <v>-0.303602653656132</v>
      </c>
      <c r="K35" s="80" t="n">
        <f aca="false">AI35/AI34-1</f>
        <v>0.00049999999999728</v>
      </c>
      <c r="L35" s="80" t="n">
        <f aca="false">AJ35/AJ34-1</f>
        <v>-0.0514792600724537</v>
      </c>
      <c r="M35" s="80" t="n">
        <f aca="false">AK35/AK34-1</f>
        <v>0</v>
      </c>
      <c r="N35" s="80" t="n">
        <f aca="false">AL35/AL34-1</f>
        <v>0</v>
      </c>
      <c r="O35" s="80" t="n">
        <f aca="false">AM35/AM34-1</f>
        <v>-0.00599999999999912</v>
      </c>
      <c r="P35" s="80" t="n">
        <f aca="false">AN35/AN34-1</f>
        <v>0</v>
      </c>
      <c r="Q35" s="80" t="n">
        <f aca="false">AO35/AO34-1</f>
        <v>0.000499999999999945</v>
      </c>
      <c r="R35" s="80" t="n">
        <f aca="false">AP35/AP34-1</f>
        <v>0.000500000000000167</v>
      </c>
      <c r="S35" s="80" t="n">
        <f aca="false">AQ35/AQ34-1</f>
        <v>-0.00393761050118224</v>
      </c>
      <c r="T35" s="80" t="n">
        <f aca="false">AR35/AR34-1</f>
        <v>0.000500000000001277</v>
      </c>
      <c r="U35" s="80" t="n">
        <f aca="false">AS35/AS34-1</f>
        <v>0.000499999999994838</v>
      </c>
      <c r="V35" s="80" t="n">
        <f aca="false">AT35/AT34-1</f>
        <v>0.0035099966687393</v>
      </c>
      <c r="W35" s="81" t="n">
        <f aca="false">AU35/AU34-1</f>
        <v>0.000422683918926969</v>
      </c>
      <c r="X35" s="82" t="n">
        <f aca="false">(AE35+AD35)/AC35</f>
        <v>0.730240915161066</v>
      </c>
      <c r="Y35" s="83" t="n">
        <f aca="false">(AQ35+AR35+AS35+AT35+AU35)/AC35</f>
        <v>0.121559479679252</v>
      </c>
      <c r="Z35" s="83" t="n">
        <f aca="false">(AF35+AG35+AI35)/AC35</f>
        <v>0.134799381898574</v>
      </c>
      <c r="AA35" s="68" t="n">
        <f aca="false">(AF35+AG35+AH35)/(AF35+AG35+AH35+AI35)</f>
        <v>0.460541070042418</v>
      </c>
      <c r="AB35" s="84" t="n">
        <f aca="false">(AH35+AJ35+AK35+AL35+AM35+AN35+AO35+AP35)/AC35</f>
        <v>0.0134002232611085</v>
      </c>
      <c r="AC35" s="85" t="n">
        <f aca="false">SUM(AD35:AU35)</f>
        <v>30127.9755415231</v>
      </c>
      <c r="AD35" s="86" t="n">
        <v>21384.7141590541</v>
      </c>
      <c r="AE35" s="87" t="n">
        <v>615.966272337949</v>
      </c>
      <c r="AF35" s="87" t="n">
        <v>1546.98000165767</v>
      </c>
      <c r="AG35" s="87" t="n">
        <v>323.249</v>
      </c>
      <c r="AH35" s="87" t="n">
        <v>0.25090096340329</v>
      </c>
      <c r="AI35" s="87" t="n">
        <v>2191.003479195</v>
      </c>
      <c r="AJ35" s="87" t="n">
        <v>0.393788915293862</v>
      </c>
      <c r="AK35" s="87" t="n">
        <v>130.10814202321</v>
      </c>
      <c r="AL35" s="87" t="n">
        <v>42.434</v>
      </c>
      <c r="AM35" s="87" t="n">
        <v>25.1270325412014</v>
      </c>
      <c r="AN35" s="87" t="n">
        <v>141.836</v>
      </c>
      <c r="AO35" s="87" t="n">
        <v>54.736992624704</v>
      </c>
      <c r="AP35" s="87" t="n">
        <v>8.83474159381398</v>
      </c>
      <c r="AQ35" s="87" t="n">
        <v>330.004896110437</v>
      </c>
      <c r="AR35" s="87" t="n">
        <v>1126.49131075012</v>
      </c>
      <c r="AS35" s="87" t="n">
        <v>1073.6678593177</v>
      </c>
      <c r="AT35" s="87" t="n">
        <v>1054.01127434789</v>
      </c>
      <c r="AU35" s="88" t="n">
        <v>78.1656900906362</v>
      </c>
      <c r="AW35" s="74"/>
    </row>
    <row r="36" customFormat="false" ht="13.8" hidden="false" customHeight="false" outlineLevel="0" collapsed="false">
      <c r="B36" s="75" t="n">
        <f aca="false">B35+1</f>
        <v>2046</v>
      </c>
      <c r="C36" s="76" t="n">
        <v>7</v>
      </c>
      <c r="D36" s="89" t="n">
        <v>25.6901374014399</v>
      </c>
      <c r="E36" s="78" t="n">
        <f aca="false">AC36/AC35-1</f>
        <v>9.99999999982126E-005</v>
      </c>
      <c r="F36" s="79" t="n">
        <f aca="false">AE36/AE35-1</f>
        <v>-0.00400000000000034</v>
      </c>
      <c r="G36" s="80" t="n">
        <f aca="false">AF36/AF35-1</f>
        <v>0</v>
      </c>
      <c r="H36" s="80" t="n">
        <f aca="false">AF36/AF35-1</f>
        <v>0</v>
      </c>
      <c r="I36" s="80" t="n">
        <f aca="false">AG36/AG35-1</f>
        <v>0</v>
      </c>
      <c r="J36" s="80" t="n">
        <f aca="false">AH36/AH35-1</f>
        <v>-0.323120387411721</v>
      </c>
      <c r="K36" s="80" t="n">
        <f aca="false">AI36/AI35-1</f>
        <v>0.000100000000000211</v>
      </c>
      <c r="L36" s="80" t="n">
        <f aca="false">AJ36/AJ35-1</f>
        <v>-0.0553305456025964</v>
      </c>
      <c r="M36" s="80" t="n">
        <f aca="false">AK36/AK35-1</f>
        <v>0</v>
      </c>
      <c r="N36" s="80" t="n">
        <f aca="false">AL36/AL35-1</f>
        <v>0</v>
      </c>
      <c r="O36" s="80" t="n">
        <f aca="false">AM36/AM35-1</f>
        <v>-0.00599999999999967</v>
      </c>
      <c r="P36" s="80" t="n">
        <f aca="false">AN36/AN35-1</f>
        <v>0</v>
      </c>
      <c r="Q36" s="80" t="n">
        <f aca="false">AO36/AO35-1</f>
        <v>9.99999999986567E-005</v>
      </c>
      <c r="R36" s="80" t="n">
        <f aca="false">AP36/AP35-1</f>
        <v>9.99999999997669E-005</v>
      </c>
      <c r="S36" s="80" t="n">
        <f aca="false">AQ36/AQ35-1</f>
        <v>-0.0031876656645482</v>
      </c>
      <c r="T36" s="80" t="n">
        <f aca="false">AR36/AR35-1</f>
        <v>0.00010000000000443</v>
      </c>
      <c r="U36" s="80" t="n">
        <f aca="false">AS36/AS35-1</f>
        <v>9.99999999984347E-005</v>
      </c>
      <c r="V36" s="80" t="n">
        <f aca="false">AT36/AT35-1</f>
        <v>0.00302489836839026</v>
      </c>
      <c r="W36" s="81" t="n">
        <f aca="false">AU36/AU35-1</f>
        <v>7.24372661959904E-005</v>
      </c>
      <c r="X36" s="82" t="n">
        <f aca="false">(AE36+AD36)/AC36</f>
        <v>0.730190431726555</v>
      </c>
      <c r="Y36" s="83" t="n">
        <f aca="false">(AQ36+AR36+AS36+AT36+AU36)/AC36</f>
        <v>0.121625716325988</v>
      </c>
      <c r="Z36" s="83" t="n">
        <f aca="false">(AF36+AG36+AI36)/AC36</f>
        <v>0.134793174903368</v>
      </c>
      <c r="AA36" s="68" t="n">
        <f aca="false">(AF36+AG36+AH36)/(AF36+AG36+AH36+AI36)</f>
        <v>0.460505458820754</v>
      </c>
      <c r="AB36" s="84" t="n">
        <f aca="false">(AH36+AJ36+AK36+AL36+AM36+AN36+AO36+AP36)/AC36</f>
        <v>0.0133906770440881</v>
      </c>
      <c r="AC36" s="85" t="n">
        <f aca="false">SUM(AD36:AU36)</f>
        <v>30130.9883390772</v>
      </c>
      <c r="AD36" s="86" t="n">
        <v>21387.85697641</v>
      </c>
      <c r="AE36" s="87" t="n">
        <v>613.502407248597</v>
      </c>
      <c r="AF36" s="87" t="n">
        <v>1546.98000165767</v>
      </c>
      <c r="AG36" s="87" t="n">
        <v>323.249</v>
      </c>
      <c r="AH36" s="87" t="n">
        <v>0.169829746906445</v>
      </c>
      <c r="AI36" s="87" t="n">
        <v>2191.22257954292</v>
      </c>
      <c r="AJ36" s="87" t="n">
        <v>0.372000359758398</v>
      </c>
      <c r="AK36" s="87" t="n">
        <v>130.10814202321</v>
      </c>
      <c r="AL36" s="87" t="n">
        <v>42.434</v>
      </c>
      <c r="AM36" s="87" t="n">
        <v>24.9762703459542</v>
      </c>
      <c r="AN36" s="87" t="n">
        <v>141.836</v>
      </c>
      <c r="AO36" s="87" t="n">
        <v>54.7424663239664</v>
      </c>
      <c r="AP36" s="87" t="n">
        <v>8.83562506797336</v>
      </c>
      <c r="AQ36" s="87" t="n">
        <v>328.952950833973</v>
      </c>
      <c r="AR36" s="87" t="n">
        <v>1126.6039598812</v>
      </c>
      <c r="AS36" s="87" t="n">
        <v>1073.77522610363</v>
      </c>
      <c r="AT36" s="87" t="n">
        <v>1057.19955133193</v>
      </c>
      <c r="AU36" s="88" t="n">
        <v>78.1713521995367</v>
      </c>
      <c r="AW36" s="74"/>
    </row>
    <row r="37" customFormat="false" ht="13.8" hidden="false" customHeight="false" outlineLevel="0" collapsed="false">
      <c r="B37" s="75" t="n">
        <f aca="false">B36+1</f>
        <v>2047</v>
      </c>
      <c r="C37" s="76" t="n">
        <v>7</v>
      </c>
      <c r="D37" s="89" t="n">
        <v>25.7162420410553</v>
      </c>
      <c r="E37" s="78" t="n">
        <f aca="false">AC37/AC36-1</f>
        <v>0.000300000000001299</v>
      </c>
      <c r="F37" s="79" t="n">
        <f aca="false">AE37/AE36-1</f>
        <v>-0.00399999999999945</v>
      </c>
      <c r="G37" s="80" t="n">
        <f aca="false">AF37/AF36-1</f>
        <v>0</v>
      </c>
      <c r="H37" s="80" t="n">
        <f aca="false">AF37/AF36-1</f>
        <v>0</v>
      </c>
      <c r="I37" s="80" t="n">
        <f aca="false">AG37/AG36-1</f>
        <v>0</v>
      </c>
      <c r="J37" s="80" t="n">
        <f aca="false">AH37/AH36-1</f>
        <v>-0.344249814060509</v>
      </c>
      <c r="K37" s="80" t="n">
        <f aca="false">AI37/AI36-1</f>
        <v>0.000300000000003298</v>
      </c>
      <c r="L37" s="80" t="n">
        <f aca="false">AJ37/AJ36-1</f>
        <v>-0.0601068710232079</v>
      </c>
      <c r="M37" s="80" t="n">
        <f aca="false">AK37/AK36-1</f>
        <v>0</v>
      </c>
      <c r="N37" s="80" t="n">
        <f aca="false">AL37/AL36-1</f>
        <v>0</v>
      </c>
      <c r="O37" s="80" t="n">
        <f aca="false">AM37/AM36-1</f>
        <v>-0.00599999999999901</v>
      </c>
      <c r="P37" s="80" t="n">
        <f aca="false">AN37/AN36-1</f>
        <v>0</v>
      </c>
      <c r="Q37" s="80" t="n">
        <f aca="false">AO37/AO36-1</f>
        <v>0.000300000000000189</v>
      </c>
      <c r="R37" s="80" t="n">
        <f aca="false">AP37/AP36-1</f>
        <v>0.000299999999999745</v>
      </c>
      <c r="S37" s="80" t="n">
        <f aca="false">AQ37/AQ36-1</f>
        <v>-0.00243962988926949</v>
      </c>
      <c r="T37" s="80" t="n">
        <f aca="false">AR37/AR36-1</f>
        <v>0.000299999999996192</v>
      </c>
      <c r="U37" s="80" t="n">
        <f aca="false">AS37/AS36-1</f>
        <v>0.000299999999998857</v>
      </c>
      <c r="V37" s="80" t="n">
        <f aca="false">AT37/AT36-1</f>
        <v>0.00251632950198322</v>
      </c>
      <c r="W37" s="81" t="n">
        <f aca="false">AU37/AU36-1</f>
        <v>0.000417437164542234</v>
      </c>
      <c r="X37" s="82" t="n">
        <f aca="false">(AE37+AD37)/AC37</f>
        <v>0.730171939553431</v>
      </c>
      <c r="Y37" s="83" t="n">
        <f aca="false">(AQ37+AR37+AS37+AT37+AU37)/AC37</f>
        <v>0.121673860722481</v>
      </c>
      <c r="Z37" s="83" t="n">
        <f aca="false">(AF37+AG37+AI37)/AC37</f>
        <v>0.134774559502371</v>
      </c>
      <c r="AA37" s="68" t="n">
        <f aca="false">(AF37+AG37+AH37)/(AF37+AG37+AH37+AI37)</f>
        <v>0.460423173298389</v>
      </c>
      <c r="AB37" s="84" t="n">
        <f aca="false">(AH37+AJ37+AK37+AL37+AM37+AN37+AO37+AP37)/AC37</f>
        <v>0.0133796402217176</v>
      </c>
      <c r="AC37" s="85" t="n">
        <f aca="false">SUM(AD37:AU37)</f>
        <v>30140.027635579</v>
      </c>
      <c r="AD37" s="86" t="n">
        <v>21396.3540392451</v>
      </c>
      <c r="AE37" s="87" t="n">
        <v>611.048397619603</v>
      </c>
      <c r="AF37" s="87" t="n">
        <v>1546.98000165767</v>
      </c>
      <c r="AG37" s="87" t="n">
        <v>323.249</v>
      </c>
      <c r="AH37" s="87" t="n">
        <v>0.111365888111958</v>
      </c>
      <c r="AI37" s="87" t="n">
        <v>2191.87994631679</v>
      </c>
      <c r="AJ37" s="87" t="n">
        <v>0.349640582113813</v>
      </c>
      <c r="AK37" s="87" t="n">
        <v>130.10814202321</v>
      </c>
      <c r="AL37" s="87" t="n">
        <v>42.434</v>
      </c>
      <c r="AM37" s="87" t="n">
        <v>24.8264127238785</v>
      </c>
      <c r="AN37" s="87" t="n">
        <v>141.836</v>
      </c>
      <c r="AO37" s="87" t="n">
        <v>54.7588890638636</v>
      </c>
      <c r="AP37" s="87" t="n">
        <v>8.83827575549375</v>
      </c>
      <c r="AQ37" s="87" t="n">
        <v>328.150427382955</v>
      </c>
      <c r="AR37" s="87" t="n">
        <v>1126.94194106916</v>
      </c>
      <c r="AS37" s="87" t="n">
        <v>1074.09735867146</v>
      </c>
      <c r="AT37" s="87" t="n">
        <v>1059.85981375243</v>
      </c>
      <c r="AU37" s="88" t="n">
        <v>78.2039838271473</v>
      </c>
      <c r="AW37" s="74"/>
    </row>
    <row r="38" customFormat="false" ht="13.8" hidden="false" customHeight="false" outlineLevel="0" collapsed="false">
      <c r="B38" s="75" t="n">
        <f aca="false">B37+1</f>
        <v>2048</v>
      </c>
      <c r="C38" s="76" t="n">
        <v>7</v>
      </c>
      <c r="D38" s="89" t="n">
        <v>25.7415354250487</v>
      </c>
      <c r="E38" s="78" t="n">
        <f aca="false">AC38/AC37-1</f>
        <v>0.000600000000001044</v>
      </c>
      <c r="F38" s="79" t="n">
        <f aca="false">AE38/AE37-1</f>
        <v>-0.00399999999999934</v>
      </c>
      <c r="G38" s="80" t="n">
        <f aca="false">AF38/AF37-1</f>
        <v>0</v>
      </c>
      <c r="H38" s="80" t="n">
        <f aca="false">AF38/AF37-1</f>
        <v>0</v>
      </c>
      <c r="I38" s="80" t="n">
        <f aca="false">AG38/AG37-1</f>
        <v>0</v>
      </c>
      <c r="J38" s="80" t="n">
        <f aca="false">AH38/AH37-1</f>
        <v>-0.374853856115482</v>
      </c>
      <c r="K38" s="80" t="n">
        <f aca="false">AI38/AI37-1</f>
        <v>0.000599999999999934</v>
      </c>
      <c r="L38" s="80" t="n">
        <f aca="false">AJ38/AJ37-1</f>
        <v>-0.0654901303519578</v>
      </c>
      <c r="M38" s="80" t="n">
        <f aca="false">AK38/AK37-1</f>
        <v>0</v>
      </c>
      <c r="N38" s="80" t="n">
        <f aca="false">AL38/AL37-1</f>
        <v>0</v>
      </c>
      <c r="O38" s="80" t="n">
        <f aca="false">AM38/AM37-1</f>
        <v>-0.00600000000000134</v>
      </c>
      <c r="P38" s="80" t="n">
        <f aca="false">AN38/AN37-1</f>
        <v>0</v>
      </c>
      <c r="Q38" s="80" t="n">
        <f aca="false">AO38/AO37-1</f>
        <v>0.000599999999999712</v>
      </c>
      <c r="R38" s="80" t="n">
        <f aca="false">AP38/AP37-1</f>
        <v>0.000600000000000378</v>
      </c>
      <c r="S38" s="80" t="n">
        <f aca="false">AQ38/AQ37-1</f>
        <v>-0.00169321138987744</v>
      </c>
      <c r="T38" s="80" t="n">
        <f aca="false">AR38/AR37-1</f>
        <v>0.000599999999998602</v>
      </c>
      <c r="U38" s="80" t="n">
        <f aca="false">AS38/AS37-1</f>
        <v>0.000600000000006595</v>
      </c>
      <c r="V38" s="80" t="n">
        <f aca="false">AT38/AT37-1</f>
        <v>0.00204931482512771</v>
      </c>
      <c r="W38" s="81" t="n">
        <f aca="false">AU38/AU37-1</f>
        <v>0.000471428237026839</v>
      </c>
      <c r="X38" s="82" t="n">
        <f aca="false">(AE38+AD38)/AC38</f>
        <v>0.730197340405576</v>
      </c>
      <c r="Y38" s="83" t="n">
        <f aca="false">(AQ38+AR38+AS38+AT38+AU38)/AC38</f>
        <v>0.121699508794476</v>
      </c>
      <c r="Z38" s="83" t="n">
        <f aca="false">(AF38+AG38+AI38)/AC38</f>
        <v>0.134737351025463</v>
      </c>
      <c r="AA38" s="68" t="n">
        <f aca="false">(AF38+AG38+AH38)/(AF38+AG38+AH38+AI38)</f>
        <v>0.460268616511283</v>
      </c>
      <c r="AB38" s="84" t="n">
        <f aca="false">(AH38+AJ38+AK38+AL38+AM38+AN38+AO38+AP38)/AC38</f>
        <v>0.0133657997744845</v>
      </c>
      <c r="AC38" s="85" t="n">
        <f aca="false">SUM(AD38:AU38)</f>
        <v>30158.1116521604</v>
      </c>
      <c r="AD38" s="86" t="n">
        <v>21412.7687160328</v>
      </c>
      <c r="AE38" s="87" t="n">
        <v>608.604204029125</v>
      </c>
      <c r="AF38" s="87" t="n">
        <v>1546.98000165767</v>
      </c>
      <c r="AG38" s="87" t="n">
        <v>323.249</v>
      </c>
      <c r="AH38" s="87" t="n">
        <v>0.0696199555134652</v>
      </c>
      <c r="AI38" s="87" t="n">
        <v>2193.19507428458</v>
      </c>
      <c r="AJ38" s="87" t="n">
        <v>0.326742574814845</v>
      </c>
      <c r="AK38" s="87" t="n">
        <v>130.10814202321</v>
      </c>
      <c r="AL38" s="87" t="n">
        <v>42.434</v>
      </c>
      <c r="AM38" s="87" t="n">
        <v>24.6774542475352</v>
      </c>
      <c r="AN38" s="87" t="n">
        <v>141.836</v>
      </c>
      <c r="AO38" s="87" t="n">
        <v>54.7917443973019</v>
      </c>
      <c r="AP38" s="87" t="n">
        <v>8.84357872094705</v>
      </c>
      <c r="AQ38" s="87" t="n">
        <v>327.594799341717</v>
      </c>
      <c r="AR38" s="87" t="n">
        <v>1127.6181062338</v>
      </c>
      <c r="AS38" s="87" t="n">
        <v>1074.74181708667</v>
      </c>
      <c r="AT38" s="87" t="n">
        <v>1062.03180018131</v>
      </c>
      <c r="AU38" s="88" t="n">
        <v>78.2408513933714</v>
      </c>
      <c r="AW38" s="74"/>
    </row>
    <row r="39" customFormat="false" ht="13.8" hidden="false" customHeight="false" outlineLevel="0" collapsed="false">
      <c r="B39" s="75" t="n">
        <f aca="false">B38+1</f>
        <v>2049</v>
      </c>
      <c r="C39" s="76" t="n">
        <v>7</v>
      </c>
      <c r="D39" s="89" t="n">
        <v>25.7683282291925</v>
      </c>
      <c r="E39" s="78" t="n">
        <f aca="false">AC39/AC38-1</f>
        <v>0.000799999999999912</v>
      </c>
      <c r="F39" s="79" t="n">
        <f aca="false">AE39/AE38-1</f>
        <v>-0.00400000000000067</v>
      </c>
      <c r="G39" s="80" t="n">
        <f aca="false">AF39/AF38-1</f>
        <v>0</v>
      </c>
      <c r="H39" s="80" t="n">
        <f aca="false">AF39/AF38-1</f>
        <v>0</v>
      </c>
      <c r="I39" s="80" t="n">
        <f aca="false">AG39/AG38-1</f>
        <v>0</v>
      </c>
      <c r="J39" s="80" t="n">
        <f aca="false">AH39/AH38-1</f>
        <v>-0.433263233902988</v>
      </c>
      <c r="K39" s="80" t="n">
        <f aca="false">AI39/AI38-1</f>
        <v>0.000799999999996359</v>
      </c>
      <c r="L39" s="80" t="n">
        <f aca="false">AJ39/AJ38-1</f>
        <v>-0.0715486665741421</v>
      </c>
      <c r="M39" s="80" t="n">
        <f aca="false">AK39/AK38-1</f>
        <v>0</v>
      </c>
      <c r="N39" s="80" t="n">
        <f aca="false">AL39/AL38-1</f>
        <v>0</v>
      </c>
      <c r="O39" s="80" t="n">
        <f aca="false">AM39/AM38-1</f>
        <v>-0.00599999999999945</v>
      </c>
      <c r="P39" s="80" t="n">
        <f aca="false">AN39/AN38-1</f>
        <v>0</v>
      </c>
      <c r="Q39" s="80" t="n">
        <f aca="false">AO39/AO38-1</f>
        <v>0.000800000000001022</v>
      </c>
      <c r="R39" s="80" t="n">
        <f aca="false">AP39/AP38-1</f>
        <v>0.000800000000000134</v>
      </c>
      <c r="S39" s="80" t="n">
        <f aca="false">AQ39/AQ38-1</f>
        <v>-0.000948138557150924</v>
      </c>
      <c r="T39" s="80" t="n">
        <f aca="false">AR39/AR38-1</f>
        <v>0.000800000000002576</v>
      </c>
      <c r="U39" s="80" t="n">
        <f aca="false">AS39/AS38-1</f>
        <v>0.0008000000000008</v>
      </c>
      <c r="V39" s="80" t="n">
        <f aca="false">AT39/AT38-1</f>
        <v>0.0016604332476946</v>
      </c>
      <c r="W39" s="81" t="n">
        <f aca="false">AU39/AU38-1</f>
        <v>0.000926496745903727</v>
      </c>
      <c r="X39" s="82" t="n">
        <f aca="false">(AE39+AD39)/AC39</f>
        <v>0.730250958949856</v>
      </c>
      <c r="Y39" s="83" t="n">
        <f aca="false">(AQ39+AR39+AS39+AT39+AU39)/AC39</f>
        <v>0.121711138932128</v>
      </c>
      <c r="Z39" s="83" t="n">
        <f aca="false">(AF39+AG39+AI39)/AC39</f>
        <v>0.134687779380236</v>
      </c>
      <c r="AA39" s="68" t="n">
        <f aca="false">(AF39+AG39+AH39)/(AF39+AG39+AH39+AI39)</f>
        <v>0.460065958891465</v>
      </c>
      <c r="AB39" s="84" t="n">
        <f aca="false">(AH39+AJ39+AK39+AL39+AM39+AN39+AO39+AP39)/AC39</f>
        <v>0.013350122737781</v>
      </c>
      <c r="AC39" s="85" t="n">
        <f aca="false">SUM(AD39:AU39)</f>
        <v>30182.2381414821</v>
      </c>
      <c r="AD39" s="86" t="n">
        <v>21434.4385588572</v>
      </c>
      <c r="AE39" s="87" t="n">
        <v>606.169787213008</v>
      </c>
      <c r="AF39" s="87" t="n">
        <v>1546.98000165767</v>
      </c>
      <c r="AG39" s="87" t="n">
        <v>323.249</v>
      </c>
      <c r="AH39" s="87" t="n">
        <v>0.0394561884435191</v>
      </c>
      <c r="AI39" s="87" t="n">
        <v>2194.949630344</v>
      </c>
      <c r="AJ39" s="87" t="n">
        <v>0.303364579273841</v>
      </c>
      <c r="AK39" s="87" t="n">
        <v>130.10814202321</v>
      </c>
      <c r="AL39" s="87" t="n">
        <v>42.434</v>
      </c>
      <c r="AM39" s="87" t="n">
        <v>24.52938952205</v>
      </c>
      <c r="AN39" s="87" t="n">
        <v>141.836</v>
      </c>
      <c r="AO39" s="87" t="n">
        <v>54.8355777928198</v>
      </c>
      <c r="AP39" s="87" t="n">
        <v>8.85065358392381</v>
      </c>
      <c r="AQ39" s="87" t="n">
        <v>327.284194081339</v>
      </c>
      <c r="AR39" s="87" t="n">
        <v>1128.52020071879</v>
      </c>
      <c r="AS39" s="87" t="n">
        <v>1075.60161054034</v>
      </c>
      <c r="AT39" s="87" t="n">
        <v>1063.79523309244</v>
      </c>
      <c r="AU39" s="88" t="n">
        <v>78.3133412875841</v>
      </c>
      <c r="AW39" s="74"/>
    </row>
    <row r="40" customFormat="false" ht="13.8" hidden="false" customHeight="false" outlineLevel="0" collapsed="false">
      <c r="B40" s="75" t="n">
        <f aca="false">B39+1</f>
        <v>2050</v>
      </c>
      <c r="C40" s="76" t="n">
        <v>7</v>
      </c>
      <c r="D40" s="89" t="n">
        <v>25.7937256801939</v>
      </c>
      <c r="E40" s="78" t="n">
        <f aca="false">AC40/AC39-1</f>
        <v>0.000399999999997513</v>
      </c>
      <c r="F40" s="79" t="n">
        <f aca="false">AE40/AE39-1</f>
        <v>-0.00399999999999989</v>
      </c>
      <c r="G40" s="80" t="n">
        <f aca="false">AF40/AF39-1</f>
        <v>0</v>
      </c>
      <c r="H40" s="80" t="n">
        <f aca="false">AF40/AF39-1</f>
        <v>0</v>
      </c>
      <c r="I40" s="80" t="n">
        <f aca="false">AG40/AG39-1</f>
        <v>0</v>
      </c>
      <c r="J40" s="80" t="n">
        <f aca="false">AH40/AH39-1</f>
        <v>-0.49614539164886</v>
      </c>
      <c r="K40" s="80" t="n">
        <f aca="false">AI40/AI39-1</f>
        <v>0.000400000000001066</v>
      </c>
      <c r="L40" s="80" t="n">
        <f aca="false">AJ40/AJ39-1</f>
        <v>-0.0777395300312127</v>
      </c>
      <c r="M40" s="80" t="n">
        <f aca="false">AK40/AK39-1</f>
        <v>0</v>
      </c>
      <c r="N40" s="80" t="n">
        <f aca="false">AL40/AL39-1</f>
        <v>0</v>
      </c>
      <c r="O40" s="80" t="n">
        <f aca="false">AM40/AM39-1</f>
        <v>-0.00600000000000001</v>
      </c>
      <c r="P40" s="80" t="n">
        <f aca="false">AN40/AN39-1</f>
        <v>0</v>
      </c>
      <c r="Q40" s="80" t="n">
        <f aca="false">AO40/AO39-1</f>
        <v>0.000399999999999512</v>
      </c>
      <c r="R40" s="80" t="n">
        <f aca="false">AP40/AP39-1</f>
        <v>0.000399999999998846</v>
      </c>
      <c r="S40" s="80" t="n">
        <f aca="false">AQ40/AQ39-1</f>
        <v>-0.000948138557149147</v>
      </c>
      <c r="T40" s="80" t="n">
        <f aca="false">AR40/AR39-1</f>
        <v>0.000400000000002176</v>
      </c>
      <c r="U40" s="80" t="n">
        <f aca="false">AS40/AS39-1</f>
        <v>0.000399999999994405</v>
      </c>
      <c r="V40" s="80" t="n">
        <f aca="false">AT40/AT39-1</f>
        <v>0.00134389440397675</v>
      </c>
      <c r="W40" s="81" t="n">
        <f aca="false">AU40/AU39-1</f>
        <v>0.000408797907193614</v>
      </c>
      <c r="X40" s="82" t="n">
        <f aca="false">(AE40+AD40)/AC40</f>
        <v>0.730267867849819</v>
      </c>
      <c r="Y40" s="83" t="n">
        <f aca="false">(AQ40+AR40+AS40+AT40+AU40)/AC40</f>
        <v>0.121729803869345</v>
      </c>
      <c r="Z40" s="83" t="n">
        <f aca="false">(AF40+AG40+AI40)/AC40</f>
        <v>0.134663003467987</v>
      </c>
      <c r="AA40" s="68" t="n">
        <f aca="false">(AF40+AG40+AH40)/(AF40+AG40+AH40+AI40)</f>
        <v>0.459964018262596</v>
      </c>
      <c r="AB40" s="84" t="n">
        <f aca="false">(AH40+AJ40+AK40+AL40+AM40+AN40+AO40+AP40)/AC40</f>
        <v>0.0133393248128491</v>
      </c>
      <c r="AC40" s="85" t="n">
        <f aca="false">SUM(AD40:AU40)</f>
        <v>30194.3110367386</v>
      </c>
      <c r="AD40" s="86" t="n">
        <v>21446.1900339292</v>
      </c>
      <c r="AE40" s="87" t="n">
        <v>603.745108064156</v>
      </c>
      <c r="AF40" s="87" t="n">
        <v>1546.98000165767</v>
      </c>
      <c r="AG40" s="87" t="n">
        <v>323.249</v>
      </c>
      <c r="AH40" s="87" t="n">
        <v>0.0198801823752381</v>
      </c>
      <c r="AI40" s="87" t="n">
        <v>2195.82761019614</v>
      </c>
      <c r="AJ40" s="87" t="n">
        <v>0.279781159452976</v>
      </c>
      <c r="AK40" s="87" t="n">
        <v>130.10814202321</v>
      </c>
      <c r="AL40" s="87" t="n">
        <v>42.434</v>
      </c>
      <c r="AM40" s="87" t="n">
        <v>24.3822131849177</v>
      </c>
      <c r="AN40" s="87" t="n">
        <v>141.836</v>
      </c>
      <c r="AO40" s="87" t="n">
        <v>54.8575120239369</v>
      </c>
      <c r="AP40" s="87" t="n">
        <v>8.85419384535737</v>
      </c>
      <c r="AQ40" s="87" t="n">
        <v>326.973883317785</v>
      </c>
      <c r="AR40" s="87" t="n">
        <v>1128.97160879908</v>
      </c>
      <c r="AS40" s="87" t="n">
        <v>1076.03185118455</v>
      </c>
      <c r="AT40" s="87" t="n">
        <v>1065.22486155317</v>
      </c>
      <c r="AU40" s="88" t="n">
        <v>78.3453556176078</v>
      </c>
      <c r="AW40" s="74"/>
    </row>
    <row r="41" customFormat="false" ht="13.8" hidden="false" customHeight="false" outlineLevel="0" collapsed="false">
      <c r="B41" s="75" t="n">
        <f aca="false">B40+1</f>
        <v>2051</v>
      </c>
      <c r="C41" s="76" t="n">
        <v>7</v>
      </c>
      <c r="D41" s="89" t="n">
        <v>25.7938295089529</v>
      </c>
      <c r="E41" s="78" t="n">
        <f aca="false">AC41/AC40-1</f>
        <v>0.0002000000000002</v>
      </c>
      <c r="F41" s="79" t="n">
        <f aca="false">AE41/AE40-1</f>
        <v>-0.00400000000000067</v>
      </c>
      <c r="G41" s="80" t="n">
        <f aca="false">AF41/AF40-1</f>
        <v>0</v>
      </c>
      <c r="H41" s="80" t="n">
        <f aca="false">AF41/AF40-1</f>
        <v>0</v>
      </c>
      <c r="I41" s="80" t="n">
        <f aca="false">AG41/AG40-1</f>
        <v>0</v>
      </c>
      <c r="J41" s="80" t="n">
        <f aca="false">AH41/AH40-1</f>
        <v>-0.524699723763941</v>
      </c>
      <c r="K41" s="80" t="n">
        <f aca="false">AI41/AI40-1</f>
        <v>0.0002000000000002</v>
      </c>
      <c r="L41" s="80" t="n">
        <f aca="false">AJ41/AJ40-1</f>
        <v>-0.0838632927244395</v>
      </c>
      <c r="M41" s="80" t="n">
        <f aca="false">AK41/AK40-1</f>
        <v>0</v>
      </c>
      <c r="N41" s="80" t="n">
        <f aca="false">AL41/AL40-1</f>
        <v>0</v>
      </c>
      <c r="O41" s="80" t="n">
        <f aca="false">AM41/AM40-1</f>
        <v>-0.00599999999999978</v>
      </c>
      <c r="P41" s="80" t="n">
        <f aca="false">AN41/AN40-1</f>
        <v>0</v>
      </c>
      <c r="Q41" s="80" t="n">
        <f aca="false">AO41/AO40-1</f>
        <v>0.0002000000000002</v>
      </c>
      <c r="R41" s="80" t="n">
        <f aca="false">AP41/AP40-1</f>
        <v>0.000199999999999756</v>
      </c>
      <c r="S41" s="80" t="n">
        <f aca="false">AQ41/AQ40-1</f>
        <v>-0.000948138557148037</v>
      </c>
      <c r="T41" s="80" t="n">
        <f aca="false">AR41/AR40-1</f>
        <v>0.000199999999999978</v>
      </c>
      <c r="U41" s="80" t="n">
        <f aca="false">AS41/AS40-1</f>
        <v>0.000200000000002865</v>
      </c>
      <c r="V41" s="80" t="n">
        <f aca="false">AT41/AT40-1</f>
        <v>0.0011014726616867</v>
      </c>
      <c r="W41" s="81" t="n">
        <f aca="false">AU41/AU40-1</f>
        <v>0.000184481618200172</v>
      </c>
      <c r="X41" s="82" t="n">
        <f aca="false">(AE41+AD41)/AC41</f>
        <v>0.730269139411336</v>
      </c>
      <c r="Y41" s="83" t="n">
        <f aca="false">(AQ41+AR41+AS41+AT41+AU41)/AC41</f>
        <v>0.121749129604889</v>
      </c>
      <c r="Z41" s="83" t="n">
        <f aca="false">(AF41+AG41+AI41)/AC41</f>
        <v>0.134650617988958</v>
      </c>
      <c r="AA41" s="68" t="n">
        <f aca="false">(AF41+AG41+AH41)/(AF41+AG41+AH41+AI41)</f>
        <v>0.459912958812253</v>
      </c>
      <c r="AB41" s="84" t="n">
        <f aca="false">(AH41+AJ41+AK41+AL41+AM41+AN41+AO41+AP41)/AC41</f>
        <v>0.0133311129948164</v>
      </c>
      <c r="AC41" s="85" t="n">
        <f aca="false">SUM(AD41:AU41)</f>
        <v>30200.349898946</v>
      </c>
      <c r="AD41" s="86" t="n">
        <v>21453.0534029926</v>
      </c>
      <c r="AE41" s="87" t="n">
        <v>601.330127631899</v>
      </c>
      <c r="AF41" s="87" t="n">
        <v>1546.98000165767</v>
      </c>
      <c r="AG41" s="87" t="n">
        <v>323.249</v>
      </c>
      <c r="AH41" s="87" t="n">
        <v>0.0094490561745739</v>
      </c>
      <c r="AI41" s="87" t="n">
        <v>2196.26677571818</v>
      </c>
      <c r="AJ41" s="87" t="n">
        <v>0.256317790178988</v>
      </c>
      <c r="AK41" s="87" t="n">
        <v>130.10814202321</v>
      </c>
      <c r="AL41" s="87" t="n">
        <v>42.434</v>
      </c>
      <c r="AM41" s="87" t="n">
        <v>24.2359199058082</v>
      </c>
      <c r="AN41" s="87" t="n">
        <v>141.836</v>
      </c>
      <c r="AO41" s="87" t="n">
        <v>54.8684835263417</v>
      </c>
      <c r="AP41" s="87" t="n">
        <v>8.85596468412644</v>
      </c>
      <c r="AQ41" s="87" t="n">
        <v>326.663866771831</v>
      </c>
      <c r="AR41" s="87" t="n">
        <v>1129.19740312084</v>
      </c>
      <c r="AS41" s="87" t="n">
        <v>1076.24705755479</v>
      </c>
      <c r="AT41" s="87" t="n">
        <v>1066.39817761672</v>
      </c>
      <c r="AU41" s="88" t="n">
        <v>78.3598088955906</v>
      </c>
      <c r="AW41" s="74"/>
    </row>
    <row r="42" customFormat="false" ht="13.8" hidden="false" customHeight="false" outlineLevel="0" collapsed="false">
      <c r="B42" s="75" t="n">
        <f aca="false">B41+1</f>
        <v>2052</v>
      </c>
      <c r="C42" s="76" t="n">
        <v>7</v>
      </c>
      <c r="D42" s="89" t="n">
        <v>25.7926362661101</v>
      </c>
      <c r="E42" s="78" t="n">
        <f aca="false">AC42/AC41-1</f>
        <v>0.000400000000001066</v>
      </c>
      <c r="F42" s="79" t="n">
        <f aca="false">AE42/AE41-1</f>
        <v>-0.00399999999999889</v>
      </c>
      <c r="G42" s="80" t="n">
        <f aca="false">AF42/AF41-1</f>
        <v>0</v>
      </c>
      <c r="H42" s="80" t="n">
        <f aca="false">AF42/AF41-1</f>
        <v>0</v>
      </c>
      <c r="I42" s="80" t="n">
        <f aca="false">AG42/AG41-1</f>
        <v>0</v>
      </c>
      <c r="J42" s="80" t="n">
        <f aca="false">AH42/AH41-1</f>
        <v>-0.478194530171642</v>
      </c>
      <c r="K42" s="80" t="n">
        <f aca="false">AI42/AI41-1</f>
        <v>0.00040000000000151</v>
      </c>
      <c r="L42" s="80" t="n">
        <f aca="false">AJ42/AJ41-1</f>
        <v>-0.0903452312017487</v>
      </c>
      <c r="M42" s="80" t="n">
        <f aca="false">AK42/AK41-1</f>
        <v>0</v>
      </c>
      <c r="N42" s="80" t="n">
        <f aca="false">AL42/AL41-1</f>
        <v>0</v>
      </c>
      <c r="O42" s="80" t="n">
        <f aca="false">AM42/AM41-1</f>
        <v>-0.006000000000002</v>
      </c>
      <c r="P42" s="80" t="n">
        <f aca="false">AN42/AN41-1</f>
        <v>0</v>
      </c>
      <c r="Q42" s="80" t="n">
        <f aca="false">AO42/AO41-1</f>
        <v>0.000499999999998835</v>
      </c>
      <c r="R42" s="80" t="n">
        <f aca="false">AP42/AP41-1</f>
        <v>0.000500000000000833</v>
      </c>
      <c r="S42" s="80" t="n">
        <f aca="false">AQ42/AQ41-1</f>
        <v>-0.000948138557149814</v>
      </c>
      <c r="T42" s="80" t="n">
        <f aca="false">AR42/AR41-1</f>
        <v>0.000499999999999723</v>
      </c>
      <c r="U42" s="80" t="n">
        <f aca="false">AS42/AS41-1</f>
        <v>0.000500000000002387</v>
      </c>
      <c r="V42" s="80" t="n">
        <f aca="false">AT42/AT41-1</f>
        <v>0.000871346553326546</v>
      </c>
      <c r="W42" s="81" t="n">
        <f aca="false">AU42/AU41-1</f>
        <v>0.000494395604768716</v>
      </c>
      <c r="X42" s="82" t="n">
        <f aca="false">(AE42+AD42)/AC42</f>
        <v>0.730294300113859</v>
      </c>
      <c r="Y42" s="83" t="n">
        <f aca="false">(AQ42+AR42+AS42+AT42+AU42)/AC42</f>
        <v>0.121758734797808</v>
      </c>
      <c r="Z42" s="83" t="n">
        <f aca="false">(AF42+AG42+AI42)/AC42</f>
        <v>0.134625856935322</v>
      </c>
      <c r="AA42" s="68" t="n">
        <f aca="false">(AF42+AG42+AH42)/(AF42+AG42+AH42+AI42)</f>
        <v>0.459813022962834</v>
      </c>
      <c r="AB42" s="84" t="n">
        <f aca="false">(AH42+AJ42+AK42+AL42+AM42+AN42+AO42+AP42)/AC42</f>
        <v>0.0133211081530103</v>
      </c>
      <c r="AC42" s="85" t="n">
        <f aca="false">SUM(AD42:AU42)</f>
        <v>30212.4300389056</v>
      </c>
      <c r="AD42" s="86" t="n">
        <v>21465.0406428801</v>
      </c>
      <c r="AE42" s="87" t="n">
        <v>598.924807121372</v>
      </c>
      <c r="AF42" s="87" t="n">
        <v>1546.98000165767</v>
      </c>
      <c r="AG42" s="87" t="n">
        <v>323.249</v>
      </c>
      <c r="AH42" s="87" t="n">
        <v>0.00493056919660808</v>
      </c>
      <c r="AI42" s="87" t="n">
        <v>2197.14528242847</v>
      </c>
      <c r="AJ42" s="87" t="n">
        <v>0.233160700164146</v>
      </c>
      <c r="AK42" s="87" t="n">
        <v>130.10814202321</v>
      </c>
      <c r="AL42" s="87" t="n">
        <v>42.434</v>
      </c>
      <c r="AM42" s="87" t="n">
        <v>24.0905043863733</v>
      </c>
      <c r="AN42" s="87" t="n">
        <v>141.836</v>
      </c>
      <c r="AO42" s="87" t="n">
        <v>54.8959177681048</v>
      </c>
      <c r="AP42" s="87" t="n">
        <v>8.86039266646851</v>
      </c>
      <c r="AQ42" s="87" t="n">
        <v>326.354144164517</v>
      </c>
      <c r="AR42" s="87" t="n">
        <v>1129.7620018224</v>
      </c>
      <c r="AS42" s="87" t="n">
        <v>1076.78518108357</v>
      </c>
      <c r="AT42" s="87" t="n">
        <v>1067.32737999326</v>
      </c>
      <c r="AU42" s="88" t="n">
        <v>78.3985496406991</v>
      </c>
      <c r="AW42" s="74"/>
    </row>
    <row r="43" customFormat="false" ht="13.8" hidden="false" customHeight="false" outlineLevel="0" collapsed="false">
      <c r="B43" s="75" t="n">
        <f aca="false">B42+1</f>
        <v>2053</v>
      </c>
      <c r="C43" s="76" t="n">
        <v>7</v>
      </c>
      <c r="D43" s="89" t="n">
        <v>25.7930465192084</v>
      </c>
      <c r="E43" s="78" t="n">
        <f aca="false">AC43/AC42-1</f>
        <v>0.000700000000000145</v>
      </c>
      <c r="F43" s="79" t="n">
        <f aca="false">AE43/AE42-1</f>
        <v>-0.00400000000000089</v>
      </c>
      <c r="G43" s="80" t="n">
        <f aca="false">AF43/AF42-1</f>
        <v>0</v>
      </c>
      <c r="H43" s="80" t="n">
        <f aca="false">AF43/AF42-1</f>
        <v>0</v>
      </c>
      <c r="I43" s="80" t="n">
        <f aca="false">AG43/AG42-1</f>
        <v>0</v>
      </c>
      <c r="J43" s="80" t="n">
        <f aca="false">AH43/AH42-1</f>
        <v>-0.456431515695977</v>
      </c>
      <c r="K43" s="80" t="n">
        <f aca="false">AI43/AI42-1</f>
        <v>0.000699999999999923</v>
      </c>
      <c r="L43" s="80" t="n">
        <f aca="false">AJ43/AJ42-1</f>
        <v>-0.096884364268373</v>
      </c>
      <c r="M43" s="80" t="n">
        <f aca="false">AK43/AK42-1</f>
        <v>0</v>
      </c>
      <c r="N43" s="80" t="n">
        <f aca="false">AL43/AL42-1</f>
        <v>0</v>
      </c>
      <c r="O43" s="80" t="n">
        <f aca="false">AM43/AM42-1</f>
        <v>-0.00599999999999834</v>
      </c>
      <c r="P43" s="80" t="n">
        <f aca="false">AN43/AN42-1</f>
        <v>0</v>
      </c>
      <c r="Q43" s="80" t="n">
        <f aca="false">AO43/AO42-1</f>
        <v>0.000800000000000356</v>
      </c>
      <c r="R43" s="80" t="n">
        <f aca="false">AP43/AP42-1</f>
        <v>0.000799999999999468</v>
      </c>
      <c r="S43" s="80" t="n">
        <f aca="false">AQ43/AQ42-1</f>
        <v>-0.000948138557149703</v>
      </c>
      <c r="T43" s="80" t="n">
        <f aca="false">AR43/AR42-1</f>
        <v>0.000799999999993029</v>
      </c>
      <c r="U43" s="80" t="n">
        <f aca="false">AS43/AS42-1</f>
        <v>0.000799999999993473</v>
      </c>
      <c r="V43" s="80" t="n">
        <f aca="false">AT43/AT42-1</f>
        <v>0.000597708450976064</v>
      </c>
      <c r="W43" s="81" t="n">
        <f aca="false">AU43/AU42-1</f>
        <v>0.000803538883530575</v>
      </c>
      <c r="X43" s="82" t="n">
        <f aca="false">(AE43+AD43)/AC43</f>
        <v>0.730364670410647</v>
      </c>
      <c r="Y43" s="83" t="n">
        <f aca="false">(AQ43+AR43+AS43+AT43+AU43)/AC43</f>
        <v>0.121744899736921</v>
      </c>
      <c r="Z43" s="83" t="n">
        <f aca="false">(AF43+AG43+AI43)/AC43</f>
        <v>0.134582555402533</v>
      </c>
      <c r="AA43" s="68" t="n">
        <f aca="false">(AF43+AG43+AH43)/(AF43+AG43+AH43+AI43)</f>
        <v>0.45963892031165</v>
      </c>
      <c r="AB43" s="84" t="n">
        <f aca="false">(AH43+AJ43+AK43+AL43+AM43+AN43+AO43+AP43)/AC43</f>
        <v>0.0133078744498992</v>
      </c>
      <c r="AC43" s="85" t="n">
        <f aca="false">SUM(AD43:AU43)</f>
        <v>30233.5787399328</v>
      </c>
      <c r="AD43" s="86" t="n">
        <v>21485.0086638325</v>
      </c>
      <c r="AE43" s="87" t="n">
        <v>596.529107892886</v>
      </c>
      <c r="AF43" s="87" t="n">
        <v>1546.98000165767</v>
      </c>
      <c r="AG43" s="87" t="n">
        <v>323.249</v>
      </c>
      <c r="AH43" s="87" t="n">
        <v>0.00268010202495636</v>
      </c>
      <c r="AI43" s="87" t="n">
        <v>2198.68328412617</v>
      </c>
      <c r="AJ43" s="87" t="n">
        <v>0.210571073956374</v>
      </c>
      <c r="AK43" s="87" t="n">
        <v>130.10814202321</v>
      </c>
      <c r="AL43" s="87" t="n">
        <v>42.434</v>
      </c>
      <c r="AM43" s="87" t="n">
        <v>23.9459613600551</v>
      </c>
      <c r="AN43" s="87" t="n">
        <v>141.836</v>
      </c>
      <c r="AO43" s="87" t="n">
        <v>54.9398345023193</v>
      </c>
      <c r="AP43" s="87" t="n">
        <v>8.86748098060168</v>
      </c>
      <c r="AQ43" s="87" t="n">
        <v>326.044715217149</v>
      </c>
      <c r="AR43" s="87" t="n">
        <v>1130.66581142385</v>
      </c>
      <c r="AS43" s="87" t="n">
        <v>1077.64660922843</v>
      </c>
      <c r="AT43" s="87" t="n">
        <v>1067.96533058824</v>
      </c>
      <c r="AU43" s="88" t="n">
        <v>78.4615459237478</v>
      </c>
      <c r="AW43" s="74"/>
    </row>
    <row r="44" customFormat="false" ht="13.8" hidden="false" customHeight="false" outlineLevel="0" collapsed="false">
      <c r="B44" s="75" t="n">
        <f aca="false">B43+1</f>
        <v>2054</v>
      </c>
      <c r="C44" s="76" t="n">
        <v>7</v>
      </c>
      <c r="D44" s="89" t="n">
        <v>25.7918834853882</v>
      </c>
      <c r="E44" s="78" t="n">
        <f aca="false">AC44/AC43-1</f>
        <v>0.000799999999999024</v>
      </c>
      <c r="F44" s="79" t="n">
        <f aca="false">AE44/AE43-1</f>
        <v>-0.00399999999999923</v>
      </c>
      <c r="G44" s="80" t="n">
        <f aca="false">AF44/AF43-1</f>
        <v>0</v>
      </c>
      <c r="H44" s="80" t="n">
        <f aca="false">AF44/AF43-1</f>
        <v>0</v>
      </c>
      <c r="I44" s="80" t="n">
        <f aca="false">AG44/AG43-1</f>
        <v>0</v>
      </c>
      <c r="J44" s="80" t="n">
        <f aca="false">AH44/AH43-1</f>
        <v>-0.502005914063953</v>
      </c>
      <c r="K44" s="80" t="n">
        <f aca="false">AI44/AI43-1</f>
        <v>0.00079999999999969</v>
      </c>
      <c r="L44" s="80" t="n">
        <f aca="false">AJ44/AJ43-1</f>
        <v>-0.103447442860176</v>
      </c>
      <c r="M44" s="80" t="n">
        <f aca="false">AK44/AK43-1</f>
        <v>0</v>
      </c>
      <c r="N44" s="80" t="n">
        <f aca="false">AL44/AL43-1</f>
        <v>0</v>
      </c>
      <c r="O44" s="80" t="n">
        <f aca="false">AM44/AM43-1</f>
        <v>-0.00599999999999867</v>
      </c>
      <c r="P44" s="80" t="n">
        <f aca="false">AN44/AN43-1</f>
        <v>0</v>
      </c>
      <c r="Q44" s="80" t="n">
        <f aca="false">AO44/AO43-1</f>
        <v>0.000900000000000123</v>
      </c>
      <c r="R44" s="80" t="n">
        <f aca="false">AP44/AP43-1</f>
        <v>0.000899999999999901</v>
      </c>
      <c r="S44" s="80" t="n">
        <f aca="false">AQ44/AQ43-1</f>
        <v>-0.000948138557149036</v>
      </c>
      <c r="T44" s="80" t="n">
        <f aca="false">AR44/AR43-1</f>
        <v>0.000899999999998791</v>
      </c>
      <c r="U44" s="80" t="n">
        <f aca="false">AS44/AS43-1</f>
        <v>0.00090000000000412</v>
      </c>
      <c r="V44" s="80" t="n">
        <f aca="false">AT44/AT43-1</f>
        <v>0.000331053041099372</v>
      </c>
      <c r="W44" s="81" t="n">
        <f aca="false">AU44/AU43-1</f>
        <v>0.000881975842922378</v>
      </c>
      <c r="X44" s="82" t="n">
        <f aca="false">(AE44+AD44)/AC44</f>
        <v>0.730456249011088</v>
      </c>
      <c r="Y44" s="83" t="n">
        <f aca="false">(AQ44+AR44+AS44+AT44+AU44)/AC44</f>
        <v>0.121717021695639</v>
      </c>
      <c r="Z44" s="83" t="n">
        <f aca="false">(AF44+AG44+AI44)/AC44</f>
        <v>0.134533107494813</v>
      </c>
      <c r="AA44" s="68" t="n">
        <f aca="false">(AF44+AG44+AH44)/(AF44+AG44+AH44+AI44)</f>
        <v>0.459440130718102</v>
      </c>
      <c r="AB44" s="84" t="n">
        <f aca="false">(AH44+AJ44+AK44+AL44+AM44+AN44+AO44+AP44)/AC44</f>
        <v>0.01329362179846</v>
      </c>
      <c r="AC44" s="85" t="n">
        <f aca="false">SUM(AD44:AU44)</f>
        <v>30257.7656029247</v>
      </c>
      <c r="AD44" s="86" t="n">
        <v>21507.8309743078</v>
      </c>
      <c r="AE44" s="87" t="n">
        <v>594.142991461315</v>
      </c>
      <c r="AF44" s="87" t="n">
        <v>1546.98000165767</v>
      </c>
      <c r="AG44" s="87" t="n">
        <v>323.249</v>
      </c>
      <c r="AH44" s="87" t="n">
        <v>0.00133467495813349</v>
      </c>
      <c r="AI44" s="87" t="n">
        <v>2200.44223075347</v>
      </c>
      <c r="AJ44" s="87" t="n">
        <v>0.188788034815266</v>
      </c>
      <c r="AK44" s="87" t="n">
        <v>130.10814202321</v>
      </c>
      <c r="AL44" s="87" t="n">
        <v>42.434</v>
      </c>
      <c r="AM44" s="87" t="n">
        <v>23.8022855918948</v>
      </c>
      <c r="AN44" s="87" t="n">
        <v>141.836</v>
      </c>
      <c r="AO44" s="87" t="n">
        <v>54.9892803533714</v>
      </c>
      <c r="AP44" s="87" t="n">
        <v>8.87546171348422</v>
      </c>
      <c r="AQ44" s="87" t="n">
        <v>325.735579651297</v>
      </c>
      <c r="AR44" s="87" t="n">
        <v>1131.68341065413</v>
      </c>
      <c r="AS44" s="87" t="n">
        <v>1078.61649117674</v>
      </c>
      <c r="AT44" s="87" t="n">
        <v>1068.31888375872</v>
      </c>
      <c r="AU44" s="88" t="n">
        <v>78.5307471118509</v>
      </c>
      <c r="AW44" s="74"/>
    </row>
    <row r="45" customFormat="false" ht="13.8" hidden="false" customHeight="false" outlineLevel="0" collapsed="false">
      <c r="B45" s="75" t="n">
        <f aca="false">B44+1</f>
        <v>2055</v>
      </c>
      <c r="C45" s="76" t="n">
        <v>7</v>
      </c>
      <c r="D45" s="89" t="n">
        <v>25.7927844383441</v>
      </c>
      <c r="E45" s="78" t="n">
        <f aca="false">AC45/AC44-1</f>
        <v>0.000799999999999912</v>
      </c>
      <c r="F45" s="79" t="n">
        <f aca="false">AE45/AE44-1</f>
        <v>-0.00399999999999945</v>
      </c>
      <c r="G45" s="80" t="n">
        <f aca="false">AF45/AF44-1</f>
        <v>0</v>
      </c>
      <c r="H45" s="80" t="n">
        <f aca="false">AF45/AF44-1</f>
        <v>0</v>
      </c>
      <c r="I45" s="80" t="n">
        <f aca="false">AG45/AG44-1</f>
        <v>0</v>
      </c>
      <c r="J45" s="80" t="n">
        <f aca="false">AH45/AH44-1</f>
        <v>-0.502133884150938</v>
      </c>
      <c r="K45" s="80" t="n">
        <f aca="false">AI45/AI44-1</f>
        <v>0.00079999999999858</v>
      </c>
      <c r="L45" s="80" t="n">
        <f aca="false">AJ45/AJ44-1</f>
        <v>-0.109940479102422</v>
      </c>
      <c r="M45" s="80" t="n">
        <f aca="false">AK45/AK44-1</f>
        <v>0</v>
      </c>
      <c r="N45" s="80" t="n">
        <f aca="false">AL45/AL44-1</f>
        <v>0</v>
      </c>
      <c r="O45" s="80" t="n">
        <f aca="false">AM45/AM44-1</f>
        <v>-0.00600000000000134</v>
      </c>
      <c r="P45" s="80" t="n">
        <f aca="false">AN45/AN44-1</f>
        <v>0</v>
      </c>
      <c r="Q45" s="80" t="n">
        <f aca="false">AO45/AO44-1</f>
        <v>0.000800000000000134</v>
      </c>
      <c r="R45" s="80" t="n">
        <f aca="false">AP45/AP44-1</f>
        <v>0.000800000000000134</v>
      </c>
      <c r="S45" s="80" t="n">
        <f aca="false">AQ45/AQ44-1</f>
        <v>-0.000948138557149925</v>
      </c>
      <c r="T45" s="80" t="n">
        <f aca="false">AR45/AR44-1</f>
        <v>0.000800000000005907</v>
      </c>
      <c r="U45" s="80" t="n">
        <f aca="false">AS45/AS44-1</f>
        <v>0.00079999999999858</v>
      </c>
      <c r="V45" s="80" t="n">
        <f aca="false">AT45/AT44-1</f>
        <v>6.61789071736418E-005</v>
      </c>
      <c r="W45" s="81" t="n">
        <f aca="false">AU45/AU44-1</f>
        <v>0.000816958696422621</v>
      </c>
      <c r="X45" s="82" t="n">
        <f aca="false">(AE45+AD45)/AC45</f>
        <v>0.73056466906661</v>
      </c>
      <c r="Y45" s="83" t="n">
        <f aca="false">(AQ45+AR45+AS45+AT45+AU45)/AC45</f>
        <v>0.121672372883265</v>
      </c>
      <c r="Z45" s="83" t="n">
        <f aca="false">(AF45+AG45+AI45)/AC45</f>
        <v>0.134483699113799</v>
      </c>
      <c r="AA45" s="68" t="n">
        <f aca="false">(AF45+AG45+AH45)/(AF45+AG45+AH45+AI45)</f>
        <v>0.459241443693126</v>
      </c>
      <c r="AB45" s="84" t="n">
        <f aca="false">(AH45+AJ45+AK45+AL45+AM45+AN45+AO45+AP45)/AC45</f>
        <v>0.0132792589363261</v>
      </c>
      <c r="AC45" s="85" t="n">
        <f aca="false">SUM(AD45:AU45)</f>
        <v>30281.9718154071</v>
      </c>
      <c r="AD45" s="86" t="n">
        <v>21531.1722985118</v>
      </c>
      <c r="AE45" s="87" t="n">
        <v>591.76641949547</v>
      </c>
      <c r="AF45" s="87" t="n">
        <v>1546.98000165767</v>
      </c>
      <c r="AG45" s="87" t="n">
        <v>323.249</v>
      </c>
      <c r="AH45" s="87" t="n">
        <v>0.00066448943732693</v>
      </c>
      <c r="AI45" s="87" t="n">
        <v>2202.20258453807</v>
      </c>
      <c r="AJ45" s="87" t="n">
        <v>0.168032587818871</v>
      </c>
      <c r="AK45" s="87" t="n">
        <v>130.10814202321</v>
      </c>
      <c r="AL45" s="87" t="n">
        <v>42.434</v>
      </c>
      <c r="AM45" s="87" t="n">
        <v>23.6594718783434</v>
      </c>
      <c r="AN45" s="87" t="n">
        <v>141.836</v>
      </c>
      <c r="AO45" s="87" t="n">
        <v>55.0332717776541</v>
      </c>
      <c r="AP45" s="87" t="n">
        <v>8.88256208285501</v>
      </c>
      <c r="AQ45" s="87" t="n">
        <v>325.426737188794</v>
      </c>
      <c r="AR45" s="87" t="n">
        <v>1132.58875738266</v>
      </c>
      <c r="AS45" s="87" t="n">
        <v>1079.47938436968</v>
      </c>
      <c r="AT45" s="87" t="n">
        <v>1068.38958393496</v>
      </c>
      <c r="AU45" s="88" t="n">
        <v>78.5949034886405</v>
      </c>
      <c r="AW45" s="74"/>
    </row>
    <row r="46" customFormat="false" ht="13.8" hidden="false" customHeight="false" outlineLevel="0" collapsed="false">
      <c r="B46" s="75" t="n">
        <f aca="false">B45+1</f>
        <v>2056</v>
      </c>
      <c r="C46" s="76" t="n">
        <v>7</v>
      </c>
      <c r="D46" s="89" t="n">
        <v>25.7921613480033</v>
      </c>
      <c r="E46" s="78" t="n">
        <f aca="false">AC46/AC45-1</f>
        <v>0.00100000000000167</v>
      </c>
      <c r="F46" s="79" t="n">
        <f aca="false">AE46/AE45-1</f>
        <v>-0.00400000000000034</v>
      </c>
      <c r="G46" s="80" t="n">
        <f aca="false">AF46/AF45-1</f>
        <v>0</v>
      </c>
      <c r="H46" s="80" t="n">
        <f aca="false">AF46/AF45-1</f>
        <v>0</v>
      </c>
      <c r="I46" s="80" t="n">
        <f aca="false">AG46/AG45-1</f>
        <v>0</v>
      </c>
      <c r="J46" s="80" t="n">
        <f aca="false">AH46/AH45-1</f>
        <v>-0.667616654665174</v>
      </c>
      <c r="K46" s="80" t="n">
        <f aca="false">AI46/AI45-1</f>
        <v>0.00100000000000078</v>
      </c>
      <c r="L46" s="80" t="n">
        <f aca="false">AJ46/AJ45-1</f>
        <v>-0.116048418350598</v>
      </c>
      <c r="M46" s="80" t="n">
        <f aca="false">AK46/AK45-1</f>
        <v>0</v>
      </c>
      <c r="N46" s="80" t="n">
        <f aca="false">AL46/AL45-1</f>
        <v>0</v>
      </c>
      <c r="O46" s="80" t="n">
        <f aca="false">AM46/AM45-1</f>
        <v>-0.00600000000000167</v>
      </c>
      <c r="P46" s="80" t="n">
        <f aca="false">AN46/AN45-1</f>
        <v>0</v>
      </c>
      <c r="Q46" s="80" t="n">
        <f aca="false">AO46/AO45-1</f>
        <v>0.000999999999999002</v>
      </c>
      <c r="R46" s="80" t="n">
        <f aca="false">AP46/AP45-1</f>
        <v>0.000999999999999446</v>
      </c>
      <c r="S46" s="80" t="n">
        <f aca="false">AQ46/AQ45-1</f>
        <v>-0.000948138557149258</v>
      </c>
      <c r="T46" s="80" t="n">
        <f aca="false">AR46/AR45-1</f>
        <v>0.000999999999997447</v>
      </c>
      <c r="U46" s="80" t="n">
        <f aca="false">AS46/AS45-1</f>
        <v>0.00100000000000033</v>
      </c>
      <c r="V46" s="80" t="n">
        <f aca="false">AT46/AT45-1</f>
        <v>-0.000206850690106952</v>
      </c>
      <c r="W46" s="81" t="n">
        <f aca="false">AU46/AU45-1</f>
        <v>0.000995041853236733</v>
      </c>
      <c r="X46" s="82" t="n">
        <f aca="false">(AE46+AD46)/AC46</f>
        <v>0.730706330867158</v>
      </c>
      <c r="Y46" s="83" t="n">
        <f aca="false">(AQ46+AR46+AS46+AT46+AU46)/AC46</f>
        <v>0.121608908359001</v>
      </c>
      <c r="Z46" s="83" t="n">
        <f aca="false">(AF46+AG46+AI46)/AC46</f>
        <v>0.134422000336308</v>
      </c>
      <c r="AA46" s="68" t="n">
        <f aca="false">(AF46+AG46+AH46)/(AF46+AG46+AH46+AI46)</f>
        <v>0.458993180269853</v>
      </c>
      <c r="AB46" s="84" t="n">
        <f aca="false">(AH46+AJ46+AK46+AL46+AM46+AN46+AO46+AP46)/AC46</f>
        <v>0.0132627604375334</v>
      </c>
      <c r="AC46" s="85" t="n">
        <f aca="false">SUM(AD46:AU46)</f>
        <v>30312.2537872225</v>
      </c>
      <c r="AD46" s="86" t="n">
        <v>21559.956391358</v>
      </c>
      <c r="AE46" s="87" t="n">
        <v>589.399353817488</v>
      </c>
      <c r="AF46" s="87" t="n">
        <v>1546.98000165767</v>
      </c>
      <c r="AG46" s="87" t="n">
        <v>323.249</v>
      </c>
      <c r="AH46" s="87" t="n">
        <v>0.000220865222118381</v>
      </c>
      <c r="AI46" s="87" t="n">
        <v>2204.40478712261</v>
      </c>
      <c r="AJ46" s="87" t="n">
        <v>0.148532671771133</v>
      </c>
      <c r="AK46" s="87" t="n">
        <v>130.10814202321</v>
      </c>
      <c r="AL46" s="87" t="n">
        <v>42.434</v>
      </c>
      <c r="AM46" s="87" t="n">
        <v>23.5175150470733</v>
      </c>
      <c r="AN46" s="87" t="n">
        <v>141.836</v>
      </c>
      <c r="AO46" s="87" t="n">
        <v>55.0883050494317</v>
      </c>
      <c r="AP46" s="87" t="n">
        <v>8.89144464493786</v>
      </c>
      <c r="AQ46" s="87" t="n">
        <v>325.118187551738</v>
      </c>
      <c r="AR46" s="87" t="n">
        <v>1133.72134614004</v>
      </c>
      <c r="AS46" s="87" t="n">
        <v>1080.55886375405</v>
      </c>
      <c r="AT46" s="87" t="n">
        <v>1068.16858681222</v>
      </c>
      <c r="AU46" s="88" t="n">
        <v>78.6731087070628</v>
      </c>
    </row>
    <row r="47" customFormat="false" ht="13.8" hidden="false" customHeight="false" outlineLevel="0" collapsed="false">
      <c r="B47" s="75" t="n">
        <f aca="false">B46+1</f>
        <v>2057</v>
      </c>
      <c r="C47" s="76" t="n">
        <v>7</v>
      </c>
      <c r="D47" s="89" t="n">
        <v>25.7908819611171</v>
      </c>
      <c r="E47" s="78" t="n">
        <f aca="false">AC47/AC46-1</f>
        <v>0.00129999999999808</v>
      </c>
      <c r="F47" s="79" t="n">
        <f aca="false">AE47/AE46-1</f>
        <v>-0.00400000000000011</v>
      </c>
      <c r="G47" s="80" t="n">
        <f aca="false">AF47/AF46-1</f>
        <v>0</v>
      </c>
      <c r="H47" s="80" t="n">
        <f aca="false">AF47/AF46-1</f>
        <v>0</v>
      </c>
      <c r="I47" s="80" t="n">
        <f aca="false">AG47/AG46-1</f>
        <v>0</v>
      </c>
      <c r="J47" s="80" t="n">
        <f aca="false">AH47/AH46-1</f>
        <v>0</v>
      </c>
      <c r="K47" s="80" t="n">
        <f aca="false">AI47/AI46-1</f>
        <v>0.0013000000000003</v>
      </c>
      <c r="L47" s="80" t="n">
        <f aca="false">AJ47/AJ46-1</f>
        <v>-0.121787359902299</v>
      </c>
      <c r="M47" s="80" t="n">
        <f aca="false">AK47/AK46-1</f>
        <v>0</v>
      </c>
      <c r="N47" s="80" t="n">
        <f aca="false">AL47/AL46-1</f>
        <v>0</v>
      </c>
      <c r="O47" s="80" t="n">
        <f aca="false">AM47/AM46-1</f>
        <v>-0.00599999999999823</v>
      </c>
      <c r="P47" s="80" t="n">
        <f aca="false">AN47/AN46-1</f>
        <v>0</v>
      </c>
      <c r="Q47" s="80" t="n">
        <f aca="false">AO47/AO46-1</f>
        <v>0.00130000000000075</v>
      </c>
      <c r="R47" s="80" t="n">
        <f aca="false">AP47/AP46-1</f>
        <v>0.00130000000000008</v>
      </c>
      <c r="S47" s="80" t="n">
        <f aca="false">AQ47/AQ46-1</f>
        <v>-0.00094813855714837</v>
      </c>
      <c r="T47" s="80" t="n">
        <f aca="false">AR47/AR46-1</f>
        <v>0.0012999999999983</v>
      </c>
      <c r="U47" s="80" t="n">
        <f aca="false">AS47/AS46-1</f>
        <v>0.00129999999999986</v>
      </c>
      <c r="V47" s="80" t="n">
        <f aca="false">AT47/AT46-1</f>
        <v>-0.00041698033152171</v>
      </c>
      <c r="W47" s="81" t="n">
        <f aca="false">AU47/AU46-1</f>
        <v>0.00130006079576761</v>
      </c>
      <c r="X47" s="82" t="n">
        <f aca="false">(AE47+AD47)/AC47</f>
        <v>0.730890666102354</v>
      </c>
      <c r="Y47" s="83" t="n">
        <f aca="false">(AQ47+AR47+AS47+AT47+AU47)/AC47</f>
        <v>0.121524401270153</v>
      </c>
      <c r="Z47" s="83" t="n">
        <f aca="false">(AF47+AG47+AI47)/AC47</f>
        <v>0.134341896061128</v>
      </c>
      <c r="AA47" s="68" t="n">
        <f aca="false">(AF47+AG47+AH47)/(AF47+AG47+AH47+AI47)</f>
        <v>0.45867059317526</v>
      </c>
      <c r="AB47" s="84" t="n">
        <f aca="false">(AH47+AJ47+AK47+AL47+AM47+AN47+AO47+AP47)/AC47</f>
        <v>0.0132430365663644</v>
      </c>
      <c r="AC47" s="85" t="n">
        <f aca="false">SUM(AD47:AU47)</f>
        <v>30351.6597171459</v>
      </c>
      <c r="AD47" s="86" t="n">
        <v>21596.7030315745</v>
      </c>
      <c r="AE47" s="87" t="n">
        <v>587.041756402218</v>
      </c>
      <c r="AF47" s="87" t="n">
        <v>1546.98000165767</v>
      </c>
      <c r="AG47" s="87" t="n">
        <v>323.249</v>
      </c>
      <c r="AH47" s="87" t="n">
        <v>0.000220865222118381</v>
      </c>
      <c r="AI47" s="87" t="n">
        <v>2207.27051334587</v>
      </c>
      <c r="AJ47" s="87" t="n">
        <v>0.130443269816892</v>
      </c>
      <c r="AK47" s="87" t="n">
        <v>130.10814202321</v>
      </c>
      <c r="AL47" s="87" t="n">
        <v>42.434</v>
      </c>
      <c r="AM47" s="87" t="n">
        <v>23.3764099567909</v>
      </c>
      <c r="AN47" s="87" t="n">
        <v>141.836</v>
      </c>
      <c r="AO47" s="87" t="n">
        <v>55.159919845996</v>
      </c>
      <c r="AP47" s="87" t="n">
        <v>8.90300352297628</v>
      </c>
      <c r="AQ47" s="87" t="n">
        <v>324.80993046249</v>
      </c>
      <c r="AR47" s="87" t="n">
        <v>1135.19518389002</v>
      </c>
      <c r="AS47" s="87" t="n">
        <v>1081.96359027693</v>
      </c>
      <c r="AT47" s="87" t="n">
        <v>1067.72318152077</v>
      </c>
      <c r="AU47" s="88" t="n">
        <v>78.775388531374</v>
      </c>
    </row>
    <row r="48" customFormat="false" ht="13.8" hidden="false" customHeight="false" outlineLevel="0" collapsed="false">
      <c r="B48" s="75" t="n">
        <f aca="false">B47+1</f>
        <v>2058</v>
      </c>
      <c r="C48" s="76" t="n">
        <v>7</v>
      </c>
      <c r="D48" s="89" t="n">
        <v>25.7920335221559</v>
      </c>
      <c r="E48" s="78" t="n">
        <f aca="false">AC48/AC47-1</f>
        <v>0.00180000000000269</v>
      </c>
      <c r="F48" s="79" t="n">
        <f aca="false">AE48/AE47-1</f>
        <v>-0.00400000000000023</v>
      </c>
      <c r="G48" s="80" t="n">
        <f aca="false">AF48/AF47-1</f>
        <v>0</v>
      </c>
      <c r="H48" s="80" t="n">
        <f aca="false">AF48/AF47-1</f>
        <v>0</v>
      </c>
      <c r="I48" s="80" t="n">
        <f aca="false">AG48/AG47-1</f>
        <v>0</v>
      </c>
      <c r="J48" s="80" t="n">
        <f aca="false">AH48/AH47-1</f>
        <v>0</v>
      </c>
      <c r="K48" s="80" t="n">
        <f aca="false">AI48/AI47-1</f>
        <v>0.00179999999999891</v>
      </c>
      <c r="L48" s="80" t="n">
        <f aca="false">AJ48/AJ47-1</f>
        <v>-0.127039573221585</v>
      </c>
      <c r="M48" s="80" t="n">
        <f aca="false">AK48/AK47-1</f>
        <v>0</v>
      </c>
      <c r="N48" s="80" t="n">
        <f aca="false">AL48/AL47-1</f>
        <v>0</v>
      </c>
      <c r="O48" s="80" t="n">
        <f aca="false">AM48/AM47-1</f>
        <v>-0.00599999999999801</v>
      </c>
      <c r="P48" s="80" t="n">
        <f aca="false">AN48/AN47-1</f>
        <v>0</v>
      </c>
      <c r="Q48" s="80" t="n">
        <f aca="false">AO48/AO47-1</f>
        <v>0.00170000000000003</v>
      </c>
      <c r="R48" s="80" t="n">
        <f aca="false">AP48/AP47-1</f>
        <v>0.00170000000000003</v>
      </c>
      <c r="S48" s="80" t="n">
        <f aca="false">AQ48/AQ47-1</f>
        <v>-0.000948138557147815</v>
      </c>
      <c r="T48" s="80" t="n">
        <f aca="false">AR48/AR47-1</f>
        <v>0.00170000000000625</v>
      </c>
      <c r="U48" s="80" t="n">
        <f aca="false">AS48/AS47-1</f>
        <v>0.00169999999999937</v>
      </c>
      <c r="V48" s="80" t="n">
        <f aca="false">AT48/AT47-1</f>
        <v>-0.000564088604877999</v>
      </c>
      <c r="W48" s="81" t="n">
        <f aca="false">AU48/AU47-1</f>
        <v>0.00169936872869725</v>
      </c>
      <c r="X48" s="82" t="n">
        <f aca="false">(AE48+AD48)/AC48</f>
        <v>0.731146675604143</v>
      </c>
      <c r="Y48" s="83" t="n">
        <f aca="false">(AQ48+AR48+AS48+AT48+AU48)/AC48</f>
        <v>0.121404476816338</v>
      </c>
      <c r="Z48" s="83" t="n">
        <f aca="false">(AF48+AG48+AI48)/AC48</f>
        <v>0.134231181735127</v>
      </c>
      <c r="AA48" s="68" t="n">
        <f aca="false">(AF48+AG48+AH48)/(AF48+AG48+AH48+AI48)</f>
        <v>0.458224102848043</v>
      </c>
      <c r="AB48" s="84" t="n">
        <f aca="false">(AH48+AJ48+AK48+AL48+AM48+AN48+AO48+AP48)/AC48</f>
        <v>0.0132176658443923</v>
      </c>
      <c r="AC48" s="85" t="n">
        <f aca="false">SUM(AD48:AU48)</f>
        <v>30406.2927046368</v>
      </c>
      <c r="AD48" s="86" t="n">
        <v>21646.7662390651</v>
      </c>
      <c r="AE48" s="87" t="n">
        <v>584.693589376609</v>
      </c>
      <c r="AF48" s="87" t="n">
        <v>1546.98000165767</v>
      </c>
      <c r="AG48" s="87" t="n">
        <v>323.249</v>
      </c>
      <c r="AH48" s="87" t="n">
        <v>0.000220865222118381</v>
      </c>
      <c r="AI48" s="87" t="n">
        <v>2211.24360026989</v>
      </c>
      <c r="AJ48" s="87" t="n">
        <v>0.113871812489726</v>
      </c>
      <c r="AK48" s="87" t="n">
        <v>130.10814202321</v>
      </c>
      <c r="AL48" s="87" t="n">
        <v>42.434</v>
      </c>
      <c r="AM48" s="87" t="n">
        <v>23.2361514970502</v>
      </c>
      <c r="AN48" s="87" t="n">
        <v>141.836</v>
      </c>
      <c r="AO48" s="87" t="n">
        <v>55.2536917097342</v>
      </c>
      <c r="AP48" s="87" t="n">
        <v>8.91813862896534</v>
      </c>
      <c r="AQ48" s="87" t="n">
        <v>324.501965643674</v>
      </c>
      <c r="AR48" s="87" t="n">
        <v>1137.12501570264</v>
      </c>
      <c r="AS48" s="87" t="n">
        <v>1083.8029283804</v>
      </c>
      <c r="AT48" s="87" t="n">
        <v>1067.12089104091</v>
      </c>
      <c r="AU48" s="88" t="n">
        <v>78.9092569632352</v>
      </c>
    </row>
    <row r="49" customFormat="false" ht="13.8" hidden="false" customHeight="false" outlineLevel="0" collapsed="false">
      <c r="B49" s="75" t="n">
        <f aca="false">B48+1</f>
        <v>2059</v>
      </c>
      <c r="C49" s="76" t="n">
        <v>7</v>
      </c>
      <c r="D49" s="89" t="n">
        <v>25.7928260521968</v>
      </c>
      <c r="E49" s="78" t="n">
        <f aca="false">AC49/AC48-1</f>
        <v>0.00229999999999908</v>
      </c>
      <c r="F49" s="79" t="n">
        <f aca="false">AE49/AE48-1</f>
        <v>-0.00400000000000089</v>
      </c>
      <c r="G49" s="80" t="n">
        <f aca="false">AF49/AF48-1</f>
        <v>0</v>
      </c>
      <c r="H49" s="80" t="n">
        <f aca="false">AF49/AF48-1</f>
        <v>0</v>
      </c>
      <c r="I49" s="80" t="n">
        <f aca="false">AG49/AG48-1</f>
        <v>0</v>
      </c>
      <c r="J49" s="80" t="n">
        <f aca="false">AH49/AH48-1</f>
        <v>0</v>
      </c>
      <c r="K49" s="80" t="n">
        <f aca="false">AI49/AI48-1</f>
        <v>0.00229999999999952</v>
      </c>
      <c r="L49" s="80" t="n">
        <f aca="false">AJ49/AJ48-1</f>
        <v>-0.131543172439576</v>
      </c>
      <c r="M49" s="80" t="n">
        <f aca="false">AK49/AK48-1</f>
        <v>0</v>
      </c>
      <c r="N49" s="80" t="n">
        <f aca="false">AL49/AL48-1</f>
        <v>0</v>
      </c>
      <c r="O49" s="80" t="n">
        <f aca="false">AM49/AM48-1</f>
        <v>-0.00600000000000434</v>
      </c>
      <c r="P49" s="80" t="n">
        <f aca="false">AN49/AN48-1</f>
        <v>0</v>
      </c>
      <c r="Q49" s="80" t="n">
        <f aca="false">AO49/AO48-1</f>
        <v>0.00230000000000019</v>
      </c>
      <c r="R49" s="80" t="n">
        <f aca="false">AP49/AP48-1</f>
        <v>0.00229999999999997</v>
      </c>
      <c r="S49" s="80" t="n">
        <f aca="false">AQ49/AQ48-1</f>
        <v>-0.000948138557150813</v>
      </c>
      <c r="T49" s="80" t="n">
        <f aca="false">AR49/AR48-1</f>
        <v>0.00229999999999486</v>
      </c>
      <c r="U49" s="80" t="n">
        <f aca="false">AS49/AS48-1</f>
        <v>0.00230000000000463</v>
      </c>
      <c r="V49" s="80" t="n">
        <f aca="false">AT49/AT48-1</f>
        <v>-0.000650820169655342</v>
      </c>
      <c r="W49" s="81" t="n">
        <f aca="false">AU49/AU48-1</f>
        <v>0.00228967582258299</v>
      </c>
      <c r="X49" s="82" t="n">
        <f aca="false">(AE49+AD49)/AC49</f>
        <v>0.731456307822522</v>
      </c>
      <c r="Y49" s="83" t="n">
        <f aca="false">(AQ49+AR49+AS49+AT49+AU49)/AC49</f>
        <v>0.121266542293017</v>
      </c>
      <c r="Z49" s="83" t="n">
        <f aca="false">(AF49+AG49+AI49)/AC49</f>
        <v>0.134090038060134</v>
      </c>
      <c r="AA49" s="68" t="n">
        <f aca="false">(AF49+AG49+AH49)/(AF49+AG49+AH49+AI49)</f>
        <v>0.457653827478219</v>
      </c>
      <c r="AB49" s="84" t="n">
        <f aca="false">(AH49+AJ49+AK49+AL49+AM49+AN49+AO49+AP49)/AC49</f>
        <v>0.0131871118243271</v>
      </c>
      <c r="AC49" s="85" t="n">
        <f aca="false">SUM(AD49:AU49)</f>
        <v>30476.2271778574</v>
      </c>
      <c r="AD49" s="86" t="n">
        <v>21709.6737928569</v>
      </c>
      <c r="AE49" s="87" t="n">
        <v>582.354815019102</v>
      </c>
      <c r="AF49" s="87" t="n">
        <v>1546.98000165767</v>
      </c>
      <c r="AG49" s="87" t="n">
        <v>323.249</v>
      </c>
      <c r="AH49" s="87" t="n">
        <v>0.000220865222118381</v>
      </c>
      <c r="AI49" s="87" t="n">
        <v>2216.32946055051</v>
      </c>
      <c r="AJ49" s="87" t="n">
        <v>0.0988927530233829</v>
      </c>
      <c r="AK49" s="87" t="n">
        <v>130.10814202321</v>
      </c>
      <c r="AL49" s="87" t="n">
        <v>42.434</v>
      </c>
      <c r="AM49" s="87" t="n">
        <v>23.0967345880678</v>
      </c>
      <c r="AN49" s="87" t="n">
        <v>141.836</v>
      </c>
      <c r="AO49" s="87" t="n">
        <v>55.3807752006666</v>
      </c>
      <c r="AP49" s="87" t="n">
        <v>8.93865034781196</v>
      </c>
      <c r="AQ49" s="87" t="n">
        <v>324.194292818176</v>
      </c>
      <c r="AR49" s="87" t="n">
        <v>1139.74040323875</v>
      </c>
      <c r="AS49" s="87" t="n">
        <v>1086.29567511568</v>
      </c>
      <c r="AT49" s="87" t="n">
        <v>1066.42638724156</v>
      </c>
      <c r="AU49" s="88" t="n">
        <v>79.0899335810819</v>
      </c>
    </row>
    <row r="50" customFormat="false" ht="13.8" hidden="false" customHeight="false" outlineLevel="0" collapsed="false">
      <c r="B50" s="75" t="n">
        <f aca="false">B49+1</f>
        <v>2060</v>
      </c>
      <c r="C50" s="76" t="n">
        <v>7</v>
      </c>
      <c r="D50" s="89" t="n">
        <v>25.7936129933592</v>
      </c>
      <c r="E50" s="78" t="n">
        <f aca="false">AC50/AC49-1</f>
        <v>0.00210000000000021</v>
      </c>
      <c r="F50" s="79" t="n">
        <f aca="false">AE50/AE49-1</f>
        <v>-0.00399999999999945</v>
      </c>
      <c r="G50" s="80" t="n">
        <f aca="false">AF50/AF49-1</f>
        <v>0</v>
      </c>
      <c r="H50" s="80" t="n">
        <f aca="false">AF50/AF49-1</f>
        <v>0</v>
      </c>
      <c r="I50" s="80" t="n">
        <f aca="false">AG50/AG49-1</f>
        <v>0</v>
      </c>
      <c r="J50" s="80" t="n">
        <f aca="false">AH50/AH49-1</f>
        <v>0</v>
      </c>
      <c r="K50" s="80" t="n">
        <f aca="false">AI50/AI49-1</f>
        <v>0.00210000000000199</v>
      </c>
      <c r="L50" s="80" t="n">
        <f aca="false">AJ50/AJ49-1</f>
        <v>-0.135512207638691</v>
      </c>
      <c r="M50" s="80" t="n">
        <f aca="false">AK50/AK49-1</f>
        <v>0</v>
      </c>
      <c r="N50" s="80" t="n">
        <f aca="false">AL50/AL49-1</f>
        <v>0</v>
      </c>
      <c r="O50" s="80" t="n">
        <f aca="false">AM50/AM49-1</f>
        <v>-0.00599999999999978</v>
      </c>
      <c r="P50" s="80" t="n">
        <f aca="false">AN50/AN49-1</f>
        <v>0</v>
      </c>
      <c r="Q50" s="80" t="n">
        <f aca="false">AO50/AO49-1</f>
        <v>0.00209999999999999</v>
      </c>
      <c r="R50" s="80" t="n">
        <f aca="false">AP50/AP49-1</f>
        <v>0.00210000000000043</v>
      </c>
      <c r="S50" s="80" t="n">
        <f aca="false">AQ50/AQ49-1</f>
        <v>-0.000948138557147149</v>
      </c>
      <c r="T50" s="80" t="n">
        <f aca="false">AR50/AR49-1</f>
        <v>0.00209999999999866</v>
      </c>
      <c r="U50" s="80" t="n">
        <f aca="false">AS50/AS49-1</f>
        <v>0.00209999999999733</v>
      </c>
      <c r="V50" s="80" t="n">
        <f aca="false">AT50/AT49-1</f>
        <v>-0.000728724696160366</v>
      </c>
      <c r="W50" s="81" t="n">
        <f aca="false">AU50/AU49-1</f>
        <v>0.00213157467656955</v>
      </c>
      <c r="X50" s="82" t="n">
        <f aca="false">(AE50+AD50)/AC50</f>
        <v>0.731744147409815</v>
      </c>
      <c r="Y50" s="83" t="n">
        <f aca="false">(AQ50+AR50+AS50+AT50+AU50)/AC50</f>
        <v>0.12113549158047</v>
      </c>
      <c r="Z50" s="83" t="n">
        <f aca="false">(AF50+AG50+AI50)/AC50</f>
        <v>0.133961437808711</v>
      </c>
      <c r="AA50" s="68" t="n">
        <f aca="false">(AF50+AG50+AH50)/(AF50+AG50+AH50+AI50)</f>
        <v>0.457133186167133</v>
      </c>
      <c r="AB50" s="84" t="n">
        <f aca="false">(AH50+AJ50+AK50+AL50+AM50+AN50+AO50+AP50)/AC50</f>
        <v>0.0131589232010039</v>
      </c>
      <c r="AC50" s="85" t="n">
        <f aca="false">SUM(AD50:AU50)</f>
        <v>30540.2272549309</v>
      </c>
      <c r="AD50" s="86" t="n">
        <v>21767.6071586024</v>
      </c>
      <c r="AE50" s="87" t="n">
        <v>580.025395759026</v>
      </c>
      <c r="AF50" s="87" t="n">
        <v>1546.98000165767</v>
      </c>
      <c r="AG50" s="87" t="n">
        <v>323.249</v>
      </c>
      <c r="AH50" s="87" t="n">
        <v>0.000220865222118381</v>
      </c>
      <c r="AI50" s="87" t="n">
        <v>2220.98375241767</v>
      </c>
      <c r="AJ50" s="87" t="n">
        <v>0.0854915777417164</v>
      </c>
      <c r="AK50" s="87" t="n">
        <v>130.10814202321</v>
      </c>
      <c r="AL50" s="87" t="n">
        <v>42.434</v>
      </c>
      <c r="AM50" s="87" t="n">
        <v>22.9581541805394</v>
      </c>
      <c r="AN50" s="87" t="n">
        <v>141.836</v>
      </c>
      <c r="AO50" s="87" t="n">
        <v>55.497074828588</v>
      </c>
      <c r="AP50" s="87" t="n">
        <v>8.95742151354237</v>
      </c>
      <c r="AQ50" s="87" t="n">
        <v>323.886911709148</v>
      </c>
      <c r="AR50" s="87" t="n">
        <v>1142.13385808555</v>
      </c>
      <c r="AS50" s="87" t="n">
        <v>1088.57689603342</v>
      </c>
      <c r="AT50" s="87" t="n">
        <v>1065.64925599654</v>
      </c>
      <c r="AU50" s="88" t="n">
        <v>79.2585196806749</v>
      </c>
    </row>
    <row r="51" customFormat="false" ht="13.8" hidden="false" customHeight="false" outlineLevel="0" collapsed="false">
      <c r="B51" s="75" t="n">
        <f aca="false">B50+1</f>
        <v>2061</v>
      </c>
      <c r="C51" s="76" t="n">
        <v>7</v>
      </c>
      <c r="D51" s="89" t="n">
        <v>25.7944010050355</v>
      </c>
      <c r="E51" s="78" t="n">
        <f aca="false">AC51/AC50-1</f>
        <v>0.00149999999999872</v>
      </c>
      <c r="F51" s="79" t="n">
        <f aca="false">AE51/AE50-1</f>
        <v>-0.00399999999999967</v>
      </c>
      <c r="G51" s="80" t="n">
        <f aca="false">AF51/AF50-1</f>
        <v>0</v>
      </c>
      <c r="H51" s="80" t="n">
        <f aca="false">AF51/AF50-1</f>
        <v>0</v>
      </c>
      <c r="I51" s="80" t="n">
        <f aca="false">AG51/AG50-1</f>
        <v>0</v>
      </c>
      <c r="J51" s="80" t="n">
        <f aca="false">AH51/AH50-1</f>
        <v>0</v>
      </c>
      <c r="K51" s="80" t="n">
        <f aca="false">AI51/AI50-1</f>
        <v>0.00149999999999695</v>
      </c>
      <c r="L51" s="80" t="n">
        <f aca="false">AJ51/AJ50-1</f>
        <v>-0.138654341475973</v>
      </c>
      <c r="M51" s="80" t="n">
        <f aca="false">AK51/AK50-1</f>
        <v>0</v>
      </c>
      <c r="N51" s="80" t="n">
        <f aca="false">AL51/AL50-1</f>
        <v>0</v>
      </c>
      <c r="O51" s="80" t="n">
        <f aca="false">AM51/AM50-1</f>
        <v>-0.00599999999999834</v>
      </c>
      <c r="P51" s="80" t="n">
        <f aca="false">AN51/AN50-1</f>
        <v>0</v>
      </c>
      <c r="Q51" s="80" t="n">
        <f aca="false">AO51/AO50-1</f>
        <v>0.000802555865183408</v>
      </c>
      <c r="R51" s="80" t="n">
        <f aca="false">AP51/AP50-1</f>
        <v>0.000802555865183185</v>
      </c>
      <c r="S51" s="80" t="n">
        <f aca="false">AQ51/AQ50-1</f>
        <v>-0.000948138557151035</v>
      </c>
      <c r="T51" s="80" t="n">
        <f aca="false">AR51/AR50-1</f>
        <v>0.000802555865182519</v>
      </c>
      <c r="U51" s="80" t="n">
        <f aca="false">AS51/AS50-1</f>
        <v>0.000802555865178967</v>
      </c>
      <c r="V51" s="80" t="n">
        <f aca="false">AT51/AT50-1</f>
        <v>-0.000861386469726999</v>
      </c>
      <c r="W51" s="81" t="n">
        <f aca="false">AU51/AU50-1</f>
        <v>0.000819662665305199</v>
      </c>
      <c r="X51" s="82" t="n">
        <f aca="false">(AE51+AD51)/AC51</f>
        <v>0.732019602543101</v>
      </c>
      <c r="Y51" s="83" t="n">
        <f aca="false">(AQ51+AR51+AS51+AT51+AU51)/AC51</f>
        <v>0.120974664980495</v>
      </c>
      <c r="Z51" s="83" t="n">
        <f aca="false">(AF51+AG51+AI51)/AC51</f>
        <v>0.133869718065881</v>
      </c>
      <c r="AA51" s="68" t="n">
        <f aca="false">(AF51+AG51+AH51)/(AF51+AG51+AH51+AI51)</f>
        <v>0.456761245384187</v>
      </c>
      <c r="AB51" s="84" t="n">
        <f aca="false">(AH51+AJ51+AK51+AL51+AM51+AN51+AO51+AP51)/AC51</f>
        <v>0.0131360144105237</v>
      </c>
      <c r="AC51" s="85" t="n">
        <f aca="false">SUM(AD51:AU51)</f>
        <v>30586.0375958133</v>
      </c>
      <c r="AD51" s="86" t="n">
        <v>21811.8737900796</v>
      </c>
      <c r="AE51" s="87" t="n">
        <v>577.70529417599</v>
      </c>
      <c r="AF51" s="87" t="n">
        <v>1546.98000165767</v>
      </c>
      <c r="AG51" s="87" t="n">
        <v>323.249</v>
      </c>
      <c r="AH51" s="87" t="n">
        <v>0.000220865222118381</v>
      </c>
      <c r="AI51" s="87" t="n">
        <v>2224.31522804629</v>
      </c>
      <c r="AJ51" s="87" t="n">
        <v>0.0736377993281968</v>
      </c>
      <c r="AK51" s="87" t="n">
        <v>130.10814202321</v>
      </c>
      <c r="AL51" s="87" t="n">
        <v>42.434</v>
      </c>
      <c r="AM51" s="87" t="n">
        <v>22.8204052554562</v>
      </c>
      <c r="AN51" s="87" t="n">
        <v>141.836</v>
      </c>
      <c r="AO51" s="87" t="n">
        <v>55.5416143314922</v>
      </c>
      <c r="AP51" s="87" t="n">
        <v>8.96461034471498</v>
      </c>
      <c r="AQ51" s="87" t="n">
        <v>323.57982204</v>
      </c>
      <c r="AR51" s="87" t="n">
        <v>1143.05048431218</v>
      </c>
      <c r="AS51" s="87" t="n">
        <v>1089.45053980603</v>
      </c>
      <c r="AT51" s="87" t="n">
        <v>1064.73132014595</v>
      </c>
      <c r="AU51" s="88" t="n">
        <v>79.3234849301645</v>
      </c>
    </row>
    <row r="52" customFormat="false" ht="13.8" hidden="false" customHeight="false" outlineLevel="0" collapsed="false">
      <c r="B52" s="75" t="n">
        <f aca="false">B51+1</f>
        <v>2062</v>
      </c>
      <c r="C52" s="76" t="n">
        <v>7</v>
      </c>
      <c r="D52" s="89" t="n">
        <v>25.7951900753072</v>
      </c>
      <c r="E52" s="78" t="n">
        <f aca="false">AC52/AC51-1</f>
        <v>0.00150000000000206</v>
      </c>
      <c r="F52" s="79" t="n">
        <f aca="false">AE52/AE51-1</f>
        <v>-0.00400000000000011</v>
      </c>
      <c r="G52" s="80" t="n">
        <f aca="false">AF52/AF51-1</f>
        <v>0</v>
      </c>
      <c r="H52" s="80" t="n">
        <f aca="false">AF52/AF51-1</f>
        <v>0</v>
      </c>
      <c r="I52" s="80" t="n">
        <f aca="false">AG52/AG51-1</f>
        <v>0</v>
      </c>
      <c r="J52" s="80" t="n">
        <f aca="false">AH52/AH51-1</f>
        <v>0</v>
      </c>
      <c r="K52" s="80" t="n">
        <f aca="false">AI52/AI51-1</f>
        <v>0.00150000000000028</v>
      </c>
      <c r="L52" s="80" t="n">
        <f aca="false">AJ52/AJ51-1</f>
        <v>-0.141001493560768</v>
      </c>
      <c r="M52" s="80" t="n">
        <f aca="false">AK52/AK51-1</f>
        <v>0</v>
      </c>
      <c r="N52" s="80" t="n">
        <f aca="false">AL52/AL51-1</f>
        <v>0</v>
      </c>
      <c r="O52" s="80" t="n">
        <f aca="false">AM52/AM51-1</f>
        <v>-0.00599999999999834</v>
      </c>
      <c r="P52" s="80" t="n">
        <f aca="false">AN52/AN51-1</f>
        <v>0</v>
      </c>
      <c r="Q52" s="80" t="n">
        <f aca="false">AO52/AO51-1</f>
        <v>0.00138036128866581</v>
      </c>
      <c r="R52" s="80" t="n">
        <f aca="false">AP52/AP51-1</f>
        <v>0.00138036128866492</v>
      </c>
      <c r="S52" s="80" t="n">
        <f aca="false">AQ52/AQ51-1</f>
        <v>-0.000948138557147371</v>
      </c>
      <c r="T52" s="80" t="n">
        <f aca="false">AR52/AR51-1</f>
        <v>0.00138036128867003</v>
      </c>
      <c r="U52" s="80" t="n">
        <f aca="false">AS52/AS51-1</f>
        <v>0.00138036128867092</v>
      </c>
      <c r="V52" s="80" t="n">
        <f aca="false">AT52/AT51-1</f>
        <v>-0.000963746095202112</v>
      </c>
      <c r="W52" s="81" t="n">
        <f aca="false">AU52/AU51-1</f>
        <v>0.00134454660965289</v>
      </c>
      <c r="X52" s="82" t="n">
        <f aca="false">(AE52+AD52)/AC52</f>
        <v>0.732253381435453</v>
      </c>
      <c r="Y52" s="83" t="n">
        <f aca="false">(AQ52+AR52+AS52+AT52+AU52)/AC52</f>
        <v>0.120854045021799</v>
      </c>
      <c r="Z52" s="83" t="n">
        <f aca="false">(AF52+AG52+AI52)/AC52</f>
        <v>0.133778135696604</v>
      </c>
      <c r="AA52" s="68" t="n">
        <f aca="false">(AF52+AG52+AH52)/(AF52+AG52+AH52+AI52)</f>
        <v>0.456389352808728</v>
      </c>
      <c r="AB52" s="84" t="n">
        <f aca="false">(AH52+AJ52+AK52+AL52+AM52+AN52+AO52+AP52)/AC52</f>
        <v>0.0131144378461437</v>
      </c>
      <c r="AC52" s="85" t="n">
        <f aca="false">SUM(AD52:AU52)</f>
        <v>30631.9166522071</v>
      </c>
      <c r="AD52" s="86" t="n">
        <v>21854.9300754283</v>
      </c>
      <c r="AE52" s="87" t="n">
        <v>575.394472999286</v>
      </c>
      <c r="AF52" s="87" t="n">
        <v>1546.98000165767</v>
      </c>
      <c r="AG52" s="87" t="n">
        <v>323.249</v>
      </c>
      <c r="AH52" s="87" t="n">
        <v>0.000220865222118381</v>
      </c>
      <c r="AI52" s="87" t="n">
        <v>2227.65170088836</v>
      </c>
      <c r="AJ52" s="87" t="n">
        <v>0.0632547596403929</v>
      </c>
      <c r="AK52" s="87" t="n">
        <v>130.10814202321</v>
      </c>
      <c r="AL52" s="87" t="n">
        <v>42.434</v>
      </c>
      <c r="AM52" s="87" t="n">
        <v>22.6834828239235</v>
      </c>
      <c r="AN52" s="87" t="n">
        <v>141.836</v>
      </c>
      <c r="AO52" s="87" t="n">
        <v>55.6182818258254</v>
      </c>
      <c r="AP52" s="87" t="n">
        <v>8.97698474580279</v>
      </c>
      <c r="AQ52" s="87" t="n">
        <v>323.273023534409</v>
      </c>
      <c r="AR52" s="87" t="n">
        <v>1144.62830695172</v>
      </c>
      <c r="AS52" s="87" t="n">
        <v>1090.9543751571</v>
      </c>
      <c r="AT52" s="87" t="n">
        <v>1063.70518949372</v>
      </c>
      <c r="AU52" s="88" t="n">
        <v>79.4301390528932</v>
      </c>
    </row>
    <row r="53" customFormat="false" ht="13.8" hidden="false" customHeight="false" outlineLevel="0" collapsed="false">
      <c r="B53" s="75" t="n">
        <f aca="false">B52+1</f>
        <v>2063</v>
      </c>
      <c r="C53" s="76" t="n">
        <v>7</v>
      </c>
      <c r="D53" s="89" t="n">
        <v>25.7959801923175</v>
      </c>
      <c r="E53" s="78" t="n">
        <f aca="false">AC53/AC52-1</f>
        <v>0.00159999999999716</v>
      </c>
      <c r="F53" s="79" t="n">
        <f aca="false">AE53/AE52-1</f>
        <v>-0.00399999999999978</v>
      </c>
      <c r="G53" s="80" t="n">
        <f aca="false">AF53/AF52-1</f>
        <v>0</v>
      </c>
      <c r="H53" s="80" t="n">
        <f aca="false">AF53/AF52-1</f>
        <v>0</v>
      </c>
      <c r="I53" s="80" t="n">
        <f aca="false">AG53/AG52-1</f>
        <v>0</v>
      </c>
      <c r="J53" s="80" t="n">
        <f aca="false">AH53/AH52-1</f>
        <v>0</v>
      </c>
      <c r="K53" s="80" t="n">
        <f aca="false">AI53/AI52-1</f>
        <v>0.00160000000000382</v>
      </c>
      <c r="L53" s="80" t="n">
        <f aca="false">AJ53/AJ52-1</f>
        <v>-0.142668718804455</v>
      </c>
      <c r="M53" s="80" t="n">
        <f aca="false">AK53/AK52-1</f>
        <v>0</v>
      </c>
      <c r="N53" s="80" t="n">
        <f aca="false">AL53/AL52-1</f>
        <v>0</v>
      </c>
      <c r="O53" s="80" t="n">
        <f aca="false">AM53/AM52-1</f>
        <v>-0.00600000000000278</v>
      </c>
      <c r="P53" s="80" t="n">
        <f aca="false">AN53/AN52-1</f>
        <v>0</v>
      </c>
      <c r="Q53" s="80" t="n">
        <f aca="false">AO53/AO52-1</f>
        <v>0.00166221157905078</v>
      </c>
      <c r="R53" s="80" t="n">
        <f aca="false">AP53/AP52-1</f>
        <v>0.00166221157905233</v>
      </c>
      <c r="S53" s="80" t="n">
        <f aca="false">AQ53/AQ52-1</f>
        <v>-0.000948138557148592</v>
      </c>
      <c r="T53" s="80" t="n">
        <f aca="false">AR53/AR52-1</f>
        <v>0.00166221157904678</v>
      </c>
      <c r="U53" s="80" t="n">
        <f aca="false">AS53/AS52-1</f>
        <v>0.00166221157904878</v>
      </c>
      <c r="V53" s="80" t="n">
        <f aca="false">AT53/AT52-1</f>
        <v>-0.000989711477670796</v>
      </c>
      <c r="W53" s="81" t="n">
        <f aca="false">AU53/AU52-1</f>
        <v>0.00166941552769417</v>
      </c>
      <c r="X53" s="82" t="n">
        <f aca="false">(AE53+AD53)/AC53</f>
        <v>0.732485014409772</v>
      </c>
      <c r="Y53" s="83" t="n">
        <f aca="false">(AQ53+AR53+AS53+AT53+AU53)/AC53</f>
        <v>0.120742123986962</v>
      </c>
      <c r="Z53" s="83" t="n">
        <f aca="false">(AF53+AG53+AI53)/AC53</f>
        <v>0.133680603886939</v>
      </c>
      <c r="AA53" s="68" t="n">
        <f aca="false">(AF53+AG53+AH53)/(AF53+AG53+AH53+AI53)</f>
        <v>0.455992740794426</v>
      </c>
      <c r="AB53" s="84" t="n">
        <f aca="false">(AH53+AJ53+AK53+AL53+AM53+AN53+AO53+AP53)/AC53</f>
        <v>0.0130922577163277</v>
      </c>
      <c r="AC53" s="85" t="n">
        <f aca="false">SUM(AD53:AU53)</f>
        <v>30680.9277188505</v>
      </c>
      <c r="AD53" s="86" t="n">
        <v>21900.2268871401</v>
      </c>
      <c r="AE53" s="87" t="n">
        <v>573.092895107289</v>
      </c>
      <c r="AF53" s="87" t="n">
        <v>1546.98000165767</v>
      </c>
      <c r="AG53" s="87" t="n">
        <v>323.249</v>
      </c>
      <c r="AH53" s="87" t="n">
        <v>0.000220865222118381</v>
      </c>
      <c r="AI53" s="87" t="n">
        <v>2231.21594360979</v>
      </c>
      <c r="AJ53" s="87" t="n">
        <v>0.0542302841242143</v>
      </c>
      <c r="AK53" s="87" t="n">
        <v>130.10814202321</v>
      </c>
      <c r="AL53" s="87" t="n">
        <v>42.434</v>
      </c>
      <c r="AM53" s="87" t="n">
        <v>22.5473819269799</v>
      </c>
      <c r="AN53" s="87" t="n">
        <v>141.836</v>
      </c>
      <c r="AO53" s="87" t="n">
        <v>55.7107311778832</v>
      </c>
      <c r="AP53" s="87" t="n">
        <v>8.99190639379224</v>
      </c>
      <c r="AQ53" s="87" t="n">
        <v>322.96651591631</v>
      </c>
      <c r="AR53" s="87" t="n">
        <v>1146.53092137724</v>
      </c>
      <c r="AS53" s="87" t="n">
        <v>1092.7677721517</v>
      </c>
      <c r="AT53" s="87" t="n">
        <v>1062.65242825882</v>
      </c>
      <c r="AU53" s="88" t="n">
        <v>79.562740960395</v>
      </c>
    </row>
    <row r="54" customFormat="false" ht="13.8" hidden="false" customHeight="false" outlineLevel="0" collapsed="false">
      <c r="B54" s="75" t="n">
        <f aca="false">B53+1</f>
        <v>2064</v>
      </c>
      <c r="C54" s="76" t="n">
        <v>7</v>
      </c>
      <c r="D54" s="89" t="n">
        <v>25.7967666459942</v>
      </c>
      <c r="E54" s="78" t="n">
        <f aca="false">AC54/AC53-1</f>
        <v>0.00150000000000028</v>
      </c>
      <c r="F54" s="79" t="n">
        <f aca="false">AE54/AE53-1</f>
        <v>-0.00400000000000145</v>
      </c>
      <c r="G54" s="80" t="n">
        <f aca="false">AF54/AF53-1</f>
        <v>0</v>
      </c>
      <c r="H54" s="80" t="n">
        <f aca="false">AF54/AF53-1</f>
        <v>0</v>
      </c>
      <c r="I54" s="80" t="n">
        <f aca="false">AG54/AG53-1</f>
        <v>0</v>
      </c>
      <c r="J54" s="80" t="n">
        <f aca="false">AH54/AH53-1</f>
        <v>0</v>
      </c>
      <c r="K54" s="80" t="n">
        <f aca="false">AI54/AI53-1</f>
        <v>0.00149999999999784</v>
      </c>
      <c r="L54" s="80" t="n">
        <f aca="false">AJ54/AJ53-1</f>
        <v>-0.143634994268945</v>
      </c>
      <c r="M54" s="80" t="n">
        <f aca="false">AK54/AK53-1</f>
        <v>0</v>
      </c>
      <c r="N54" s="80" t="n">
        <f aca="false">AL54/AL53-1</f>
        <v>0</v>
      </c>
      <c r="O54" s="80" t="n">
        <f aca="false">AM54/AM53-1</f>
        <v>-0.00599999999999645</v>
      </c>
      <c r="P54" s="80" t="n">
        <f aca="false">AN54/AN53-1</f>
        <v>0</v>
      </c>
      <c r="Q54" s="80" t="n">
        <f aca="false">AO54/AO53-1</f>
        <v>0.00161105832973751</v>
      </c>
      <c r="R54" s="80" t="n">
        <f aca="false">AP54/AP53-1</f>
        <v>0.0016110583297364</v>
      </c>
      <c r="S54" s="80" t="n">
        <f aca="false">AQ54/AQ53-1</f>
        <v>-0.000948138557151257</v>
      </c>
      <c r="T54" s="80" t="n">
        <f aca="false">AR54/AR53-1</f>
        <v>0.00161105832974062</v>
      </c>
      <c r="U54" s="80" t="n">
        <f aca="false">AS54/AS53-1</f>
        <v>0.00161105832973418</v>
      </c>
      <c r="V54" s="80" t="n">
        <f aca="false">AT54/AT53-1</f>
        <v>-0.000958749436821504</v>
      </c>
      <c r="W54" s="81" t="n">
        <f aca="false">AU54/AU53-1</f>
        <v>0.00162436208707084</v>
      </c>
      <c r="X54" s="82" t="n">
        <f aca="false">(AE54+AD54)/AC54</f>
        <v>0.732699535441824</v>
      </c>
      <c r="Y54" s="83" t="n">
        <f aca="false">(AQ54+AR54+AS54+AT54+AU54)/AC54</f>
        <v>0.120639774890496</v>
      </c>
      <c r="Z54" s="83" t="n">
        <f aca="false">(AF54+AG54+AI54)/AC54</f>
        <v>0.133589304764061</v>
      </c>
      <c r="AA54" s="68" t="n">
        <f aca="false">(AF54+AG54+AH54)/(AF54+AG54+AH54+AI54)</f>
        <v>0.45562094913876</v>
      </c>
      <c r="AB54" s="84" t="n">
        <f aca="false">(AH54+AJ54+AK54+AL54+AM54+AN54+AO54+AP54)/AC54</f>
        <v>0.0130713849036186</v>
      </c>
      <c r="AC54" s="85" t="n">
        <f aca="false">SUM(AD54:AU54)</f>
        <v>30726.9491104288</v>
      </c>
      <c r="AD54" s="86" t="n">
        <v>21942.8208152289</v>
      </c>
      <c r="AE54" s="87" t="n">
        <v>570.800523526859</v>
      </c>
      <c r="AF54" s="87" t="n">
        <v>1546.98000165767</v>
      </c>
      <c r="AG54" s="87" t="n">
        <v>323.249</v>
      </c>
      <c r="AH54" s="87" t="n">
        <v>0.000220865222118381</v>
      </c>
      <c r="AI54" s="87" t="n">
        <v>2234.5627675252</v>
      </c>
      <c r="AJ54" s="87" t="n">
        <v>0.0464409175748295</v>
      </c>
      <c r="AK54" s="87" t="n">
        <v>130.10814202321</v>
      </c>
      <c r="AL54" s="87" t="n">
        <v>42.434</v>
      </c>
      <c r="AM54" s="87" t="n">
        <v>22.4120976354181</v>
      </c>
      <c r="AN54" s="87" t="n">
        <v>141.836</v>
      </c>
      <c r="AO54" s="87" t="n">
        <v>55.8004844154031</v>
      </c>
      <c r="AP54" s="87" t="n">
        <v>9.00639287948817</v>
      </c>
      <c r="AQ54" s="87" t="n">
        <v>322.660298909901</v>
      </c>
      <c r="AR54" s="87" t="n">
        <v>1148.37804956843</v>
      </c>
      <c r="AS54" s="87" t="n">
        <v>1094.52828477349</v>
      </c>
      <c r="AT54" s="87" t="n">
        <v>1061.63361084169</v>
      </c>
      <c r="AU54" s="88" t="n">
        <v>79.6919796603545</v>
      </c>
    </row>
    <row r="55" customFormat="false" ht="13.8" hidden="false" customHeight="false" outlineLevel="0" collapsed="false">
      <c r="B55" s="75" t="n">
        <f aca="false">B54+1</f>
        <v>2065</v>
      </c>
      <c r="C55" s="76" t="n">
        <v>7</v>
      </c>
      <c r="D55" s="89" t="n">
        <v>25.7975541385404</v>
      </c>
      <c r="E55" s="78" t="n">
        <f aca="false">AC55/AC54-1</f>
        <v>0.000900000000001455</v>
      </c>
      <c r="F55" s="79" t="n">
        <f aca="false">AE55/AE54-1</f>
        <v>-0.00399999999999923</v>
      </c>
      <c r="G55" s="80" t="n">
        <f aca="false">AF55/AF54-1</f>
        <v>0</v>
      </c>
      <c r="H55" s="80" t="n">
        <f aca="false">AF55/AF54-1</f>
        <v>0</v>
      </c>
      <c r="I55" s="80" t="n">
        <f aca="false">AG55/AG54-1</f>
        <v>0</v>
      </c>
      <c r="J55" s="80" t="n">
        <f aca="false">AH55/AH54-1</f>
        <v>0</v>
      </c>
      <c r="K55" s="80" t="n">
        <f aca="false">AI55/AI54-1</f>
        <v>0.000899999999998791</v>
      </c>
      <c r="L55" s="80" t="n">
        <f aca="false">AJ55/AJ54-1</f>
        <v>-0.144086012213168</v>
      </c>
      <c r="M55" s="80" t="n">
        <f aca="false">AK55/AK54-1</f>
        <v>0</v>
      </c>
      <c r="N55" s="80" t="n">
        <f aca="false">AL55/AL54-1</f>
        <v>0</v>
      </c>
      <c r="O55" s="80" t="n">
        <f aca="false">AM55/AM54-1</f>
        <v>-0.006000000000004</v>
      </c>
      <c r="P55" s="80" t="n">
        <f aca="false">AN55/AN54-1</f>
        <v>0</v>
      </c>
      <c r="Q55" s="80" t="n">
        <f aca="false">AO55/AO54-1</f>
        <v>0.00135158872167396</v>
      </c>
      <c r="R55" s="80" t="n">
        <f aca="false">AP55/AP54-1</f>
        <v>0.00135158872167396</v>
      </c>
      <c r="S55" s="80" t="n">
        <f aca="false">AQ55/AQ54-1</f>
        <v>-0.000948138557149814</v>
      </c>
      <c r="T55" s="80" t="n">
        <f aca="false">AR55/AR54-1</f>
        <v>0.00135158872166996</v>
      </c>
      <c r="U55" s="80" t="n">
        <f aca="false">AS55/AS54-1</f>
        <v>0.0013515887216804</v>
      </c>
      <c r="V55" s="80" t="n">
        <f aca="false">AT55/AT54-1</f>
        <v>-0.000835080769717722</v>
      </c>
      <c r="W55" s="81" t="n">
        <f aca="false">AU55/AU54-1</f>
        <v>0.00133619260298246</v>
      </c>
      <c r="X55" s="82" t="n">
        <f aca="false">(AE55+AD55)/AC55</f>
        <v>0.732812980770139</v>
      </c>
      <c r="Y55" s="83" t="n">
        <f aca="false">(AQ55+AR55+AS55+AT55+AU55)/AC55</f>
        <v>0.120594555359324</v>
      </c>
      <c r="Z55" s="83" t="n">
        <f aca="false">(AF55+AG55+AI55)/AC55</f>
        <v>0.133534574547529</v>
      </c>
      <c r="AA55" s="68" t="n">
        <f aca="false">(AF55+AG55+AH55)/(AF55+AG55+AH55+AI55)</f>
        <v>0.455397831003655</v>
      </c>
      <c r="AB55" s="84" t="n">
        <f aca="false">(AH55+AJ55+AK55+AL55+AM55+AN55+AO55+AP55)/AC55</f>
        <v>0.013057889323008</v>
      </c>
      <c r="AC55" s="85" t="n">
        <f aca="false">SUM(AD55:AU55)</f>
        <v>30754.6033646282</v>
      </c>
      <c r="AD55" s="86" t="n">
        <v>21968.8552426038</v>
      </c>
      <c r="AE55" s="87" t="n">
        <v>568.517321432752</v>
      </c>
      <c r="AF55" s="87" t="n">
        <v>1546.98000165767</v>
      </c>
      <c r="AG55" s="87" t="n">
        <v>323.249</v>
      </c>
      <c r="AH55" s="87" t="n">
        <v>0.000220865222118381</v>
      </c>
      <c r="AI55" s="87" t="n">
        <v>2236.57387401597</v>
      </c>
      <c r="AJ55" s="87" t="n">
        <v>0.0397494309579519</v>
      </c>
      <c r="AK55" s="87" t="n">
        <v>130.10814202321</v>
      </c>
      <c r="AL55" s="87" t="n">
        <v>42.434</v>
      </c>
      <c r="AM55" s="87" t="n">
        <v>22.2776250496055</v>
      </c>
      <c r="AN55" s="87" t="n">
        <v>141.836</v>
      </c>
      <c r="AO55" s="87" t="n">
        <v>55.8759037208029</v>
      </c>
      <c r="AP55" s="87" t="n">
        <v>9.01856581852705</v>
      </c>
      <c r="AQ55" s="87" t="n">
        <v>322.354372239643</v>
      </c>
      <c r="AR55" s="87" t="n">
        <v>1149.93018438844</v>
      </c>
      <c r="AS55" s="87" t="n">
        <v>1096.00763685875</v>
      </c>
      <c r="AT55" s="87" t="n">
        <v>1060.74706102879</v>
      </c>
      <c r="AU55" s="88" t="n">
        <v>79.7984634940937</v>
      </c>
    </row>
    <row r="56" customFormat="false" ht="13.8" hidden="false" customHeight="false" outlineLevel="0" collapsed="false">
      <c r="B56" s="75" t="n">
        <f aca="false">B55+1</f>
        <v>2066</v>
      </c>
      <c r="C56" s="76" t="n">
        <v>7</v>
      </c>
      <c r="D56" s="89" t="n">
        <v>25.7983414502028</v>
      </c>
      <c r="E56" s="78" t="n">
        <f aca="false">AC56/AC55-1</f>
        <v>0.000499999999998391</v>
      </c>
      <c r="F56" s="79" t="n">
        <f aca="false">AE56/AE55-1</f>
        <v>-0.004</v>
      </c>
      <c r="G56" s="80" t="n">
        <f aca="false">AF56/AF55-1</f>
        <v>0</v>
      </c>
      <c r="H56" s="80" t="n">
        <f aca="false">AF56/AF55-1</f>
        <v>0</v>
      </c>
      <c r="I56" s="80" t="n">
        <f aca="false">AG56/AG55-1</f>
        <v>0</v>
      </c>
      <c r="J56" s="80" t="n">
        <f aca="false">AH56/AH55-1</f>
        <v>0</v>
      </c>
      <c r="K56" s="80" t="n">
        <f aca="false">AI56/AI55-1</f>
        <v>0.000500000000000833</v>
      </c>
      <c r="L56" s="80" t="n">
        <f aca="false">AJ56/AJ55-1</f>
        <v>-0.145283078475068</v>
      </c>
      <c r="M56" s="80" t="n">
        <f aca="false">AK56/AK55-1</f>
        <v>0</v>
      </c>
      <c r="N56" s="80" t="n">
        <f aca="false">AL56/AL55-1</f>
        <v>0</v>
      </c>
      <c r="O56" s="80" t="n">
        <f aca="false">AM56/AM55-1</f>
        <v>-0.00599999999999845</v>
      </c>
      <c r="P56" s="80" t="n">
        <f aca="false">AN56/AN55-1</f>
        <v>0</v>
      </c>
      <c r="Q56" s="80" t="n">
        <f aca="false">AO56/AO55-1</f>
        <v>0.000518369559814547</v>
      </c>
      <c r="R56" s="80" t="n">
        <f aca="false">AP56/AP55-1</f>
        <v>0.000518369559815879</v>
      </c>
      <c r="S56" s="80" t="n">
        <f aca="false">AQ56/AQ55-1</f>
        <v>-0.000948138557149147</v>
      </c>
      <c r="T56" s="80" t="n">
        <f aca="false">AR56/AR55-1</f>
        <v>0.000518369559815435</v>
      </c>
      <c r="U56" s="80" t="n">
        <f aca="false">AS56/AS55-1</f>
        <v>0.000518369559812992</v>
      </c>
      <c r="V56" s="80" t="n">
        <f aca="false">AT56/AT55-1</f>
        <v>-0.000648375508750521</v>
      </c>
      <c r="W56" s="81" t="n">
        <f aca="false">AU56/AU55-1</f>
        <v>0.000529762601800377</v>
      </c>
      <c r="X56" s="82" t="n">
        <f aca="false">(AE56+AD56)/AC56</f>
        <v>0.732906676922575</v>
      </c>
      <c r="Y56" s="83" t="n">
        <f aca="false">(AQ56+AR56+AS56+AT56+AU56)/AC56</f>
        <v>0.12054121382947</v>
      </c>
      <c r="Z56" s="83" t="n">
        <f aca="false">(AF56+AG56+AI56)/AC56</f>
        <v>0.133504184066919</v>
      </c>
      <c r="AA56" s="68" t="n">
        <f aca="false">(AF56+AG56+AH56)/(AF56+AG56+AH56+AI56)</f>
        <v>0.455273859437986</v>
      </c>
      <c r="AB56" s="84" t="n">
        <f aca="false">(AH56+AJ56+AK56+AL56+AM56+AN56+AO56+AP56)/AC56</f>
        <v>0.0130479251810359</v>
      </c>
      <c r="AC56" s="85" t="n">
        <f aca="false">SUM(AD56:AU56)</f>
        <v>30769.9806663105</v>
      </c>
      <c r="AD56" s="86" t="n">
        <v>21985.2810269705</v>
      </c>
      <c r="AE56" s="87" t="n">
        <v>566.243252147021</v>
      </c>
      <c r="AF56" s="87" t="n">
        <v>1546.98000165767</v>
      </c>
      <c r="AG56" s="87" t="n">
        <v>323.249</v>
      </c>
      <c r="AH56" s="87" t="n">
        <v>0.000220865222118381</v>
      </c>
      <c r="AI56" s="87" t="n">
        <v>2237.69216095298</v>
      </c>
      <c r="AJ56" s="87" t="n">
        <v>0.0339745112607485</v>
      </c>
      <c r="AK56" s="87" t="n">
        <v>130.10814202321</v>
      </c>
      <c r="AL56" s="87" t="n">
        <v>42.434</v>
      </c>
      <c r="AM56" s="87" t="n">
        <v>22.1439592993079</v>
      </c>
      <c r="AN56" s="87" t="n">
        <v>141.836</v>
      </c>
      <c r="AO56" s="87" t="n">
        <v>55.9048680884189</v>
      </c>
      <c r="AP56" s="87" t="n">
        <v>9.02324076852057</v>
      </c>
      <c r="AQ56" s="87" t="n">
        <v>322.048735630257</v>
      </c>
      <c r="AR56" s="87" t="n">
        <v>1150.52627319194</v>
      </c>
      <c r="AS56" s="87" t="n">
        <v>1096.57577385502</v>
      </c>
      <c r="AT56" s="87" t="n">
        <v>1060.05929861344</v>
      </c>
      <c r="AU56" s="88" t="n">
        <v>79.840737735734</v>
      </c>
    </row>
    <row r="57" customFormat="false" ht="13.8" hidden="false" customHeight="false" outlineLevel="0" collapsed="false">
      <c r="B57" s="75" t="n">
        <f aca="false">B56+1</f>
        <v>2067</v>
      </c>
      <c r="C57" s="76" t="n">
        <v>7</v>
      </c>
      <c r="D57" s="89" t="n">
        <v>25.7991297813234</v>
      </c>
      <c r="E57" s="78" t="n">
        <f aca="false">AC57/AC56-1</f>
        <v>0.000700000000001477</v>
      </c>
      <c r="F57" s="79" t="n">
        <f aca="false">AE57/AE56-1</f>
        <v>-0.004</v>
      </c>
      <c r="G57" s="80" t="n">
        <f aca="false">AF57/AF56-1</f>
        <v>0</v>
      </c>
      <c r="H57" s="80" t="n">
        <f aca="false">AF57/AF56-1</f>
        <v>0</v>
      </c>
      <c r="I57" s="80" t="n">
        <f aca="false">AG57/AG56-1</f>
        <v>0</v>
      </c>
      <c r="J57" s="80" t="n">
        <f aca="false">AH57/AH56-1</f>
        <v>0</v>
      </c>
      <c r="K57" s="80" t="n">
        <f aca="false">AI57/AI56-1</f>
        <v>0.000700000000001255</v>
      </c>
      <c r="L57" s="80" t="n">
        <f aca="false">AJ57/AJ56-1</f>
        <v>-0.146586469585511</v>
      </c>
      <c r="M57" s="80" t="n">
        <f aca="false">AK57/AK56-1</f>
        <v>0</v>
      </c>
      <c r="N57" s="80" t="n">
        <f aca="false">AL57/AL56-1</f>
        <v>0</v>
      </c>
      <c r="O57" s="80" t="n">
        <f aca="false">AM57/AM56-1</f>
        <v>-0.00599999999999801</v>
      </c>
      <c r="P57" s="80" t="n">
        <f aca="false">AN57/AN56-1</f>
        <v>0</v>
      </c>
      <c r="Q57" s="80" t="n">
        <f aca="false">AO57/AO56-1</f>
        <v>0.00065261537169703</v>
      </c>
      <c r="R57" s="80" t="n">
        <f aca="false">AP57/AP56-1</f>
        <v>0.000652615371697252</v>
      </c>
      <c r="S57" s="80" t="n">
        <f aca="false">AQ57/AQ56-1</f>
        <v>-0.000948138557148481</v>
      </c>
      <c r="T57" s="80" t="n">
        <f aca="false">AR57/AR56-1</f>
        <v>0.000652615371700138</v>
      </c>
      <c r="U57" s="80" t="n">
        <f aca="false">AS57/AS56-1</f>
        <v>0.000652615371698362</v>
      </c>
      <c r="V57" s="80" t="n">
        <f aca="false">AT57/AT56-1</f>
        <v>-0.00046905630416183</v>
      </c>
      <c r="W57" s="81" t="n">
        <f aca="false">AU57/AU56-1</f>
        <v>0.000630259662182109</v>
      </c>
      <c r="X57" s="82" t="n">
        <f aca="false">(AE57+AD57)/AC57</f>
        <v>0.733022545397481</v>
      </c>
      <c r="Y57" s="83" t="n">
        <f aca="false">(AQ57+AR57+AS57+AT57+AU57)/AC57</f>
        <v>0.120480089981709</v>
      </c>
      <c r="Z57" s="83" t="n">
        <f aca="false">(AF57+AG57+AI57)/AC57</f>
        <v>0.133461667155902</v>
      </c>
      <c r="AA57" s="68" t="n">
        <f aca="false">(AF57+AG57+AH57)/(AF57+AG57+AH57+AI57)</f>
        <v>0.455100325907116</v>
      </c>
      <c r="AB57" s="84" t="n">
        <f aca="false">(AH57+AJ57+AK57+AL57+AM57+AN57+AO57+AP57)/AC57</f>
        <v>0.0130356974649083</v>
      </c>
      <c r="AC57" s="85" t="n">
        <f aca="false">SUM(AD57:AU57)</f>
        <v>30791.519652777</v>
      </c>
      <c r="AD57" s="86" t="n">
        <v>22006.8998333967</v>
      </c>
      <c r="AE57" s="87" t="n">
        <v>563.978279138433</v>
      </c>
      <c r="AF57" s="87" t="n">
        <v>1546.98000165767</v>
      </c>
      <c r="AG57" s="87" t="n">
        <v>323.249</v>
      </c>
      <c r="AH57" s="87" t="n">
        <v>0.000220865222118381</v>
      </c>
      <c r="AI57" s="87" t="n">
        <v>2239.25854546565</v>
      </c>
      <c r="AJ57" s="87" t="n">
        <v>0.0289943075991422</v>
      </c>
      <c r="AK57" s="87" t="n">
        <v>130.10814202321</v>
      </c>
      <c r="AL57" s="87" t="n">
        <v>42.434</v>
      </c>
      <c r="AM57" s="87" t="n">
        <v>22.0110955435121</v>
      </c>
      <c r="AN57" s="87" t="n">
        <v>141.836</v>
      </c>
      <c r="AO57" s="87" t="n">
        <v>55.9413524646861</v>
      </c>
      <c r="AP57" s="87" t="n">
        <v>9.02912947414863</v>
      </c>
      <c r="AQ57" s="87" t="n">
        <v>321.743388806725</v>
      </c>
      <c r="AR57" s="87" t="n">
        <v>1151.27712432337</v>
      </c>
      <c r="AS57" s="87" t="n">
        <v>1097.29141606127</v>
      </c>
      <c r="AT57" s="87" t="n">
        <v>1059.56207111664</v>
      </c>
      <c r="AU57" s="88" t="n">
        <v>79.8910581321277</v>
      </c>
    </row>
    <row r="58" customFormat="false" ht="13.8" hidden="false" customHeight="false" outlineLevel="0" collapsed="false">
      <c r="B58" s="75" t="n">
        <f aca="false">B57+1</f>
        <v>2068</v>
      </c>
      <c r="C58" s="76" t="n">
        <v>7</v>
      </c>
      <c r="D58" s="89" t="n">
        <v>25.7999179162105</v>
      </c>
      <c r="E58" s="78" t="n">
        <f aca="false">AC58/AC57-1</f>
        <v>0.000699999999999479</v>
      </c>
      <c r="F58" s="79" t="n">
        <f aca="false">AE58/AE57-1</f>
        <v>-0.00400000000000045</v>
      </c>
      <c r="G58" s="80" t="n">
        <f aca="false">AF58/AF57-1</f>
        <v>0</v>
      </c>
      <c r="H58" s="80" t="n">
        <f aca="false">AF58/AF57-1</f>
        <v>0</v>
      </c>
      <c r="I58" s="80" t="n">
        <f aca="false">AG58/AG57-1</f>
        <v>0</v>
      </c>
      <c r="J58" s="80" t="n">
        <f aca="false">AH58/AH57-1</f>
        <v>0</v>
      </c>
      <c r="K58" s="80" t="n">
        <f aca="false">AI58/AI57-1</f>
        <v>0.00069999999999748</v>
      </c>
      <c r="L58" s="80" t="n">
        <f aca="false">AJ58/AJ57-1</f>
        <v>-0.149238634647689</v>
      </c>
      <c r="M58" s="80" t="n">
        <f aca="false">AK58/AK57-1</f>
        <v>0</v>
      </c>
      <c r="N58" s="80" t="n">
        <f aca="false">AL58/AL57-1</f>
        <v>0</v>
      </c>
      <c r="O58" s="80" t="n">
        <f aca="false">AM58/AM57-1</f>
        <v>-0.00600000000000123</v>
      </c>
      <c r="P58" s="80" t="n">
        <f aca="false">AN58/AN57-1</f>
        <v>0</v>
      </c>
      <c r="Q58" s="80" t="n">
        <f aca="false">AO58/AO57-1</f>
        <v>0.000786585949742236</v>
      </c>
      <c r="R58" s="80" t="n">
        <f aca="false">AP58/AP57-1</f>
        <v>0.000786585949742236</v>
      </c>
      <c r="S58" s="80" t="n">
        <f aca="false">AQ58/AQ57-1</f>
        <v>-0.000948138557147593</v>
      </c>
      <c r="T58" s="80" t="n">
        <f aca="false">AR58/AR57-1</f>
        <v>0.000786585949740237</v>
      </c>
      <c r="U58" s="80" t="n">
        <f aca="false">AS58/AS57-1</f>
        <v>0.00078658594973624</v>
      </c>
      <c r="V58" s="80" t="n">
        <f aca="false">AT58/AT57-1</f>
        <v>-0.000287393184336238</v>
      </c>
      <c r="W58" s="81" t="n">
        <f aca="false">AU58/AU57-1</f>
        <v>0.000798385590530248</v>
      </c>
      <c r="X58" s="82" t="n">
        <f aca="false">(AE58+AD58)/AC58</f>
        <v>0.733121508222152</v>
      </c>
      <c r="Y58" s="83" t="n">
        <f aca="false">(AQ58+AR58+AS58+AT58+AU58)/AC58</f>
        <v>0.120435500873427</v>
      </c>
      <c r="Z58" s="83" t="n">
        <f aca="false">(AF58+AG58+AI58)/AC58</f>
        <v>0.133419179985903</v>
      </c>
      <c r="AA58" s="68" t="n">
        <f aca="false">(AF58+AG58+AH58)/(AF58+AG58+AH58+AI58)</f>
        <v>0.454926803280326</v>
      </c>
      <c r="AB58" s="84" t="n">
        <f aca="false">(AH58+AJ58+AK58+AL58+AM58+AN58+AO58+AP58)/AC58</f>
        <v>0.0130238109185175</v>
      </c>
      <c r="AC58" s="85" t="n">
        <f aca="false">SUM(AD58:AU58)</f>
        <v>30813.0737165339</v>
      </c>
      <c r="AD58" s="86" t="n">
        <v>22028.0047100038</v>
      </c>
      <c r="AE58" s="87" t="n">
        <v>561.722366021879</v>
      </c>
      <c r="AF58" s="87" t="n">
        <v>1546.98000165767</v>
      </c>
      <c r="AG58" s="87" t="n">
        <v>323.249</v>
      </c>
      <c r="AH58" s="87" t="n">
        <v>0.000220865222118381</v>
      </c>
      <c r="AI58" s="87" t="n">
        <v>2240.82602644747</v>
      </c>
      <c r="AJ58" s="87" t="n">
        <v>0.0246672367204911</v>
      </c>
      <c r="AK58" s="87" t="n">
        <v>130.10814202321</v>
      </c>
      <c r="AL58" s="87" t="n">
        <v>42.434</v>
      </c>
      <c r="AM58" s="87" t="n">
        <v>21.879028970251</v>
      </c>
      <c r="AN58" s="87" t="n">
        <v>141.836</v>
      </c>
      <c r="AO58" s="87" t="n">
        <v>55.9853551465444</v>
      </c>
      <c r="AP58" s="87" t="n">
        <v>9.0362316605314</v>
      </c>
      <c r="AQ58" s="87" t="n">
        <v>321.43833149429</v>
      </c>
      <c r="AR58" s="87" t="n">
        <v>1152.18270273362</v>
      </c>
      <c r="AS58" s="87" t="n">
        <v>1098.15453007191</v>
      </c>
      <c r="AT58" s="87" t="n">
        <v>1059.25756019902</v>
      </c>
      <c r="AU58" s="88" t="n">
        <v>79.9548420017526</v>
      </c>
    </row>
    <row r="59" customFormat="false" ht="13.8" hidden="false" customHeight="false" outlineLevel="0" collapsed="false">
      <c r="B59" s="75" t="n">
        <f aca="false">B58+1</f>
        <v>2069</v>
      </c>
      <c r="C59" s="76" t="n">
        <v>7</v>
      </c>
      <c r="D59" s="89" t="n">
        <v>25.8007070513547</v>
      </c>
      <c r="E59" s="78" t="n">
        <f aca="false">AC59/AC58-1</f>
        <v>0.000499999999999501</v>
      </c>
      <c r="F59" s="79" t="n">
        <f aca="false">AE59/AE58-1</f>
        <v>-0.003999999999999</v>
      </c>
      <c r="G59" s="80" t="n">
        <f aca="false">AF59/AF58-1</f>
        <v>0</v>
      </c>
      <c r="H59" s="80" t="n">
        <f aca="false">AF59/AF58-1</f>
        <v>0</v>
      </c>
      <c r="I59" s="80" t="n">
        <f aca="false">AG59/AG58-1</f>
        <v>0</v>
      </c>
      <c r="J59" s="80" t="n">
        <f aca="false">AH59/AH58-1</f>
        <v>0</v>
      </c>
      <c r="K59" s="80" t="n">
        <f aca="false">AI59/AI58-1</f>
        <v>0.00050000000000261</v>
      </c>
      <c r="L59" s="80" t="n">
        <f aca="false">AJ59/AJ58-1</f>
        <v>-0.149623602608875</v>
      </c>
      <c r="M59" s="80" t="n">
        <f aca="false">AK59/AK58-1</f>
        <v>0</v>
      </c>
      <c r="N59" s="80" t="n">
        <f aca="false">AL59/AL58-1</f>
        <v>0</v>
      </c>
      <c r="O59" s="80" t="n">
        <f aca="false">AM59/AM58-1</f>
        <v>-0.00599999999999967</v>
      </c>
      <c r="P59" s="80" t="n">
        <f aca="false">AN59/AN58-1</f>
        <v>0</v>
      </c>
      <c r="Q59" s="80" t="n">
        <f aca="false">AO59/AO58-1</f>
        <v>0.000617555397867786</v>
      </c>
      <c r="R59" s="80" t="n">
        <f aca="false">AP59/AP58-1</f>
        <v>0.000617555397867342</v>
      </c>
      <c r="S59" s="80" t="n">
        <f aca="false">AQ59/AQ58-1</f>
        <v>-0.000948138557151035</v>
      </c>
      <c r="T59" s="80" t="n">
        <f aca="false">AR59/AR58-1</f>
        <v>0.000617555397865122</v>
      </c>
      <c r="U59" s="80" t="n">
        <f aca="false">AS59/AS58-1</f>
        <v>0.000617555397868896</v>
      </c>
      <c r="V59" s="80" t="n">
        <f aca="false">AT59/AT58-1</f>
        <v>-0.000114241907508639</v>
      </c>
      <c r="W59" s="81" t="n">
        <f aca="false">AU59/AU58-1</f>
        <v>0.000616581325441512</v>
      </c>
      <c r="X59" s="82" t="n">
        <f aca="false">(AE59+AD59)/AC59</f>
        <v>0.733188746176965</v>
      </c>
      <c r="Y59" s="83" t="n">
        <f aca="false">(AQ59+AR59+AS59+AT59+AU59)/AC59</f>
        <v>0.120408179802496</v>
      </c>
      <c r="Z59" s="83" t="n">
        <f aca="false">(AF59+AG59+AI59)/AC59</f>
        <v>0.133388847173739</v>
      </c>
      <c r="AA59" s="68" t="n">
        <f aca="false">(AF59+AG59+AH59)/(AF59+AG59+AH59+AI59)</f>
        <v>0.454802852857883</v>
      </c>
      <c r="AB59" s="84" t="n">
        <f aca="false">(AH59+AJ59+AK59+AL59+AM59+AN59+AO59+AP59)/AC59</f>
        <v>0.0130142268468001</v>
      </c>
      <c r="AC59" s="85" t="n">
        <f aca="false">SUM(AD59:AU59)</f>
        <v>30828.4802533921</v>
      </c>
      <c r="AD59" s="86" t="n">
        <v>22043.6193069681</v>
      </c>
      <c r="AE59" s="87" t="n">
        <v>559.475476557792</v>
      </c>
      <c r="AF59" s="87" t="n">
        <v>1546.98000165767</v>
      </c>
      <c r="AG59" s="87" t="n">
        <v>323.249</v>
      </c>
      <c r="AH59" s="87" t="n">
        <v>0.000220865222118381</v>
      </c>
      <c r="AI59" s="87" t="n">
        <v>2241.9464394607</v>
      </c>
      <c r="AJ59" s="87" t="n">
        <v>0.0209764358959653</v>
      </c>
      <c r="AK59" s="87" t="n">
        <v>130.10814202321</v>
      </c>
      <c r="AL59" s="87" t="n">
        <v>42.434</v>
      </c>
      <c r="AM59" s="87" t="n">
        <v>21.7477547964295</v>
      </c>
      <c r="AN59" s="87" t="n">
        <v>141.836</v>
      </c>
      <c r="AO59" s="87" t="n">
        <v>56.0199292048167</v>
      </c>
      <c r="AP59" s="87" t="n">
        <v>9.04181203416974</v>
      </c>
      <c r="AQ59" s="87" t="n">
        <v>321.133563418454</v>
      </c>
      <c r="AR59" s="87" t="n">
        <v>1152.89423938102</v>
      </c>
      <c r="AS59" s="87" t="n">
        <v>1098.83270132965</v>
      </c>
      <c r="AT59" s="87" t="n">
        <v>1059.1365485948</v>
      </c>
      <c r="AU59" s="88" t="n">
        <v>80.0041406642095</v>
      </c>
    </row>
    <row r="60" customFormat="false" ht="13.8" hidden="false" customHeight="false" outlineLevel="0" collapsed="false">
      <c r="B60" s="90" t="n">
        <f aca="false">B59+1</f>
        <v>2070</v>
      </c>
      <c r="C60" s="91" t="n">
        <v>7</v>
      </c>
      <c r="D60" s="92" t="n">
        <v>25.8014959751119</v>
      </c>
      <c r="E60" s="93" t="n">
        <f aca="false">AC60/AC59-1</f>
        <v>0.000200000000001976</v>
      </c>
      <c r="F60" s="94" t="n">
        <f aca="false">AE60/AE59-1</f>
        <v>-0.00400000000000167</v>
      </c>
      <c r="G60" s="95" t="n">
        <f aca="false">AF60/AF59-1</f>
        <v>0</v>
      </c>
      <c r="H60" s="95" t="n">
        <f aca="false">AF60/AF59-1</f>
        <v>0</v>
      </c>
      <c r="I60" s="95" t="n">
        <f aca="false">AG60/AG59-1</f>
        <v>0</v>
      </c>
      <c r="J60" s="95" t="n">
        <f aca="false">AH60/AH59-1</f>
        <v>0</v>
      </c>
      <c r="K60" s="95" t="n">
        <f aca="false">AI60/AI59-1</f>
        <v>0.00019999999999909</v>
      </c>
      <c r="L60" s="95" t="n">
        <f aca="false">AJ60/AJ59-1</f>
        <v>-0.152625134921395</v>
      </c>
      <c r="M60" s="95" t="n">
        <f aca="false">AK60/AK59-1</f>
        <v>0</v>
      </c>
      <c r="N60" s="95" t="n">
        <f aca="false">AL60/AL59-1</f>
        <v>0</v>
      </c>
      <c r="O60" s="95" t="n">
        <f aca="false">AM60/AM59-1</f>
        <v>-0.00600000000000112</v>
      </c>
      <c r="P60" s="95" t="n">
        <f aca="false">AN60/AN59-1</f>
        <v>0</v>
      </c>
      <c r="Q60" s="95" t="n">
        <f aca="false">AO60/AO59-1</f>
        <v>0.000382639674376017</v>
      </c>
      <c r="R60" s="95" t="n">
        <f aca="false">AP60/AP59-1</f>
        <v>0.000382639674375795</v>
      </c>
      <c r="S60" s="95" t="n">
        <f aca="false">AQ60/AQ59-1</f>
        <v>-0.000948138557146927</v>
      </c>
      <c r="T60" s="95" t="n">
        <f aca="false">AR60/AR59-1</f>
        <v>0.000382639674378904</v>
      </c>
      <c r="U60" s="95" t="n">
        <f aca="false">AS60/AS59-1</f>
        <v>0.000382639674375351</v>
      </c>
      <c r="V60" s="95" t="n">
        <f aca="false">AT60/AT59-1</f>
        <v>1.92943407790747E-005</v>
      </c>
      <c r="W60" s="96" t="n">
        <f aca="false">AU60/AU59-1</f>
        <v>0.000403617229852271</v>
      </c>
      <c r="X60" s="97" t="n">
        <f aca="false">(AE60+AD60)/AC60</f>
        <v>0.733211306297254</v>
      </c>
      <c r="Y60" s="98" t="n">
        <f aca="false">(AQ60+AR60+AS60+AT60+AU60)/AC60</f>
        <v>0.120403880972606</v>
      </c>
      <c r="Z60" s="98" t="n">
        <f aca="false">(AF60+AG60+AI60)/AC60</f>
        <v>0.133376716475013</v>
      </c>
      <c r="AA60" s="68" t="n">
        <f aca="false">(AF60+AG60+AH60)/(AF60+AG60+AH60+AI60)</f>
        <v>0.454753266821139</v>
      </c>
      <c r="AB60" s="99" t="n">
        <f aca="false">(AH60+AJ60+AK60+AL60+AM60+AN60+AO60+AP60)/AC60</f>
        <v>0.0130080962551262</v>
      </c>
      <c r="AC60" s="100" t="n">
        <f aca="false">SUM(AD60:AU60)</f>
        <v>30834.6459494429</v>
      </c>
      <c r="AD60" s="101" t="n">
        <v>22051.0734611528</v>
      </c>
      <c r="AE60" s="102" t="n">
        <v>557.23757465156</v>
      </c>
      <c r="AF60" s="102" t="n">
        <v>1546.98000165767</v>
      </c>
      <c r="AG60" s="102" t="n">
        <v>323.249</v>
      </c>
      <c r="AH60" s="102" t="n">
        <v>0.000220865222118381</v>
      </c>
      <c r="AI60" s="102" t="n">
        <v>2242.39482874859</v>
      </c>
      <c r="AJ60" s="102" t="n">
        <v>0.0177749045371736</v>
      </c>
      <c r="AK60" s="102" t="n">
        <v>130.10814202321</v>
      </c>
      <c r="AL60" s="102" t="n">
        <v>42.434</v>
      </c>
      <c r="AM60" s="102" t="n">
        <v>21.6172682676509</v>
      </c>
      <c r="AN60" s="102" t="n">
        <v>141.836</v>
      </c>
      <c r="AO60" s="102" t="n">
        <v>56.0413646522862</v>
      </c>
      <c r="AP60" s="102" t="n">
        <v>9.04527179018226</v>
      </c>
      <c r="AQ60" s="102" t="n">
        <v>320.829084304983</v>
      </c>
      <c r="AR60" s="102" t="n">
        <v>1153.33538245737</v>
      </c>
      <c r="AS60" s="102" t="n">
        <v>1099.25315831668</v>
      </c>
      <c r="AT60" s="102" t="n">
        <v>1059.1569839363</v>
      </c>
      <c r="AU60" s="103" t="n">
        <v>80.0364317138411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AW60"/>
  <sheetViews>
    <sheetView showFormulas="false" showGridLines="true" showRowColHeaders="true" showZeros="true" rightToLeft="false" tabSelected="false" showOutlineSymbols="true" defaultGridColor="true" view="normal" topLeftCell="R27" colorId="64" zoomScale="100" zoomScaleNormal="100" zoomScalePageLayoutView="100" workbookViewId="0">
      <selection pane="topLeft" activeCell="AA68" activeCellId="1" sqref="A1:N6 AA68"/>
    </sheetView>
  </sheetViews>
  <sheetFormatPr defaultRowHeight="13.8" outlineLevelRow="0" outlineLevelCol="0"/>
  <cols>
    <col collapsed="false" customWidth="true" hidden="false" outlineLevel="0" max="1" min="1" style="1" width="2.42"/>
    <col collapsed="false" customWidth="true" hidden="false" outlineLevel="0" max="2" min="2" style="1" width="7.71"/>
    <col collapsed="false" customWidth="true" hidden="false" outlineLevel="0" max="4" min="3" style="1" width="10.85"/>
    <col collapsed="false" customWidth="true" hidden="false" outlineLevel="0" max="5" min="5" style="33" width="10.85"/>
    <col collapsed="false" customWidth="true" hidden="false" outlineLevel="0" max="6" min="6" style="34" width="11.71"/>
    <col collapsed="false" customWidth="true" hidden="false" outlineLevel="0" max="22" min="7" style="34" width="10.85"/>
    <col collapsed="false" customWidth="true" hidden="false" outlineLevel="0" max="26" min="23" style="35" width="10.85"/>
    <col collapsed="false" customWidth="true" hidden="false" outlineLevel="0" max="27" min="27" style="35" width="11.86"/>
    <col collapsed="false" customWidth="true" hidden="false" outlineLevel="0" max="28" min="28" style="36" width="11.86"/>
    <col collapsed="false" customWidth="true" hidden="false" outlineLevel="0" max="29" min="29" style="1" width="11.86"/>
    <col collapsed="false" customWidth="false" hidden="false" outlineLevel="0" max="45" min="30" style="1" width="11.42"/>
    <col collapsed="false" customWidth="true" hidden="false" outlineLevel="0" max="1025" min="46" style="1" width="10.85"/>
  </cols>
  <sheetData>
    <row r="1" customFormat="false" ht="26.8" hidden="false" customHeight="false" outlineLevel="0" collapsed="false">
      <c r="B1" s="37" t="s">
        <v>22</v>
      </c>
      <c r="C1" s="37"/>
      <c r="D1" s="37"/>
    </row>
    <row r="3" customFormat="false" ht="13.8" hidden="false" customHeight="false" outlineLevel="0" collapsed="false">
      <c r="B3" s="38" t="s">
        <v>53</v>
      </c>
      <c r="C3" s="38"/>
      <c r="D3" s="38"/>
      <c r="E3" s="39"/>
      <c r="F3" s="40"/>
      <c r="G3" s="40"/>
      <c r="H3" s="40"/>
      <c r="I3" s="40"/>
      <c r="J3" s="41" t="s">
        <v>24</v>
      </c>
      <c r="K3" s="42"/>
      <c r="L3" s="42"/>
      <c r="M3" s="42"/>
    </row>
    <row r="4" s="43" customFormat="true" ht="55.45" hidden="false" customHeight="false" outlineLevel="0" collapsed="false">
      <c r="B4" s="44" t="s">
        <v>25</v>
      </c>
      <c r="C4" s="45" t="s">
        <v>26</v>
      </c>
      <c r="D4" s="46" t="s">
        <v>27</v>
      </c>
      <c r="E4" s="47" t="s">
        <v>28</v>
      </c>
      <c r="F4" s="48" t="s">
        <v>29</v>
      </c>
      <c r="G4" s="49" t="str">
        <f aca="false">AE4</f>
        <v>MSA SA </v>
      </c>
      <c r="H4" s="49" t="str">
        <f aca="false">AU4</f>
        <v>CNBF</v>
      </c>
      <c r="I4" s="49" t="n">
        <f aca="false">AV4</f>
        <v>0</v>
      </c>
      <c r="J4" s="49" t="n">
        <f aca="false">AW4</f>
        <v>0</v>
      </c>
      <c r="K4" s="49" t="n">
        <f aca="false">AX4</f>
        <v>0</v>
      </c>
      <c r="L4" s="49" t="n">
        <f aca="false">AY4</f>
        <v>0</v>
      </c>
      <c r="M4" s="49" t="n">
        <f aca="false">AZ4</f>
        <v>0</v>
      </c>
      <c r="N4" s="49" t="n">
        <f aca="false">BA4</f>
        <v>0</v>
      </c>
      <c r="O4" s="49" t="n">
        <f aca="false">BB4</f>
        <v>0</v>
      </c>
      <c r="P4" s="49" t="n">
        <f aca="false">BC4</f>
        <v>0</v>
      </c>
      <c r="Q4" s="49" t="n">
        <f aca="false">BD4</f>
        <v>0</v>
      </c>
      <c r="R4" s="49" t="n">
        <f aca="false">BE4</f>
        <v>0</v>
      </c>
      <c r="S4" s="49" t="n">
        <f aca="false">BF4</f>
        <v>0</v>
      </c>
      <c r="T4" s="49" t="n">
        <f aca="false">BG4</f>
        <v>0</v>
      </c>
      <c r="U4" s="49" t="n">
        <f aca="false">BH4</f>
        <v>0</v>
      </c>
      <c r="V4" s="49" t="n">
        <f aca="false">BI4</f>
        <v>0</v>
      </c>
      <c r="W4" s="50" t="n">
        <f aca="false">BJ4</f>
        <v>0</v>
      </c>
      <c r="X4" s="51" t="s">
        <v>30</v>
      </c>
      <c r="Y4" s="52" t="s">
        <v>31</v>
      </c>
      <c r="Z4" s="52" t="s">
        <v>32</v>
      </c>
      <c r="AA4" s="53" t="s">
        <v>33</v>
      </c>
      <c r="AB4" s="54" t="s">
        <v>34</v>
      </c>
      <c r="AC4" s="55" t="s">
        <v>35</v>
      </c>
      <c r="AD4" s="56" t="s">
        <v>29</v>
      </c>
      <c r="AE4" s="57" t="s">
        <v>36</v>
      </c>
      <c r="AF4" s="57" t="s">
        <v>37</v>
      </c>
      <c r="AG4" s="57" t="s">
        <v>38</v>
      </c>
      <c r="AH4" s="57" t="s">
        <v>39</v>
      </c>
      <c r="AI4" s="57" t="s">
        <v>40</v>
      </c>
      <c r="AJ4" s="57" t="s">
        <v>41</v>
      </c>
      <c r="AK4" s="57" t="s">
        <v>42</v>
      </c>
      <c r="AL4" s="57" t="s">
        <v>43</v>
      </c>
      <c r="AM4" s="57" t="s">
        <v>44</v>
      </c>
      <c r="AN4" s="57" t="s">
        <v>45</v>
      </c>
      <c r="AO4" s="57" t="s">
        <v>46</v>
      </c>
      <c r="AP4" s="57" t="s">
        <v>47</v>
      </c>
      <c r="AQ4" s="57" t="s">
        <v>48</v>
      </c>
      <c r="AR4" s="57" t="s">
        <v>49</v>
      </c>
      <c r="AS4" s="57" t="s">
        <v>50</v>
      </c>
      <c r="AT4" s="57" t="s">
        <v>51</v>
      </c>
      <c r="AU4" s="58" t="s">
        <v>52</v>
      </c>
    </row>
    <row r="5" customFormat="false" ht="13.8" hidden="false" customHeight="false" outlineLevel="0" collapsed="false">
      <c r="B5" s="59" t="n">
        <v>2015</v>
      </c>
      <c r="C5" s="60" t="n">
        <v>10.3</v>
      </c>
      <c r="D5" s="61" t="n">
        <v>23.2391062976021</v>
      </c>
      <c r="E5" s="62"/>
      <c r="F5" s="63"/>
      <c r="G5" s="64"/>
      <c r="H5" s="64"/>
      <c r="I5" s="64"/>
      <c r="J5" s="64"/>
      <c r="K5" s="64"/>
      <c r="L5" s="64"/>
      <c r="M5" s="64"/>
      <c r="N5" s="64"/>
      <c r="O5" s="64"/>
      <c r="P5" s="64"/>
      <c r="Q5" s="64"/>
      <c r="R5" s="64"/>
      <c r="S5" s="64"/>
      <c r="T5" s="64"/>
      <c r="U5" s="64"/>
      <c r="V5" s="64"/>
      <c r="W5" s="65"/>
      <c r="X5" s="66" t="n">
        <f aca="false">(AE5+AD5)/AC5</f>
        <v>0.696201012928645</v>
      </c>
      <c r="Y5" s="67" t="n">
        <f aca="false">(AQ5+AR5+AS5+AT5+AU5)/AC5</f>
        <v>0.131499861006258</v>
      </c>
      <c r="Z5" s="67" t="n">
        <f aca="false">(AF5+AG5+AI5)/AC5</f>
        <v>0.155400850980777</v>
      </c>
      <c r="AA5" s="68" t="n">
        <f aca="false">(AF5+AG5+AH5)/(AF5+AG5+AH5+AI5)</f>
        <v>0.480729290361036</v>
      </c>
      <c r="AB5" s="69" t="n">
        <f aca="false">(AH5+AJ5+AK5+AL5+AM5+AN5+AO5+AP5)/AC5</f>
        <v>0.0168982750843191</v>
      </c>
      <c r="AC5" s="70" t="n">
        <f aca="false">SUM(AD5:AU5)</f>
        <v>27433.71721</v>
      </c>
      <c r="AD5" s="71" t="n">
        <v>18424.55071</v>
      </c>
      <c r="AE5" s="72" t="n">
        <v>674.831</v>
      </c>
      <c r="AF5" s="72" t="n">
        <v>1730.98096907098</v>
      </c>
      <c r="AG5" s="72" t="n">
        <v>302.047030929019</v>
      </c>
      <c r="AH5" s="72" t="n">
        <v>31.637</v>
      </c>
      <c r="AI5" s="72" t="n">
        <v>2230.195</v>
      </c>
      <c r="AJ5" s="72" t="n">
        <v>2.229</v>
      </c>
      <c r="AK5" s="72" t="n">
        <v>150.692</v>
      </c>
      <c r="AL5" s="72" t="n">
        <v>42.574</v>
      </c>
      <c r="AM5" s="72" t="n">
        <v>31.342</v>
      </c>
      <c r="AN5" s="72" t="n">
        <v>145.6435</v>
      </c>
      <c r="AO5" s="72" t="n">
        <v>48.124</v>
      </c>
      <c r="AP5" s="72" t="n">
        <v>11.341</v>
      </c>
      <c r="AQ5" s="72" t="n">
        <v>496.716</v>
      </c>
      <c r="AR5" s="72" t="n">
        <v>1083.487</v>
      </c>
      <c r="AS5" s="72" t="n">
        <v>1013.312</v>
      </c>
      <c r="AT5" s="72" t="n">
        <v>950.387</v>
      </c>
      <c r="AU5" s="73" t="n">
        <v>63.628</v>
      </c>
      <c r="AW5" s="74"/>
    </row>
    <row r="6" customFormat="false" ht="13.8" hidden="false" customHeight="false" outlineLevel="0" collapsed="false">
      <c r="B6" s="75" t="n">
        <f aca="false">B5+1</f>
        <v>2016</v>
      </c>
      <c r="C6" s="76" t="n">
        <v>10.1</v>
      </c>
      <c r="D6" s="77" t="n">
        <v>23.354151478733</v>
      </c>
      <c r="E6" s="78" t="n">
        <f aca="false">AU6/AU5-1</f>
        <v>0.023731690450745</v>
      </c>
      <c r="F6" s="79" t="e">
        <f aca="false">AV6/AV5-1</f>
        <v>#DIV/0!</v>
      </c>
      <c r="G6" s="80" t="e">
        <f aca="false">AW6/AW5-1</f>
        <v>#DIV/0!</v>
      </c>
      <c r="H6" s="80" t="e">
        <f aca="false">AX6/AX5-1</f>
        <v>#DIV/0!</v>
      </c>
      <c r="I6" s="80" t="e">
        <f aca="false">AY6/AY5-1</f>
        <v>#DIV/0!</v>
      </c>
      <c r="J6" s="80" t="e">
        <f aca="false">AZ6/AZ5-1</f>
        <v>#DIV/0!</v>
      </c>
      <c r="K6" s="80" t="e">
        <f aca="false">BA6/BA5-1</f>
        <v>#DIV/0!</v>
      </c>
      <c r="L6" s="80" t="e">
        <f aca="false">BB6/BB5-1</f>
        <v>#DIV/0!</v>
      </c>
      <c r="M6" s="80" t="e">
        <f aca="false">BC6/BC5-1</f>
        <v>#DIV/0!</v>
      </c>
      <c r="N6" s="80" t="e">
        <f aca="false">BD6/BD5-1</f>
        <v>#DIV/0!</v>
      </c>
      <c r="O6" s="80" t="e">
        <f aca="false">BE6/BE5-1</f>
        <v>#DIV/0!</v>
      </c>
      <c r="P6" s="80" t="e">
        <f aca="false">BF6/BF5-1</f>
        <v>#DIV/0!</v>
      </c>
      <c r="Q6" s="80" t="e">
        <f aca="false">BG6/BG5-1</f>
        <v>#DIV/0!</v>
      </c>
      <c r="R6" s="80" t="e">
        <f aca="false">BH6/BH5-1</f>
        <v>#DIV/0!</v>
      </c>
      <c r="S6" s="80" t="e">
        <f aca="false">BI6/BI5-1</f>
        <v>#DIV/0!</v>
      </c>
      <c r="T6" s="80" t="e">
        <f aca="false">BJ6/BJ5-1</f>
        <v>#DIV/0!</v>
      </c>
      <c r="U6" s="80" t="e">
        <f aca="false">BK6/BK5-1</f>
        <v>#DIV/0!</v>
      </c>
      <c r="V6" s="80" t="e">
        <f aca="false">BL6/BL5-1</f>
        <v>#DIV/0!</v>
      </c>
      <c r="W6" s="81" t="e">
        <f aca="false">BM6/BM5-1</f>
        <v>#DIV/0!</v>
      </c>
      <c r="X6" s="82" t="n">
        <f aca="false">(AE6+AD6)/AC6</f>
        <v>0.699206282247896</v>
      </c>
      <c r="Y6" s="83" t="n">
        <f aca="false">(AQ6+AR6+AS6+AT6+AU6)/AC6</f>
        <v>0.13011131435016</v>
      </c>
      <c r="Z6" s="83" t="n">
        <f aca="false">(AF6+AG6+AI6)/AC6</f>
        <v>0.15413077536953</v>
      </c>
      <c r="AA6" s="68" t="n">
        <f aca="false">(AF6+AG6+AH6)/(AF6+AG6+AH6+AI6)</f>
        <v>0.479964451249464</v>
      </c>
      <c r="AB6" s="84" t="n">
        <f aca="false">(AH6+AJ6+AK6+AL6+AM6+AN6+AO6+AP6)/AC6</f>
        <v>0.0165516280324136</v>
      </c>
      <c r="AC6" s="85" t="n">
        <f aca="false">SUM(AD6:AU6)</f>
        <v>27575.3689671</v>
      </c>
      <c r="AD6" s="86" t="n">
        <v>18608.7962171</v>
      </c>
      <c r="AE6" s="87" t="n">
        <v>672.075</v>
      </c>
      <c r="AF6" s="87" t="n">
        <v>1713.057</v>
      </c>
      <c r="AG6" s="87" t="n">
        <v>311.823</v>
      </c>
      <c r="AH6" s="87" t="n">
        <v>28.981</v>
      </c>
      <c r="AI6" s="87" t="n">
        <v>2225.333</v>
      </c>
      <c r="AJ6" s="87" t="n">
        <v>1.90225</v>
      </c>
      <c r="AK6" s="87" t="n">
        <v>147.769</v>
      </c>
      <c r="AL6" s="87" t="n">
        <v>42.434</v>
      </c>
      <c r="AM6" s="87" t="n">
        <v>31.465</v>
      </c>
      <c r="AN6" s="87" t="n">
        <v>143.583</v>
      </c>
      <c r="AO6" s="87" t="n">
        <v>49.047</v>
      </c>
      <c r="AP6" s="87" t="n">
        <v>11.236</v>
      </c>
      <c r="AQ6" s="87" t="n">
        <v>488.318</v>
      </c>
      <c r="AR6" s="87" t="n">
        <v>1067.152</v>
      </c>
      <c r="AS6" s="87" t="n">
        <v>999.84</v>
      </c>
      <c r="AT6" s="87" t="n">
        <v>967.4195</v>
      </c>
      <c r="AU6" s="88" t="n">
        <v>65.138</v>
      </c>
      <c r="AW6" s="74"/>
    </row>
    <row r="7" customFormat="false" ht="13.8" hidden="false" customHeight="false" outlineLevel="0" collapsed="false">
      <c r="B7" s="75" t="n">
        <f aca="false">B6+1</f>
        <v>2017</v>
      </c>
      <c r="C7" s="76" t="n">
        <v>9.5</v>
      </c>
      <c r="D7" s="89" t="n">
        <v>23.4697644282269</v>
      </c>
      <c r="E7" s="78" t="n">
        <f aca="false">AU7/AU6-1</f>
        <v>0.0430931253646103</v>
      </c>
      <c r="F7" s="79" t="e">
        <f aca="false">AV7/AV6-1</f>
        <v>#DIV/0!</v>
      </c>
      <c r="G7" s="80" t="e">
        <f aca="false">AW7/AW6-1</f>
        <v>#DIV/0!</v>
      </c>
      <c r="H7" s="80" t="e">
        <f aca="false">AX7/AX6-1</f>
        <v>#DIV/0!</v>
      </c>
      <c r="I7" s="80" t="e">
        <f aca="false">AY7/AY6-1</f>
        <v>#DIV/0!</v>
      </c>
      <c r="J7" s="80" t="e">
        <f aca="false">AZ7/AZ6-1</f>
        <v>#DIV/0!</v>
      </c>
      <c r="K7" s="80" t="e">
        <f aca="false">BA7/BA6-1</f>
        <v>#DIV/0!</v>
      </c>
      <c r="L7" s="80" t="e">
        <f aca="false">BB7/BB6-1</f>
        <v>#DIV/0!</v>
      </c>
      <c r="M7" s="80" t="e">
        <f aca="false">BC7/BC6-1</f>
        <v>#DIV/0!</v>
      </c>
      <c r="N7" s="80" t="e">
        <f aca="false">BD7/BD6-1</f>
        <v>#DIV/0!</v>
      </c>
      <c r="O7" s="80" t="e">
        <f aca="false">BE7/BE6-1</f>
        <v>#DIV/0!</v>
      </c>
      <c r="P7" s="80" t="e">
        <f aca="false">BF7/BF6-1</f>
        <v>#DIV/0!</v>
      </c>
      <c r="Q7" s="80" t="e">
        <f aca="false">BG7/BG6-1</f>
        <v>#DIV/0!</v>
      </c>
      <c r="R7" s="80" t="e">
        <f aca="false">BH7/BH6-1</f>
        <v>#DIV/0!</v>
      </c>
      <c r="S7" s="80" t="e">
        <f aca="false">BI7/BI6-1</f>
        <v>#DIV/0!</v>
      </c>
      <c r="T7" s="80" t="e">
        <f aca="false">BJ7/BJ6-1</f>
        <v>#DIV/0!</v>
      </c>
      <c r="U7" s="80" t="e">
        <f aca="false">BK7/BK6-1</f>
        <v>#DIV/0!</v>
      </c>
      <c r="V7" s="80" t="e">
        <f aca="false">BL7/BL6-1</f>
        <v>#DIV/0!</v>
      </c>
      <c r="W7" s="81" t="e">
        <f aca="false">BM7/BM6-1</f>
        <v>#DIV/0!</v>
      </c>
      <c r="X7" s="82" t="n">
        <f aca="false">(AE7+AD7)/AC7</f>
        <v>0.703714876676608</v>
      </c>
      <c r="Y7" s="83" t="n">
        <f aca="false">(AQ7+AR7+AS7+AT7+AU7)/AC7</f>
        <v>0.127616836670428</v>
      </c>
      <c r="Z7" s="83" t="n">
        <f aca="false">(AF7+AG7+AI7)/AC7</f>
        <v>0.152500911108058</v>
      </c>
      <c r="AA7" s="68" t="n">
        <f aca="false">(AF7+AG7+AH7)/(AF7+AG7+AH7+AI7)</f>
        <v>0.480422542987902</v>
      </c>
      <c r="AB7" s="84" t="n">
        <f aca="false">(AH7+AJ7+AK7+AL7+AM7+AN7+AO7+AP7)/AC7</f>
        <v>0.0161673755449057</v>
      </c>
      <c r="AC7" s="85" t="n">
        <f aca="false">SUM(AD7:AU7)</f>
        <v>27852.1719554294</v>
      </c>
      <c r="AD7" s="86" t="n">
        <v>18925.1457527907</v>
      </c>
      <c r="AE7" s="87" t="n">
        <v>674.842</v>
      </c>
      <c r="AF7" s="87" t="n">
        <v>1712.185</v>
      </c>
      <c r="AG7" s="87" t="n">
        <v>314.815</v>
      </c>
      <c r="AH7" s="87" t="n">
        <v>26.148</v>
      </c>
      <c r="AI7" s="87" t="n">
        <v>2220.4815995413</v>
      </c>
      <c r="AJ7" s="87" t="n">
        <v>1.74048281218569</v>
      </c>
      <c r="AK7" s="87" t="n">
        <v>146.027724932532</v>
      </c>
      <c r="AL7" s="87" t="n">
        <v>42.434</v>
      </c>
      <c r="AM7" s="87" t="n">
        <v>31.094</v>
      </c>
      <c r="AN7" s="87" t="n">
        <v>141.836</v>
      </c>
      <c r="AO7" s="87" t="n">
        <v>50.420316</v>
      </c>
      <c r="AP7" s="87" t="n">
        <v>10.596</v>
      </c>
      <c r="AQ7" s="87" t="n">
        <v>478.555</v>
      </c>
      <c r="AR7" s="87" t="n">
        <v>1066.34628832961</v>
      </c>
      <c r="AS7" s="87" t="n">
        <v>1001.42669309309</v>
      </c>
      <c r="AT7" s="87" t="n">
        <v>940.133097929998</v>
      </c>
      <c r="AU7" s="88" t="n">
        <v>67.945</v>
      </c>
      <c r="AW7" s="74"/>
    </row>
    <row r="8" customFormat="false" ht="13.8" hidden="false" customHeight="false" outlineLevel="0" collapsed="false">
      <c r="B8" s="75" t="n">
        <f aca="false">B7+1</f>
        <v>2018</v>
      </c>
      <c r="C8" s="76" t="n">
        <v>9.3</v>
      </c>
      <c r="D8" s="89" t="n">
        <v>23.5864975239129</v>
      </c>
      <c r="E8" s="78" t="n">
        <f aca="false">AU8/AU7-1</f>
        <v>0.019574655971742</v>
      </c>
      <c r="F8" s="79" t="e">
        <f aca="false">AV8/AV7-1</f>
        <v>#DIV/0!</v>
      </c>
      <c r="G8" s="80" t="e">
        <f aca="false">AW8/AW7-1</f>
        <v>#DIV/0!</v>
      </c>
      <c r="H8" s="80" t="e">
        <f aca="false">AX8/AX7-1</f>
        <v>#DIV/0!</v>
      </c>
      <c r="I8" s="80" t="e">
        <f aca="false">AY8/AY7-1</f>
        <v>#DIV/0!</v>
      </c>
      <c r="J8" s="80" t="e">
        <f aca="false">AZ8/AZ7-1</f>
        <v>#DIV/0!</v>
      </c>
      <c r="K8" s="80" t="e">
        <f aca="false">BA8/BA7-1</f>
        <v>#DIV/0!</v>
      </c>
      <c r="L8" s="80" t="e">
        <f aca="false">BB8/BB7-1</f>
        <v>#DIV/0!</v>
      </c>
      <c r="M8" s="80" t="e">
        <f aca="false">BC8/BC7-1</f>
        <v>#DIV/0!</v>
      </c>
      <c r="N8" s="80" t="e">
        <f aca="false">BD8/BD7-1</f>
        <v>#DIV/0!</v>
      </c>
      <c r="O8" s="80" t="e">
        <f aca="false">BE8/BE7-1</f>
        <v>#DIV/0!</v>
      </c>
      <c r="P8" s="80" t="e">
        <f aca="false">BF8/BF7-1</f>
        <v>#DIV/0!</v>
      </c>
      <c r="Q8" s="80" t="e">
        <f aca="false">BG8/BG7-1</f>
        <v>#DIV/0!</v>
      </c>
      <c r="R8" s="80" t="e">
        <f aca="false">BH8/BH7-1</f>
        <v>#DIV/0!</v>
      </c>
      <c r="S8" s="80" t="e">
        <f aca="false">BI8/BI7-1</f>
        <v>#DIV/0!</v>
      </c>
      <c r="T8" s="80" t="e">
        <f aca="false">BJ8/BJ7-1</f>
        <v>#DIV/0!</v>
      </c>
      <c r="U8" s="80" t="e">
        <f aca="false">BK8/BK7-1</f>
        <v>#DIV/0!</v>
      </c>
      <c r="V8" s="80" t="e">
        <f aca="false">BL8/BL7-1</f>
        <v>#DIV/0!</v>
      </c>
      <c r="W8" s="81" t="e">
        <f aca="false">BM8/BM7-1</f>
        <v>#DIV/0!</v>
      </c>
      <c r="X8" s="82" t="n">
        <f aca="false">(AE8+AD8)/AC8</f>
        <v>0.707320266859467</v>
      </c>
      <c r="Y8" s="83" t="n">
        <f aca="false">(AQ8+AR8+AS8+AT8+AU8)/AC8</f>
        <v>0.125588541274701</v>
      </c>
      <c r="Z8" s="83" t="n">
        <f aca="false">(AF8+AG8+AI8)/AC8</f>
        <v>0.151176337238227</v>
      </c>
      <c r="AA8" s="68" t="n">
        <f aca="false">(AF8+AG8+AH8)/(AF8+AG8+AH8+AI8)</f>
        <v>0.481111379728281</v>
      </c>
      <c r="AB8" s="84" t="n">
        <f aca="false">(AH8+AJ8+AK8+AL8+AM8+AN8+AO8+AP8)/AC8</f>
        <v>0.0159148546276061</v>
      </c>
      <c r="AC8" s="85" t="n">
        <f aca="false">SUM(AD8:AU8)</f>
        <v>27951.7129522516</v>
      </c>
      <c r="AD8" s="86" t="n">
        <v>19095.4720645658</v>
      </c>
      <c r="AE8" s="87" t="n">
        <v>675.341</v>
      </c>
      <c r="AF8" s="87" t="n">
        <v>1703.832</v>
      </c>
      <c r="AG8" s="87" t="n">
        <v>316.923</v>
      </c>
      <c r="AH8" s="87" t="n">
        <v>23.603</v>
      </c>
      <c r="AI8" s="87" t="n">
        <v>2204.8825836557</v>
      </c>
      <c r="AJ8" s="87" t="n">
        <v>1.56959950032599</v>
      </c>
      <c r="AK8" s="87" t="n">
        <v>143.985431147333</v>
      </c>
      <c r="AL8" s="87" t="n">
        <v>42.434</v>
      </c>
      <c r="AM8" s="87" t="n">
        <v>30.727</v>
      </c>
      <c r="AN8" s="87" t="n">
        <v>141.836</v>
      </c>
      <c r="AO8" s="87" t="n">
        <v>50.67241758</v>
      </c>
      <c r="AP8" s="87" t="n">
        <v>10.02</v>
      </c>
      <c r="AQ8" s="87" t="n">
        <v>469.406</v>
      </c>
      <c r="AR8" s="87" t="n">
        <v>1064.11086326737</v>
      </c>
      <c r="AS8" s="87" t="n">
        <v>1001.18907109646</v>
      </c>
      <c r="AT8" s="87" t="n">
        <v>906.4339214386</v>
      </c>
      <c r="AU8" s="88" t="n">
        <v>69.275</v>
      </c>
      <c r="AW8" s="74"/>
    </row>
    <row r="9" customFormat="false" ht="13.8" hidden="false" customHeight="false" outlineLevel="0" collapsed="false">
      <c r="B9" s="75" t="n">
        <f aca="false">B8+1</f>
        <v>2019</v>
      </c>
      <c r="C9" s="76" t="n">
        <v>9</v>
      </c>
      <c r="D9" s="89" t="n">
        <v>23.7038432247398</v>
      </c>
      <c r="E9" s="78" t="n">
        <f aca="false">AU9/AU8-1</f>
        <v>0.0201082641645616</v>
      </c>
      <c r="F9" s="79" t="e">
        <f aca="false">AV9/AV8-1</f>
        <v>#DIV/0!</v>
      </c>
      <c r="G9" s="80" t="e">
        <f aca="false">AW9/AW8-1</f>
        <v>#DIV/0!</v>
      </c>
      <c r="H9" s="80" t="e">
        <f aca="false">AX9/AX8-1</f>
        <v>#DIV/0!</v>
      </c>
      <c r="I9" s="80" t="e">
        <f aca="false">AY9/AY8-1</f>
        <v>#DIV/0!</v>
      </c>
      <c r="J9" s="80" t="e">
        <f aca="false">AZ9/AZ8-1</f>
        <v>#DIV/0!</v>
      </c>
      <c r="K9" s="80" t="e">
        <f aca="false">BA9/BA8-1</f>
        <v>#DIV/0!</v>
      </c>
      <c r="L9" s="80" t="e">
        <f aca="false">BB9/BB8-1</f>
        <v>#DIV/0!</v>
      </c>
      <c r="M9" s="80" t="e">
        <f aca="false">BC9/BC8-1</f>
        <v>#DIV/0!</v>
      </c>
      <c r="N9" s="80" t="e">
        <f aca="false">BD9/BD8-1</f>
        <v>#DIV/0!</v>
      </c>
      <c r="O9" s="80" t="e">
        <f aca="false">BE9/BE8-1</f>
        <v>#DIV/0!</v>
      </c>
      <c r="P9" s="80" t="e">
        <f aca="false">BF9/BF8-1</f>
        <v>#DIV/0!</v>
      </c>
      <c r="Q9" s="80" t="e">
        <f aca="false">BG9/BG8-1</f>
        <v>#DIV/0!</v>
      </c>
      <c r="R9" s="80" t="e">
        <f aca="false">BH9/BH8-1</f>
        <v>#DIV/0!</v>
      </c>
      <c r="S9" s="80" t="e">
        <f aca="false">BI9/BI8-1</f>
        <v>#DIV/0!</v>
      </c>
      <c r="T9" s="80" t="e">
        <f aca="false">BJ9/BJ8-1</f>
        <v>#DIV/0!</v>
      </c>
      <c r="U9" s="80" t="e">
        <f aca="false">BK9/BK8-1</f>
        <v>#DIV/0!</v>
      </c>
      <c r="V9" s="80" t="e">
        <f aca="false">BL9/BL8-1</f>
        <v>#DIV/0!</v>
      </c>
      <c r="W9" s="81" t="e">
        <f aca="false">BM9/BM8-1</f>
        <v>#DIV/0!</v>
      </c>
      <c r="X9" s="82" t="n">
        <f aca="false">(AE9+AD9)/AC9</f>
        <v>0.710387843458765</v>
      </c>
      <c r="Y9" s="83" t="n">
        <f aca="false">(AQ9+AR9+AS9+AT9+AU9)/AC9</f>
        <v>0.124867803190118</v>
      </c>
      <c r="Z9" s="83" t="n">
        <f aca="false">(AF9+AG9+AI9)/AC9</f>
        <v>0.1490900648602</v>
      </c>
      <c r="AA9" s="68" t="n">
        <f aca="false">(AF9+AG9+AH9)/(AF9+AG9+AH9+AI9)</f>
        <v>0.479680928851076</v>
      </c>
      <c r="AB9" s="84" t="n">
        <f aca="false">(AH9+AJ9+AK9+AL9+AM9+AN9+AO9+AP9)/AC9</f>
        <v>0.0156542884909166</v>
      </c>
      <c r="AC9" s="85" t="n">
        <f aca="false">SUM(AD9:AU9)</f>
        <v>28103.197385824</v>
      </c>
      <c r="AD9" s="86" t="n">
        <v>19286.4267852115</v>
      </c>
      <c r="AE9" s="87" t="n">
        <v>677.743</v>
      </c>
      <c r="AF9" s="87" t="n">
        <v>1679.86943737579</v>
      </c>
      <c r="AG9" s="87" t="n">
        <v>319.033</v>
      </c>
      <c r="AH9" s="87" t="n">
        <v>20.98</v>
      </c>
      <c r="AI9" s="87" t="n">
        <v>2191.0050836557</v>
      </c>
      <c r="AJ9" s="87" t="n">
        <v>1.43441022034824</v>
      </c>
      <c r="AK9" s="87" t="n">
        <v>142.722369506612</v>
      </c>
      <c r="AL9" s="87" t="n">
        <v>42.434</v>
      </c>
      <c r="AM9" s="87" t="n">
        <v>30.365</v>
      </c>
      <c r="AN9" s="87" t="n">
        <v>141.836</v>
      </c>
      <c r="AO9" s="87" t="n">
        <v>50.9257796679</v>
      </c>
      <c r="AP9" s="87" t="n">
        <v>9.238</v>
      </c>
      <c r="AQ9" s="87" t="n">
        <v>460.478</v>
      </c>
      <c r="AR9" s="87" t="n">
        <v>1063.47635585765</v>
      </c>
      <c r="AS9" s="87" t="n">
        <v>1007.31484791521</v>
      </c>
      <c r="AT9" s="87" t="n">
        <v>907.247316413254</v>
      </c>
      <c r="AU9" s="88" t="n">
        <v>70.668</v>
      </c>
      <c r="AW9" s="74"/>
    </row>
    <row r="10" customFormat="false" ht="13.8" hidden="false" customHeight="false" outlineLevel="0" collapsed="false">
      <c r="B10" s="75" t="n">
        <f aca="false">B9+1</f>
        <v>2020</v>
      </c>
      <c r="C10" s="76" t="n">
        <v>8.6</v>
      </c>
      <c r="D10" s="89" t="n">
        <v>23.8215391347388</v>
      </c>
      <c r="E10" s="78" t="n">
        <f aca="false">AU10/AU9-1</f>
        <v>0.0203345219901512</v>
      </c>
      <c r="F10" s="79" t="e">
        <f aca="false">AV10/AV9-1</f>
        <v>#DIV/0!</v>
      </c>
      <c r="G10" s="80" t="e">
        <f aca="false">AW10/AW9-1</f>
        <v>#DIV/0!</v>
      </c>
      <c r="H10" s="80" t="e">
        <f aca="false">AX10/AX9-1</f>
        <v>#DIV/0!</v>
      </c>
      <c r="I10" s="80" t="e">
        <f aca="false">AY10/AY9-1</f>
        <v>#DIV/0!</v>
      </c>
      <c r="J10" s="80" t="e">
        <f aca="false">AZ10/AZ9-1</f>
        <v>#DIV/0!</v>
      </c>
      <c r="K10" s="80" t="e">
        <f aca="false">BA10/BA9-1</f>
        <v>#DIV/0!</v>
      </c>
      <c r="L10" s="80" t="e">
        <f aca="false">BB10/BB9-1</f>
        <v>#DIV/0!</v>
      </c>
      <c r="M10" s="80" t="e">
        <f aca="false">BC10/BC9-1</f>
        <v>#DIV/0!</v>
      </c>
      <c r="N10" s="80" t="e">
        <f aca="false">BD10/BD9-1</f>
        <v>#DIV/0!</v>
      </c>
      <c r="O10" s="80" t="e">
        <f aca="false">BE10/BE9-1</f>
        <v>#DIV/0!</v>
      </c>
      <c r="P10" s="80" t="e">
        <f aca="false">BF10/BF9-1</f>
        <v>#DIV/0!</v>
      </c>
      <c r="Q10" s="80" t="e">
        <f aca="false">BG10/BG9-1</f>
        <v>#DIV/0!</v>
      </c>
      <c r="R10" s="80" t="e">
        <f aca="false">BH10/BH9-1</f>
        <v>#DIV/0!</v>
      </c>
      <c r="S10" s="80" t="e">
        <f aca="false">BI10/BI9-1</f>
        <v>#DIV/0!</v>
      </c>
      <c r="T10" s="80" t="e">
        <f aca="false">BJ10/BJ9-1</f>
        <v>#DIV/0!</v>
      </c>
      <c r="U10" s="80" t="e">
        <f aca="false">BK10/BK9-1</f>
        <v>#DIV/0!</v>
      </c>
      <c r="V10" s="80" t="e">
        <f aca="false">BL10/BL9-1</f>
        <v>#DIV/0!</v>
      </c>
      <c r="W10" s="81" t="e">
        <f aca="false">BM10/BM9-1</f>
        <v>#DIV/0!</v>
      </c>
      <c r="X10" s="82" t="n">
        <f aca="false">(AE10+AD10)/AC10</f>
        <v>0.713314508724286</v>
      </c>
      <c r="Y10" s="83" t="n">
        <f aca="false">(AQ10+AR10+AS10+AT10+AU10)/AC10</f>
        <v>0.124140620098897</v>
      </c>
      <c r="Z10" s="83" t="n">
        <f aca="false">(AF10+AG10+AI10)/AC10</f>
        <v>0.147133946913923</v>
      </c>
      <c r="AA10" s="68" t="n">
        <f aca="false">(AF10+AG10+AH10)/(AF10+AG10+AH10+AI10)</f>
        <v>0.478306720164507</v>
      </c>
      <c r="AB10" s="84" t="n">
        <f aca="false">(AH10+AJ10+AK10+AL10+AM10+AN10+AO10+AP10)/AC10</f>
        <v>0.0154109242628935</v>
      </c>
      <c r="AC10" s="85" t="n">
        <f aca="false">SUM(AD10:AU10)</f>
        <v>28238.3413038071</v>
      </c>
      <c r="AD10" s="86" t="n">
        <v>19465.7905543139</v>
      </c>
      <c r="AE10" s="87" t="n">
        <v>677.028</v>
      </c>
      <c r="AF10" s="87" t="n">
        <v>1656.55302667591</v>
      </c>
      <c r="AG10" s="87" t="n">
        <v>321.138</v>
      </c>
      <c r="AH10" s="87" t="n">
        <v>18.376</v>
      </c>
      <c r="AI10" s="87" t="n">
        <v>2177.1275836557</v>
      </c>
      <c r="AJ10" s="87" t="n">
        <v>1.31532441058677</v>
      </c>
      <c r="AK10" s="87" t="n">
        <v>141.295206165883</v>
      </c>
      <c r="AL10" s="87" t="n">
        <v>42.434</v>
      </c>
      <c r="AM10" s="87" t="n">
        <v>30.006</v>
      </c>
      <c r="AN10" s="87" t="n">
        <v>141.836</v>
      </c>
      <c r="AO10" s="87" t="n">
        <v>51.1804085662395</v>
      </c>
      <c r="AP10" s="87" t="n">
        <v>8.736</v>
      </c>
      <c r="AQ10" s="87" t="n">
        <v>452.165</v>
      </c>
      <c r="AR10" s="87" t="n">
        <v>1061.2494108203</v>
      </c>
      <c r="AS10" s="87" t="n">
        <v>1011.48533058863</v>
      </c>
      <c r="AT10" s="87" t="n">
        <v>908.520458609979</v>
      </c>
      <c r="AU10" s="88" t="n">
        <v>72.105</v>
      </c>
      <c r="AW10" s="74"/>
    </row>
    <row r="11" customFormat="false" ht="13.8" hidden="false" customHeight="false" outlineLevel="0" collapsed="false">
      <c r="B11" s="75" t="n">
        <f aca="false">B10+1</f>
        <v>2021</v>
      </c>
      <c r="C11" s="76" t="n">
        <v>8.5</v>
      </c>
      <c r="D11" s="89" t="n">
        <v>23.9387558758634</v>
      </c>
      <c r="E11" s="78" t="n">
        <f aca="false">AU11/AU10-1</f>
        <v>0.0188336453782676</v>
      </c>
      <c r="F11" s="79" t="e">
        <f aca="false">AV11/AV10-1</f>
        <v>#DIV/0!</v>
      </c>
      <c r="G11" s="80" t="e">
        <f aca="false">AW11/AW10-1</f>
        <v>#DIV/0!</v>
      </c>
      <c r="H11" s="80" t="e">
        <f aca="false">AX11/AX10-1</f>
        <v>#DIV/0!</v>
      </c>
      <c r="I11" s="80" t="e">
        <f aca="false">AY11/AY10-1</f>
        <v>#DIV/0!</v>
      </c>
      <c r="J11" s="80" t="e">
        <f aca="false">AZ11/AZ10-1</f>
        <v>#DIV/0!</v>
      </c>
      <c r="K11" s="80" t="e">
        <f aca="false">BA11/BA10-1</f>
        <v>#DIV/0!</v>
      </c>
      <c r="L11" s="80" t="e">
        <f aca="false">BB11/BB10-1</f>
        <v>#DIV/0!</v>
      </c>
      <c r="M11" s="80" t="e">
        <f aca="false">BC11/BC10-1</f>
        <v>#DIV/0!</v>
      </c>
      <c r="N11" s="80" t="e">
        <f aca="false">BD11/BD10-1</f>
        <v>#DIV/0!</v>
      </c>
      <c r="O11" s="80" t="e">
        <f aca="false">BE11/BE10-1</f>
        <v>#DIV/0!</v>
      </c>
      <c r="P11" s="80" t="e">
        <f aca="false">BF11/BF10-1</f>
        <v>#DIV/0!</v>
      </c>
      <c r="Q11" s="80" t="e">
        <f aca="false">BG11/BG10-1</f>
        <v>#DIV/0!</v>
      </c>
      <c r="R11" s="80" t="e">
        <f aca="false">BH11/BH10-1</f>
        <v>#DIV/0!</v>
      </c>
      <c r="S11" s="80" t="e">
        <f aca="false">BI11/BI10-1</f>
        <v>#DIV/0!</v>
      </c>
      <c r="T11" s="80" t="e">
        <f aca="false">BJ11/BJ10-1</f>
        <v>#DIV/0!</v>
      </c>
      <c r="U11" s="80" t="e">
        <f aca="false">BK11/BK10-1</f>
        <v>#DIV/0!</v>
      </c>
      <c r="V11" s="80" t="e">
        <f aca="false">BL11/BL10-1</f>
        <v>#DIV/0!</v>
      </c>
      <c r="W11" s="81" t="e">
        <f aca="false">BM11/BM10-1</f>
        <v>#DIV/0!</v>
      </c>
      <c r="X11" s="82" t="n">
        <f aca="false">(AE11+AD11)/AC11</f>
        <v>0.715264787949493</v>
      </c>
      <c r="Y11" s="83" t="n">
        <f aca="false">(AQ11+AR11+AS11+AT11+AU11)/AC11</f>
        <v>0.123879270012675</v>
      </c>
      <c r="Z11" s="83" t="n">
        <f aca="false">(AF11+AG11+AI11)/AC11</f>
        <v>0.145641882575889</v>
      </c>
      <c r="AA11" s="68" t="n">
        <f aca="false">(AF11+AG11+AH11)/(AF11+AG11+AH11+AI11)</f>
        <v>0.47713673420856</v>
      </c>
      <c r="AB11" s="84" t="n">
        <f aca="false">(AH11+AJ11+AK11+AL11+AM11+AN11+AO11+AP11)/AC11</f>
        <v>0.0152140594619424</v>
      </c>
      <c r="AC11" s="85" t="n">
        <f aca="false">SUM(AD11:AU11)</f>
        <v>28299.0031777082</v>
      </c>
      <c r="AD11" s="86" t="n">
        <v>19563.1195070855</v>
      </c>
      <c r="AE11" s="87" t="n">
        <v>678.161</v>
      </c>
      <c r="AF11" s="87" t="n">
        <v>1635.02101416679</v>
      </c>
      <c r="AG11" s="87" t="n">
        <v>323.249</v>
      </c>
      <c r="AH11" s="87" t="n">
        <v>15.795</v>
      </c>
      <c r="AI11" s="87" t="n">
        <v>2163.2500836557</v>
      </c>
      <c r="AJ11" s="87" t="n">
        <v>1.20509259523678</v>
      </c>
      <c r="AK11" s="87" t="n">
        <v>139.882313855043</v>
      </c>
      <c r="AL11" s="87" t="n">
        <v>42.434</v>
      </c>
      <c r="AM11" s="87" t="n">
        <v>29.652</v>
      </c>
      <c r="AN11" s="87" t="n">
        <v>141.836</v>
      </c>
      <c r="AO11" s="87" t="n">
        <v>51.4363106090707</v>
      </c>
      <c r="AP11" s="87" t="n">
        <v>8.302</v>
      </c>
      <c r="AQ11" s="87" t="n">
        <v>444.047</v>
      </c>
      <c r="AR11" s="87" t="n">
        <v>1062.89334740707</v>
      </c>
      <c r="AS11" s="87" t="n">
        <v>1013.05213285104</v>
      </c>
      <c r="AT11" s="87" t="n">
        <v>912.20437548276</v>
      </c>
      <c r="AU11" s="88" t="n">
        <v>73.463</v>
      </c>
      <c r="AW11" s="74"/>
    </row>
    <row r="12" customFormat="false" ht="13.8" hidden="false" customHeight="false" outlineLevel="0" collapsed="false">
      <c r="B12" s="75" t="n">
        <f aca="false">B11+1</f>
        <v>2022</v>
      </c>
      <c r="C12" s="76" t="n">
        <v>8.1</v>
      </c>
      <c r="D12" s="89" t="n">
        <v>24.0554723625524</v>
      </c>
      <c r="E12" s="78" t="n">
        <f aca="false">AU12/AU11-1</f>
        <v>0.00555268136689779</v>
      </c>
      <c r="F12" s="79" t="e">
        <f aca="false">AV12/AV11-1</f>
        <v>#DIV/0!</v>
      </c>
      <c r="G12" s="80" t="e">
        <f aca="false">AW12/AW11-1</f>
        <v>#DIV/0!</v>
      </c>
      <c r="H12" s="80" t="e">
        <f aca="false">AX12/AX11-1</f>
        <v>#DIV/0!</v>
      </c>
      <c r="I12" s="80" t="e">
        <f aca="false">AY12/AY11-1</f>
        <v>#DIV/0!</v>
      </c>
      <c r="J12" s="80" t="e">
        <f aca="false">AZ12/AZ11-1</f>
        <v>#DIV/0!</v>
      </c>
      <c r="K12" s="80" t="e">
        <f aca="false">BA12/BA11-1</f>
        <v>#DIV/0!</v>
      </c>
      <c r="L12" s="80" t="e">
        <f aca="false">BB12/BB11-1</f>
        <v>#DIV/0!</v>
      </c>
      <c r="M12" s="80" t="e">
        <f aca="false">BC12/BC11-1</f>
        <v>#DIV/0!</v>
      </c>
      <c r="N12" s="80" t="e">
        <f aca="false">BD12/BD11-1</f>
        <v>#DIV/0!</v>
      </c>
      <c r="O12" s="80" t="e">
        <f aca="false">BE12/BE11-1</f>
        <v>#DIV/0!</v>
      </c>
      <c r="P12" s="80" t="e">
        <f aca="false">BF12/BF11-1</f>
        <v>#DIV/0!</v>
      </c>
      <c r="Q12" s="80" t="e">
        <f aca="false">BG12/BG11-1</f>
        <v>#DIV/0!</v>
      </c>
      <c r="R12" s="80" t="e">
        <f aca="false">BH12/BH11-1</f>
        <v>#DIV/0!</v>
      </c>
      <c r="S12" s="80" t="e">
        <f aca="false">BI12/BI11-1</f>
        <v>#DIV/0!</v>
      </c>
      <c r="T12" s="80" t="e">
        <f aca="false">BJ12/BJ11-1</f>
        <v>#DIV/0!</v>
      </c>
      <c r="U12" s="80" t="e">
        <f aca="false">BK12/BK11-1</f>
        <v>#DIV/0!</v>
      </c>
      <c r="V12" s="80" t="e">
        <f aca="false">BL12/BL11-1</f>
        <v>#DIV/0!</v>
      </c>
      <c r="W12" s="81" t="e">
        <f aca="false">BM12/BM11-1</f>
        <v>#DIV/0!</v>
      </c>
      <c r="X12" s="82" t="n">
        <f aca="false">(AE12+AD12)/AC12</f>
        <v>0.717313975631519</v>
      </c>
      <c r="Y12" s="83" t="n">
        <f aca="false">(AQ12+AR12+AS12+AT12+AU12)/AC12</f>
        <v>0.123610948830423</v>
      </c>
      <c r="Z12" s="83" t="n">
        <f aca="false">(AF12+AG12+AI12)/AC12</f>
        <v>0.144021463917215</v>
      </c>
      <c r="AA12" s="68" t="n">
        <f aca="false">(AF12+AG12+AH12)/(AF12+AG12+AH12+AI12)</f>
        <v>0.476077263575728</v>
      </c>
      <c r="AB12" s="84" t="n">
        <f aca="false">(AH12+AJ12+AK12+AL12+AM12+AN12+AO12+AP12)/AC12</f>
        <v>0.0150536116208434</v>
      </c>
      <c r="AC12" s="85" t="n">
        <f aca="false">SUM(AD12:AU12)</f>
        <v>28386.1965718063</v>
      </c>
      <c r="AD12" s="86" t="n">
        <v>19686.3671599802</v>
      </c>
      <c r="AE12" s="87" t="n">
        <v>675.448356</v>
      </c>
      <c r="AF12" s="87" t="n">
        <v>1615.60000165767</v>
      </c>
      <c r="AG12" s="87" t="n">
        <v>323.249</v>
      </c>
      <c r="AH12" s="87" t="n">
        <v>14.2393964813562</v>
      </c>
      <c r="AI12" s="87" t="n">
        <v>2149.3725836557</v>
      </c>
      <c r="AJ12" s="87" t="n">
        <v>1.1140268662697</v>
      </c>
      <c r="AK12" s="87" t="n">
        <v>138.203726088783</v>
      </c>
      <c r="AL12" s="87" t="n">
        <v>42.434</v>
      </c>
      <c r="AM12" s="87" t="n">
        <v>29.414784</v>
      </c>
      <c r="AN12" s="87" t="n">
        <v>141.836</v>
      </c>
      <c r="AO12" s="87" t="n">
        <v>51.7243539484815</v>
      </c>
      <c r="AP12" s="87" t="n">
        <v>8.3484912</v>
      </c>
      <c r="AQ12" s="87" t="n">
        <v>435.95463112715</v>
      </c>
      <c r="AR12" s="87" t="n">
        <v>1065.86944877981</v>
      </c>
      <c r="AS12" s="87" t="n">
        <v>1015.88867882303</v>
      </c>
      <c r="AT12" s="87" t="n">
        <v>917.261016566637</v>
      </c>
      <c r="AU12" s="88" t="n">
        <v>73.8709166312564</v>
      </c>
      <c r="AW12" s="74"/>
    </row>
    <row r="13" customFormat="false" ht="13.8" hidden="false" customHeight="false" outlineLevel="0" collapsed="false">
      <c r="B13" s="75" t="n">
        <f aca="false">B12+1</f>
        <v>2023</v>
      </c>
      <c r="C13" s="76" t="n">
        <v>7.89</v>
      </c>
      <c r="D13" s="89" t="n">
        <v>24.1741268621713</v>
      </c>
      <c r="E13" s="78" t="n">
        <f aca="false">AU13/AU12-1</f>
        <v>0.00530187048734532</v>
      </c>
      <c r="F13" s="79" t="e">
        <f aca="false">AV13/AV12-1</f>
        <v>#DIV/0!</v>
      </c>
      <c r="G13" s="80" t="e">
        <f aca="false">AW13/AW12-1</f>
        <v>#DIV/0!</v>
      </c>
      <c r="H13" s="80" t="e">
        <f aca="false">AX13/AX12-1</f>
        <v>#DIV/0!</v>
      </c>
      <c r="I13" s="80" t="e">
        <f aca="false">AY13/AY12-1</f>
        <v>#DIV/0!</v>
      </c>
      <c r="J13" s="80" t="e">
        <f aca="false">AZ13/AZ12-1</f>
        <v>#DIV/0!</v>
      </c>
      <c r="K13" s="80" t="e">
        <f aca="false">BA13/BA12-1</f>
        <v>#DIV/0!</v>
      </c>
      <c r="L13" s="80" t="e">
        <f aca="false">BB13/BB12-1</f>
        <v>#DIV/0!</v>
      </c>
      <c r="M13" s="80" t="e">
        <f aca="false">BC13/BC12-1</f>
        <v>#DIV/0!</v>
      </c>
      <c r="N13" s="80" t="e">
        <f aca="false">BD13/BD12-1</f>
        <v>#DIV/0!</v>
      </c>
      <c r="O13" s="80" t="e">
        <f aca="false">BE13/BE12-1</f>
        <v>#DIV/0!</v>
      </c>
      <c r="P13" s="80" t="e">
        <f aca="false">BF13/BF12-1</f>
        <v>#DIV/0!</v>
      </c>
      <c r="Q13" s="80" t="e">
        <f aca="false">BG13/BG12-1</f>
        <v>#DIV/0!</v>
      </c>
      <c r="R13" s="80" t="e">
        <f aca="false">BH13/BH12-1</f>
        <v>#DIV/0!</v>
      </c>
      <c r="S13" s="80" t="e">
        <f aca="false">BI13/BI12-1</f>
        <v>#DIV/0!</v>
      </c>
      <c r="T13" s="80" t="e">
        <f aca="false">BJ13/BJ12-1</f>
        <v>#DIV/0!</v>
      </c>
      <c r="U13" s="80" t="e">
        <f aca="false">BK13/BK12-1</f>
        <v>#DIV/0!</v>
      </c>
      <c r="V13" s="80" t="e">
        <f aca="false">BL13/BL12-1</f>
        <v>#DIV/0!</v>
      </c>
      <c r="W13" s="81" t="e">
        <f aca="false">BM13/BM12-1</f>
        <v>#DIV/0!</v>
      </c>
      <c r="X13" s="82" t="n">
        <f aca="false">(AE13+AD13)/AC13</f>
        <v>0.720036154107983</v>
      </c>
      <c r="Y13" s="83" t="n">
        <f aca="false">(AQ13+AR13+AS13+AT13+AU13)/AC13</f>
        <v>0.123095676277105</v>
      </c>
      <c r="Z13" s="83" t="n">
        <f aca="false">(AF13+AG13+AI13)/AC13</f>
        <v>0.142093900060383</v>
      </c>
      <c r="AA13" s="68" t="n">
        <f aca="false">(AF13+AG13+AH13)/(AF13+AG13+AH13+AI13)</f>
        <v>0.474878326275983</v>
      </c>
      <c r="AB13" s="84" t="n">
        <f aca="false">(AH13+AJ13+AK13+AL13+AM13+AN13+AO13+AP13)/AC13</f>
        <v>0.0147742695545292</v>
      </c>
      <c r="AC13" s="85" t="n">
        <f aca="false">SUM(AD13:AU13)</f>
        <v>28715.2480407635</v>
      </c>
      <c r="AD13" s="86" t="n">
        <v>19996.8391362574</v>
      </c>
      <c r="AE13" s="87" t="n">
        <v>679.177627270764</v>
      </c>
      <c r="AF13" s="87" t="n">
        <v>1607.64000165767</v>
      </c>
      <c r="AG13" s="87" t="n">
        <v>323.249</v>
      </c>
      <c r="AH13" s="87" t="n">
        <v>12.832817766484</v>
      </c>
      <c r="AI13" s="87" t="n">
        <v>2149.3725836557</v>
      </c>
      <c r="AJ13" s="87" t="n">
        <v>1.0340260659533</v>
      </c>
      <c r="AK13" s="87" t="n">
        <v>136.545281375717</v>
      </c>
      <c r="AL13" s="87" t="n">
        <v>42.434</v>
      </c>
      <c r="AM13" s="87" t="n">
        <v>29.179465728</v>
      </c>
      <c r="AN13" s="87" t="n">
        <v>141.836</v>
      </c>
      <c r="AO13" s="87" t="n">
        <v>51.9933205890136</v>
      </c>
      <c r="AP13" s="87" t="n">
        <v>8.39190335424</v>
      </c>
      <c r="AQ13" s="87" t="n">
        <v>428.105534364491</v>
      </c>
      <c r="AR13" s="87" t="n">
        <v>1080.25516724221</v>
      </c>
      <c r="AS13" s="87" t="n">
        <v>1029.59982190853</v>
      </c>
      <c r="AT13" s="87" t="n">
        <v>922.499782863351</v>
      </c>
      <c r="AU13" s="88" t="n">
        <v>74.2625706640168</v>
      </c>
      <c r="AW13" s="74"/>
    </row>
    <row r="14" customFormat="false" ht="13.8" hidden="false" customHeight="false" outlineLevel="0" collapsed="false">
      <c r="B14" s="75" t="n">
        <f aca="false">B13+1</f>
        <v>2024</v>
      </c>
      <c r="C14" s="76" t="n">
        <v>7.63</v>
      </c>
      <c r="D14" s="89" t="n">
        <v>24.2926347981499</v>
      </c>
      <c r="E14" s="78" t="n">
        <f aca="false">AU14/AU13-1</f>
        <v>0.00254759652984471</v>
      </c>
      <c r="F14" s="79" t="e">
        <f aca="false">AV14/AV13-1</f>
        <v>#DIV/0!</v>
      </c>
      <c r="G14" s="80" t="e">
        <f aca="false">AW14/AW13-1</f>
        <v>#DIV/0!</v>
      </c>
      <c r="H14" s="80" t="e">
        <f aca="false">AX14/AX13-1</f>
        <v>#DIV/0!</v>
      </c>
      <c r="I14" s="80" t="e">
        <f aca="false">AY14/AY13-1</f>
        <v>#DIV/0!</v>
      </c>
      <c r="J14" s="80" t="e">
        <f aca="false">AZ14/AZ13-1</f>
        <v>#DIV/0!</v>
      </c>
      <c r="K14" s="80" t="e">
        <f aca="false">BA14/BA13-1</f>
        <v>#DIV/0!</v>
      </c>
      <c r="L14" s="80" t="e">
        <f aca="false">BB14/BB13-1</f>
        <v>#DIV/0!</v>
      </c>
      <c r="M14" s="80" t="e">
        <f aca="false">BC14/BC13-1</f>
        <v>#DIV/0!</v>
      </c>
      <c r="N14" s="80" t="e">
        <f aca="false">BD14/BD13-1</f>
        <v>#DIV/0!</v>
      </c>
      <c r="O14" s="80" t="e">
        <f aca="false">BE14/BE13-1</f>
        <v>#DIV/0!</v>
      </c>
      <c r="P14" s="80" t="e">
        <f aca="false">BF14/BF13-1</f>
        <v>#DIV/0!</v>
      </c>
      <c r="Q14" s="80" t="e">
        <f aca="false">BG14/BG13-1</f>
        <v>#DIV/0!</v>
      </c>
      <c r="R14" s="80" t="e">
        <f aca="false">BH14/BH13-1</f>
        <v>#DIV/0!</v>
      </c>
      <c r="S14" s="80" t="e">
        <f aca="false">BI14/BI13-1</f>
        <v>#DIV/0!</v>
      </c>
      <c r="T14" s="80" t="e">
        <f aca="false">BJ14/BJ13-1</f>
        <v>#DIV/0!</v>
      </c>
      <c r="U14" s="80" t="e">
        <f aca="false">BK14/BK13-1</f>
        <v>#DIV/0!</v>
      </c>
      <c r="V14" s="80" t="e">
        <f aca="false">BL14/BL13-1</f>
        <v>#DIV/0!</v>
      </c>
      <c r="W14" s="81" t="e">
        <f aca="false">BM14/BM13-1</f>
        <v>#DIV/0!</v>
      </c>
      <c r="X14" s="82" t="n">
        <f aca="false">(AE14+AD14)/AC14</f>
        <v>0.721394620303169</v>
      </c>
      <c r="Y14" s="83" t="n">
        <f aca="false">(AQ14+AR14+AS14+AT14+AU14)/AC14</f>
        <v>0.122733110365863</v>
      </c>
      <c r="Z14" s="83" t="n">
        <f aca="false">(AF14+AG14+AI14)/AC14</f>
        <v>0.141262788172673</v>
      </c>
      <c r="AA14" s="68" t="n">
        <f aca="false">(AF14+AG14+AH14)/(AF14+AG14+AH14+AI14)</f>
        <v>0.473732691963923</v>
      </c>
      <c r="AB14" s="84" t="n">
        <f aca="false">(AH14+AJ14+AK14+AL14+AM14+AN14+AO14+AP14)/AC14</f>
        <v>0.0146094811582957</v>
      </c>
      <c r="AC14" s="85" t="n">
        <f aca="false">SUM(AD14:AU14)</f>
        <v>28830.1090329266</v>
      </c>
      <c r="AD14" s="86" t="n">
        <v>20121.3497046115</v>
      </c>
      <c r="AE14" s="87" t="n">
        <v>676.535854495572</v>
      </c>
      <c r="AF14" s="87" t="n">
        <v>1600.00000165767</v>
      </c>
      <c r="AG14" s="87" t="n">
        <v>323.249</v>
      </c>
      <c r="AH14" s="87" t="n">
        <v>11.5625371561091</v>
      </c>
      <c r="AI14" s="87" t="n">
        <v>2149.3725836557</v>
      </c>
      <c r="AJ14" s="87" t="n">
        <v>0.965404025150947</v>
      </c>
      <c r="AK14" s="87" t="n">
        <v>134.906737999209</v>
      </c>
      <c r="AL14" s="87" t="n">
        <v>42.434</v>
      </c>
      <c r="AM14" s="87" t="n">
        <v>28.946030002176</v>
      </c>
      <c r="AN14" s="87" t="n">
        <v>141.836</v>
      </c>
      <c r="AO14" s="87" t="n">
        <v>52.128503222545</v>
      </c>
      <c r="AP14" s="87" t="n">
        <v>8.41372230296102</v>
      </c>
      <c r="AQ14" s="87" t="n">
        <v>420.485684204479</v>
      </c>
      <c r="AR14" s="87" t="n">
        <v>1083.1838115172</v>
      </c>
      <c r="AS14" s="87" t="n">
        <v>1032.39113614187</v>
      </c>
      <c r="AT14" s="87" t="n">
        <v>927.896560203164</v>
      </c>
      <c r="AU14" s="88" t="n">
        <v>74.4517617313378</v>
      </c>
      <c r="AW14" s="74"/>
    </row>
    <row r="15" customFormat="false" ht="13.8" hidden="false" customHeight="false" outlineLevel="0" collapsed="false">
      <c r="B15" s="75" t="n">
        <f aca="false">B14+1</f>
        <v>2025</v>
      </c>
      <c r="C15" s="76" t="n">
        <v>7.37</v>
      </c>
      <c r="D15" s="89" t="n">
        <v>24.4126636114633</v>
      </c>
      <c r="E15" s="78" t="n">
        <f aca="false">AU15/AU14-1</f>
        <v>0.00300957795718992</v>
      </c>
      <c r="F15" s="79" t="e">
        <f aca="false">AV15/AV14-1</f>
        <v>#DIV/0!</v>
      </c>
      <c r="G15" s="80" t="e">
        <f aca="false">AW15/AW14-1</f>
        <v>#DIV/0!</v>
      </c>
      <c r="H15" s="80" t="e">
        <f aca="false">AX15/AX14-1</f>
        <v>#DIV/0!</v>
      </c>
      <c r="I15" s="80" t="e">
        <f aca="false">AY15/AY14-1</f>
        <v>#DIV/0!</v>
      </c>
      <c r="J15" s="80" t="e">
        <f aca="false">AZ15/AZ14-1</f>
        <v>#DIV/0!</v>
      </c>
      <c r="K15" s="80" t="e">
        <f aca="false">BA15/BA14-1</f>
        <v>#DIV/0!</v>
      </c>
      <c r="L15" s="80" t="e">
        <f aca="false">BB15/BB14-1</f>
        <v>#DIV/0!</v>
      </c>
      <c r="M15" s="80" t="e">
        <f aca="false">BC15/BC14-1</f>
        <v>#DIV/0!</v>
      </c>
      <c r="N15" s="80" t="e">
        <f aca="false">BD15/BD14-1</f>
        <v>#DIV/0!</v>
      </c>
      <c r="O15" s="80" t="e">
        <f aca="false">BE15/BE14-1</f>
        <v>#DIV/0!</v>
      </c>
      <c r="P15" s="80" t="e">
        <f aca="false">BF15/BF14-1</f>
        <v>#DIV/0!</v>
      </c>
      <c r="Q15" s="80" t="e">
        <f aca="false">BG15/BG14-1</f>
        <v>#DIV/0!</v>
      </c>
      <c r="R15" s="80" t="e">
        <f aca="false">BH15/BH14-1</f>
        <v>#DIV/0!</v>
      </c>
      <c r="S15" s="80" t="e">
        <f aca="false">BI15/BI14-1</f>
        <v>#DIV/0!</v>
      </c>
      <c r="T15" s="80" t="e">
        <f aca="false">BJ15/BJ14-1</f>
        <v>#DIV/0!</v>
      </c>
      <c r="U15" s="80" t="e">
        <f aca="false">BK15/BK14-1</f>
        <v>#DIV/0!</v>
      </c>
      <c r="V15" s="80" t="e">
        <f aca="false">BL15/BL14-1</f>
        <v>#DIV/0!</v>
      </c>
      <c r="W15" s="81" t="e">
        <f aca="false">BM15/BM14-1</f>
        <v>#DIV/0!</v>
      </c>
      <c r="X15" s="82" t="n">
        <f aca="false">(AE15+AD15)/AC15</f>
        <v>0.722749495250703</v>
      </c>
      <c r="Y15" s="83" t="n">
        <f aca="false">(AQ15+AR15+AS15+AT15+AU15)/AC15</f>
        <v>0.12240080734621</v>
      </c>
      <c r="Z15" s="83" t="n">
        <f aca="false">(AF15+AG15+AI15)/AC15</f>
        <v>0.140404288741905</v>
      </c>
      <c r="AA15" s="68" t="n">
        <f aca="false">(AF15+AG15+AH15)/(AF15+AG15+AH15+AI15)</f>
        <v>0.47268432525679</v>
      </c>
      <c r="AB15" s="84" t="n">
        <f aca="false">(AH15+AJ15+AK15+AL15+AM15+AN15+AO15+AP15)/AC15</f>
        <v>0.0144454086611817</v>
      </c>
      <c r="AC15" s="85" t="n">
        <f aca="false">SUM(AD15:AU15)</f>
        <v>28956.9615126715</v>
      </c>
      <c r="AD15" s="86" t="n">
        <v>20254.4402761421</v>
      </c>
      <c r="AE15" s="87" t="n">
        <v>674.189041135286</v>
      </c>
      <c r="AF15" s="87" t="n">
        <v>1593.06000165767</v>
      </c>
      <c r="AG15" s="87" t="n">
        <v>323.249</v>
      </c>
      <c r="AH15" s="87" t="n">
        <v>10.3826900419836</v>
      </c>
      <c r="AI15" s="87" t="n">
        <v>2149.3725836557</v>
      </c>
      <c r="AJ15" s="87" t="n">
        <v>0.910227264655537</v>
      </c>
      <c r="AK15" s="87" t="n">
        <v>133.287857143218</v>
      </c>
      <c r="AL15" s="87" t="n">
        <v>42.434</v>
      </c>
      <c r="AM15" s="87" t="n">
        <v>28.7144617621586</v>
      </c>
      <c r="AN15" s="87" t="n">
        <v>141.836</v>
      </c>
      <c r="AO15" s="87" t="n">
        <v>52.2901015825349</v>
      </c>
      <c r="AP15" s="87" t="n">
        <v>8.4398048421002</v>
      </c>
      <c r="AQ15" s="87" t="n">
        <v>413.128528644167</v>
      </c>
      <c r="AR15" s="87" t="n">
        <v>1087.12109639672</v>
      </c>
      <c r="AS15" s="87" t="n">
        <v>1036.14379378581</v>
      </c>
      <c r="AT15" s="87" t="n">
        <v>933.286218505096</v>
      </c>
      <c r="AU15" s="88" t="n">
        <v>74.6758301123184</v>
      </c>
      <c r="AW15" s="74"/>
    </row>
    <row r="16" customFormat="false" ht="13.8" hidden="false" customHeight="false" outlineLevel="0" collapsed="false">
      <c r="B16" s="75" t="n">
        <f aca="false">B15+1</f>
        <v>2026</v>
      </c>
      <c r="C16" s="76" t="n">
        <v>7.11</v>
      </c>
      <c r="D16" s="89" t="n">
        <v>24.4848682478174</v>
      </c>
      <c r="E16" s="78" t="n">
        <f aca="false">AU16/AU15-1</f>
        <v>0.00385668633396152</v>
      </c>
      <c r="F16" s="79" t="e">
        <f aca="false">AV16/AV15-1</f>
        <v>#DIV/0!</v>
      </c>
      <c r="G16" s="80" t="e">
        <f aca="false">AW16/AW15-1</f>
        <v>#DIV/0!</v>
      </c>
      <c r="H16" s="80" t="e">
        <f aca="false">AX16/AX15-1</f>
        <v>#DIV/0!</v>
      </c>
      <c r="I16" s="80" t="e">
        <f aca="false">AY16/AY15-1</f>
        <v>#DIV/0!</v>
      </c>
      <c r="J16" s="80" t="e">
        <f aca="false">AZ16/AZ15-1</f>
        <v>#DIV/0!</v>
      </c>
      <c r="K16" s="80" t="e">
        <f aca="false">BA16/BA15-1</f>
        <v>#DIV/0!</v>
      </c>
      <c r="L16" s="80" t="e">
        <f aca="false">BB16/BB15-1</f>
        <v>#DIV/0!</v>
      </c>
      <c r="M16" s="80" t="e">
        <f aca="false">BC16/BC15-1</f>
        <v>#DIV/0!</v>
      </c>
      <c r="N16" s="80" t="e">
        <f aca="false">BD16/BD15-1</f>
        <v>#DIV/0!</v>
      </c>
      <c r="O16" s="80" t="e">
        <f aca="false">BE16/BE15-1</f>
        <v>#DIV/0!</v>
      </c>
      <c r="P16" s="80" t="e">
        <f aca="false">BF16/BF15-1</f>
        <v>#DIV/0!</v>
      </c>
      <c r="Q16" s="80" t="e">
        <f aca="false">BG16/BG15-1</f>
        <v>#DIV/0!</v>
      </c>
      <c r="R16" s="80" t="e">
        <f aca="false">BH16/BH15-1</f>
        <v>#DIV/0!</v>
      </c>
      <c r="S16" s="80" t="e">
        <f aca="false">BI16/BI15-1</f>
        <v>#DIV/0!</v>
      </c>
      <c r="T16" s="80" t="e">
        <f aca="false">BJ16/BJ15-1</f>
        <v>#DIV/0!</v>
      </c>
      <c r="U16" s="80" t="e">
        <f aca="false">BK16/BK15-1</f>
        <v>#DIV/0!</v>
      </c>
      <c r="V16" s="80" t="e">
        <f aca="false">BL16/BL15-1</f>
        <v>#DIV/0!</v>
      </c>
      <c r="W16" s="81" t="e">
        <f aca="false">BM16/BM15-1</f>
        <v>#DIV/0!</v>
      </c>
      <c r="X16" s="82" t="n">
        <f aca="false">(AE16+AD16)/AC16</f>
        <v>0.723990511769909</v>
      </c>
      <c r="Y16" s="83" t="n">
        <f aca="false">(AQ16+AR16+AS16+AT16+AU16)/AC16</f>
        <v>0.122266433287818</v>
      </c>
      <c r="Z16" s="83" t="n">
        <f aca="false">(AF16+AG16+AI16)/AC16</f>
        <v>0.139466466656008</v>
      </c>
      <c r="AA16" s="68" t="n">
        <f aca="false">(AF16+AG16+AH16)/(AF16+AG16+AH16+AI16)</f>
        <v>0.47168699094479</v>
      </c>
      <c r="AB16" s="84" t="n">
        <f aca="false">(AH16+AJ16+AK16+AL16+AM16+AN16+AO16+AP16)/AC16</f>
        <v>0.0142765882862646</v>
      </c>
      <c r="AC16" s="85" t="n">
        <f aca="false">SUM(AD16:AU16)</f>
        <v>29104.6420163861</v>
      </c>
      <c r="AD16" s="86" t="n">
        <v>20397.7301040827</v>
      </c>
      <c r="AE16" s="87" t="n">
        <v>673.754564240657</v>
      </c>
      <c r="AF16" s="87" t="n">
        <v>1586.50000165767</v>
      </c>
      <c r="AG16" s="87" t="n">
        <v>323.249</v>
      </c>
      <c r="AH16" s="87" t="n">
        <v>9.2480115274378</v>
      </c>
      <c r="AI16" s="87" t="n">
        <v>2149.3725836557</v>
      </c>
      <c r="AJ16" s="87" t="n">
        <v>0.863150765015905</v>
      </c>
      <c r="AK16" s="87" t="n">
        <v>131.688402857499</v>
      </c>
      <c r="AL16" s="87" t="n">
        <v>42.434</v>
      </c>
      <c r="AM16" s="87" t="n">
        <v>28.4847460680613</v>
      </c>
      <c r="AN16" s="87" t="n">
        <v>141.836</v>
      </c>
      <c r="AO16" s="87" t="n">
        <v>52.4888039685486</v>
      </c>
      <c r="AP16" s="87" t="n">
        <v>8.47187610050019</v>
      </c>
      <c r="AQ16" s="87" t="n">
        <v>406.010567176275</v>
      </c>
      <c r="AR16" s="87" t="n">
        <v>1094.92862044399</v>
      </c>
      <c r="AS16" s="87" t="n">
        <v>1043.58520727068</v>
      </c>
      <c r="AT16" s="87" t="n">
        <v>939.032545205562</v>
      </c>
      <c r="AU16" s="88" t="n">
        <v>74.9638313657898</v>
      </c>
      <c r="AW16" s="74"/>
    </row>
    <row r="17" customFormat="false" ht="13.8" hidden="false" customHeight="false" outlineLevel="0" collapsed="false">
      <c r="B17" s="75" t="n">
        <f aca="false">B16+1</f>
        <v>2027</v>
      </c>
      <c r="C17" s="76" t="n">
        <v>6.85</v>
      </c>
      <c r="D17" s="89" t="n">
        <v>24.5585891745412</v>
      </c>
      <c r="E17" s="78" t="n">
        <f aca="false">AU17/AU16-1</f>
        <v>0.00392748095179618</v>
      </c>
      <c r="F17" s="79" t="e">
        <f aca="false">AV17/AV16-1</f>
        <v>#DIV/0!</v>
      </c>
      <c r="G17" s="80" t="e">
        <f aca="false">AW17/AW16-1</f>
        <v>#DIV/0!</v>
      </c>
      <c r="H17" s="80" t="e">
        <f aca="false">AX17/AX16-1</f>
        <v>#DIV/0!</v>
      </c>
      <c r="I17" s="80" t="e">
        <f aca="false">AY17/AY16-1</f>
        <v>#DIV/0!</v>
      </c>
      <c r="J17" s="80" t="e">
        <f aca="false">AZ17/AZ16-1</f>
        <v>#DIV/0!</v>
      </c>
      <c r="K17" s="80" t="e">
        <f aca="false">BA17/BA16-1</f>
        <v>#DIV/0!</v>
      </c>
      <c r="L17" s="80" t="e">
        <f aca="false">BB17/BB16-1</f>
        <v>#DIV/0!</v>
      </c>
      <c r="M17" s="80" t="e">
        <f aca="false">BC17/BC16-1</f>
        <v>#DIV/0!</v>
      </c>
      <c r="N17" s="80" t="e">
        <f aca="false">BD17/BD16-1</f>
        <v>#DIV/0!</v>
      </c>
      <c r="O17" s="80" t="e">
        <f aca="false">BE17/BE16-1</f>
        <v>#DIV/0!</v>
      </c>
      <c r="P17" s="80" t="e">
        <f aca="false">BF17/BF16-1</f>
        <v>#DIV/0!</v>
      </c>
      <c r="Q17" s="80" t="e">
        <f aca="false">BG17/BG16-1</f>
        <v>#DIV/0!</v>
      </c>
      <c r="R17" s="80" t="e">
        <f aca="false">BH17/BH16-1</f>
        <v>#DIV/0!</v>
      </c>
      <c r="S17" s="80" t="e">
        <f aca="false">BI17/BI16-1</f>
        <v>#DIV/0!</v>
      </c>
      <c r="T17" s="80" t="e">
        <f aca="false">BJ17/BJ16-1</f>
        <v>#DIV/0!</v>
      </c>
      <c r="U17" s="80" t="e">
        <f aca="false">BK17/BK16-1</f>
        <v>#DIV/0!</v>
      </c>
      <c r="V17" s="80" t="e">
        <f aca="false">BL17/BL16-1</f>
        <v>#DIV/0!</v>
      </c>
      <c r="W17" s="81" t="e">
        <f aca="false">BM17/BM16-1</f>
        <v>#DIV/0!</v>
      </c>
      <c r="X17" s="82" t="n">
        <f aca="false">(AE17+AD17)/AC17</f>
        <v>0.72519249797238</v>
      </c>
      <c r="Y17" s="83" t="n">
        <f aca="false">(AQ17+AR17+AS17+AT17+AU17)/AC17</f>
        <v>0.122159609315759</v>
      </c>
      <c r="Z17" s="83" t="n">
        <f aca="false">(AF17+AG17+AI17)/AC17</f>
        <v>0.138535804736103</v>
      </c>
      <c r="AA17" s="68" t="n">
        <f aca="false">(AF17+AG17+AH17)/(AF17+AG17+AH17+AI17)</f>
        <v>0.470755947451371</v>
      </c>
      <c r="AB17" s="84" t="n">
        <f aca="false">(AH17+AJ17+AK17+AL17+AM17+AN17+AO17+AP17)/AC17</f>
        <v>0.0141120879757584</v>
      </c>
      <c r="AC17" s="85" t="n">
        <f aca="false">SUM(AD17:AU17)</f>
        <v>29255.9861548713</v>
      </c>
      <c r="AD17" s="86" t="n">
        <v>20542.9074054433</v>
      </c>
      <c r="AE17" s="87" t="n">
        <v>673.314274853158</v>
      </c>
      <c r="AF17" s="87" t="n">
        <v>1580.38000165767</v>
      </c>
      <c r="AG17" s="87" t="n">
        <v>323.249</v>
      </c>
      <c r="AH17" s="87" t="n">
        <v>8.21095605610737</v>
      </c>
      <c r="AI17" s="87" t="n">
        <v>2149.3725836557</v>
      </c>
      <c r="AJ17" s="87" t="n">
        <v>0.818657534961055</v>
      </c>
      <c r="AK17" s="87" t="n">
        <v>130.10814202321</v>
      </c>
      <c r="AL17" s="87" t="n">
        <v>42.434</v>
      </c>
      <c r="AM17" s="87" t="n">
        <v>28.2568680995168</v>
      </c>
      <c r="AN17" s="87" t="n">
        <v>141.836</v>
      </c>
      <c r="AO17" s="87" t="n">
        <v>52.6935103040259</v>
      </c>
      <c r="AP17" s="87" t="n">
        <v>8.50491641729214</v>
      </c>
      <c r="AQ17" s="87" t="n">
        <v>399.111521009454</v>
      </c>
      <c r="AR17" s="87" t="n">
        <v>1102.89209905904</v>
      </c>
      <c r="AS17" s="87" t="n">
        <v>1051.17526229885</v>
      </c>
      <c r="AT17" s="87" t="n">
        <v>945.462706073444</v>
      </c>
      <c r="AU17" s="88" t="n">
        <v>75.2582503855526</v>
      </c>
      <c r="AW17" s="74"/>
    </row>
    <row r="18" customFormat="false" ht="13.8" hidden="false" customHeight="false" outlineLevel="0" collapsed="false">
      <c r="B18" s="75" t="n">
        <f aca="false">B17+1</f>
        <v>2028</v>
      </c>
      <c r="C18" s="76" t="n">
        <v>6.38</v>
      </c>
      <c r="D18" s="89" t="n">
        <v>24.6321820518042</v>
      </c>
      <c r="E18" s="78" t="n">
        <f aca="false">AU18/AU17-1</f>
        <v>0.00369418714942737</v>
      </c>
      <c r="F18" s="79" t="e">
        <f aca="false">AV18/AV17-1</f>
        <v>#DIV/0!</v>
      </c>
      <c r="G18" s="80" t="e">
        <f aca="false">AW18/AW17-1</f>
        <v>#DIV/0!</v>
      </c>
      <c r="H18" s="80" t="e">
        <f aca="false">AX18/AX17-1</f>
        <v>#DIV/0!</v>
      </c>
      <c r="I18" s="80" t="e">
        <f aca="false">AY18/AY17-1</f>
        <v>#DIV/0!</v>
      </c>
      <c r="J18" s="80" t="e">
        <f aca="false">AZ18/AZ17-1</f>
        <v>#DIV/0!</v>
      </c>
      <c r="K18" s="80" t="e">
        <f aca="false">BA18/BA17-1</f>
        <v>#DIV/0!</v>
      </c>
      <c r="L18" s="80" t="e">
        <f aca="false">BB18/BB17-1</f>
        <v>#DIV/0!</v>
      </c>
      <c r="M18" s="80" t="e">
        <f aca="false">BC18/BC17-1</f>
        <v>#DIV/0!</v>
      </c>
      <c r="N18" s="80" t="e">
        <f aca="false">BD18/BD17-1</f>
        <v>#DIV/0!</v>
      </c>
      <c r="O18" s="80" t="e">
        <f aca="false">BE18/BE17-1</f>
        <v>#DIV/0!</v>
      </c>
      <c r="P18" s="80" t="e">
        <f aca="false">BF18/BF17-1</f>
        <v>#DIV/0!</v>
      </c>
      <c r="Q18" s="80" t="e">
        <f aca="false">BG18/BG17-1</f>
        <v>#DIV/0!</v>
      </c>
      <c r="R18" s="80" t="e">
        <f aca="false">BH18/BH17-1</f>
        <v>#DIV/0!</v>
      </c>
      <c r="S18" s="80" t="e">
        <f aca="false">BI18/BI17-1</f>
        <v>#DIV/0!</v>
      </c>
      <c r="T18" s="80" t="e">
        <f aca="false">BJ18/BJ17-1</f>
        <v>#DIV/0!</v>
      </c>
      <c r="U18" s="80" t="e">
        <f aca="false">BK18/BK17-1</f>
        <v>#DIV/0!</v>
      </c>
      <c r="V18" s="80" t="e">
        <f aca="false">BL18/BL17-1</f>
        <v>#DIV/0!</v>
      </c>
      <c r="W18" s="81" t="e">
        <f aca="false">BM18/BM17-1</f>
        <v>#DIV/0!</v>
      </c>
      <c r="X18" s="82" t="n">
        <f aca="false">(AE18+AD18)/AC18</f>
        <v>0.726885316888546</v>
      </c>
      <c r="Y18" s="83" t="n">
        <f aca="false">(AQ18+AR18+AS18+AT18+AU18)/AC18</f>
        <v>0.121806099471211</v>
      </c>
      <c r="Z18" s="83" t="n">
        <f aca="false">(AF18+AG18+AI18)/AC18</f>
        <v>0.137330997389228</v>
      </c>
      <c r="AA18" s="68" t="n">
        <f aca="false">(AF18+AG18+AH18)/(AF18+AG18+AH18+AI18)</f>
        <v>0.469807501609671</v>
      </c>
      <c r="AB18" s="84" t="n">
        <f aca="false">(AH18+AJ18+AK18+AL18+AM18+AN18+AO18+AP18)/AC18</f>
        <v>0.0139775862510147</v>
      </c>
      <c r="AC18" s="85" t="n">
        <f aca="false">SUM(AD18:AU18)</f>
        <v>29466.6292551864</v>
      </c>
      <c r="AD18" s="86" t="n">
        <v>20746.0020958225</v>
      </c>
      <c r="AE18" s="87" t="n">
        <v>672.858047970997</v>
      </c>
      <c r="AF18" s="87" t="n">
        <v>1574.06000165767</v>
      </c>
      <c r="AG18" s="87" t="n">
        <v>323.249</v>
      </c>
      <c r="AH18" s="87" t="n">
        <v>7.26597181205882</v>
      </c>
      <c r="AI18" s="87" t="n">
        <v>2149.3725836557</v>
      </c>
      <c r="AJ18" s="87" t="n">
        <v>0.77868389353829</v>
      </c>
      <c r="AK18" s="87" t="n">
        <v>130.10814202321</v>
      </c>
      <c r="AL18" s="87" t="n">
        <v>42.434</v>
      </c>
      <c r="AM18" s="87" t="n">
        <v>28.0308131547207</v>
      </c>
      <c r="AN18" s="87" t="n">
        <v>141.836</v>
      </c>
      <c r="AO18" s="87" t="n">
        <v>52.8832069411204</v>
      </c>
      <c r="AP18" s="87" t="n">
        <v>8.53553411639439</v>
      </c>
      <c r="AQ18" s="87" t="n">
        <v>392.413835812832</v>
      </c>
      <c r="AR18" s="87" t="n">
        <v>1110.55473739806</v>
      </c>
      <c r="AS18" s="87" t="n">
        <v>1058.47858405878</v>
      </c>
      <c r="AT18" s="87" t="n">
        <v>952.23174842185</v>
      </c>
      <c r="AU18" s="88" t="n">
        <v>75.5362684470153</v>
      </c>
      <c r="AW18" s="74"/>
    </row>
    <row r="19" customFormat="false" ht="13.8" hidden="false" customHeight="false" outlineLevel="0" collapsed="false">
      <c r="B19" s="75" t="n">
        <f aca="false">B18+1</f>
        <v>2029</v>
      </c>
      <c r="C19" s="76" t="n">
        <v>5.91</v>
      </c>
      <c r="D19" s="89" t="n">
        <v>24.7052956300105</v>
      </c>
      <c r="E19" s="78" t="n">
        <f aca="false">AU19/AU18-1</f>
        <v>0.00345289592518516</v>
      </c>
      <c r="F19" s="79" t="e">
        <f aca="false">AV19/AV18-1</f>
        <v>#DIV/0!</v>
      </c>
      <c r="G19" s="80" t="e">
        <f aca="false">AW19/AW18-1</f>
        <v>#DIV/0!</v>
      </c>
      <c r="H19" s="80" t="e">
        <f aca="false">AX19/AX18-1</f>
        <v>#DIV/0!</v>
      </c>
      <c r="I19" s="80" t="e">
        <f aca="false">AY19/AY18-1</f>
        <v>#DIV/0!</v>
      </c>
      <c r="J19" s="80" t="e">
        <f aca="false">AZ19/AZ18-1</f>
        <v>#DIV/0!</v>
      </c>
      <c r="K19" s="80" t="e">
        <f aca="false">BA19/BA18-1</f>
        <v>#DIV/0!</v>
      </c>
      <c r="L19" s="80" t="e">
        <f aca="false">BB19/BB18-1</f>
        <v>#DIV/0!</v>
      </c>
      <c r="M19" s="80" t="e">
        <f aca="false">BC19/BC18-1</f>
        <v>#DIV/0!</v>
      </c>
      <c r="N19" s="80" t="e">
        <f aca="false">BD19/BD18-1</f>
        <v>#DIV/0!</v>
      </c>
      <c r="O19" s="80" t="e">
        <f aca="false">BE19/BE18-1</f>
        <v>#DIV/0!</v>
      </c>
      <c r="P19" s="80" t="e">
        <f aca="false">BF19/BF18-1</f>
        <v>#DIV/0!</v>
      </c>
      <c r="Q19" s="80" t="e">
        <f aca="false">BG19/BG18-1</f>
        <v>#DIV/0!</v>
      </c>
      <c r="R19" s="80" t="e">
        <f aca="false">BH19/BH18-1</f>
        <v>#DIV/0!</v>
      </c>
      <c r="S19" s="80" t="e">
        <f aca="false">BI19/BI18-1</f>
        <v>#DIV/0!</v>
      </c>
      <c r="T19" s="80" t="e">
        <f aca="false">BJ19/BJ18-1</f>
        <v>#DIV/0!</v>
      </c>
      <c r="U19" s="80" t="e">
        <f aca="false">BK19/BK18-1</f>
        <v>#DIV/0!</v>
      </c>
      <c r="V19" s="80" t="e">
        <f aca="false">BL19/BL18-1</f>
        <v>#DIV/0!</v>
      </c>
      <c r="W19" s="81" t="e">
        <f aca="false">BM19/BM18-1</f>
        <v>#DIV/0!</v>
      </c>
      <c r="X19" s="82" t="n">
        <f aca="false">(AE19+AD19)/AC19</f>
        <v>0.728527161729848</v>
      </c>
      <c r="Y19" s="83" t="n">
        <f aca="false">(AQ19+AR19+AS19+AT19+AU19)/AC19</f>
        <v>0.121467301248531</v>
      </c>
      <c r="Z19" s="83" t="n">
        <f aca="false">(AF19+AG19+AI19)/AC19</f>
        <v>0.136156593007493</v>
      </c>
      <c r="AA19" s="68" t="n">
        <f aca="false">(AF19+AG19+AH19)/(AF19+AG19+AH19+AI19)</f>
        <v>0.468893512051515</v>
      </c>
      <c r="AB19" s="84" t="n">
        <f aca="false">(AH19+AJ19+AK19+AL19+AM19+AN19+AO19+AP19)/AC19</f>
        <v>0.013848944014129</v>
      </c>
      <c r="AC19" s="85" t="n">
        <f aca="false">SUM(AD19:AU19)</f>
        <v>29675.8423228982</v>
      </c>
      <c r="AD19" s="86" t="n">
        <v>20947.3455960011</v>
      </c>
      <c r="AE19" s="87" t="n">
        <v>672.311583442398</v>
      </c>
      <c r="AF19" s="87" t="n">
        <v>1567.94000165767</v>
      </c>
      <c r="AG19" s="87" t="n">
        <v>323.249</v>
      </c>
      <c r="AH19" s="87" t="n">
        <v>6.40946932036958</v>
      </c>
      <c r="AI19" s="87" t="n">
        <v>2149.3725836557</v>
      </c>
      <c r="AJ19" s="87" t="n">
        <v>0.745052383553792</v>
      </c>
      <c r="AK19" s="87" t="n">
        <v>130.10814202321</v>
      </c>
      <c r="AL19" s="87" t="n">
        <v>42.434</v>
      </c>
      <c r="AM19" s="87" t="n">
        <v>27.8065666494829</v>
      </c>
      <c r="AN19" s="87" t="n">
        <v>141.836</v>
      </c>
      <c r="AO19" s="87" t="n">
        <v>53.0735864861084</v>
      </c>
      <c r="AP19" s="87" t="n">
        <v>8.56626203921341</v>
      </c>
      <c r="AQ19" s="87" t="n">
        <v>385.902266877025</v>
      </c>
      <c r="AR19" s="87" t="n">
        <v>1118.12002580701</v>
      </c>
      <c r="AS19" s="87" t="n">
        <v>1065.68912082338</v>
      </c>
      <c r="AT19" s="87" t="n">
        <v>959.135978411422</v>
      </c>
      <c r="AU19" s="88" t="n">
        <v>75.7970873205397</v>
      </c>
      <c r="AW19" s="74"/>
    </row>
    <row r="20" customFormat="false" ht="13.8" hidden="false" customHeight="false" outlineLevel="0" collapsed="false">
      <c r="B20" s="75" t="n">
        <f aca="false">B19+1</f>
        <v>2030</v>
      </c>
      <c r="C20" s="76" t="n">
        <v>5.44</v>
      </c>
      <c r="D20" s="89" t="n">
        <v>24.7785448655887</v>
      </c>
      <c r="E20" s="78" t="n">
        <f aca="false">AU20/AU19-1</f>
        <v>0.00406347496404313</v>
      </c>
      <c r="F20" s="79" t="e">
        <f aca="false">AV20/AV19-1</f>
        <v>#DIV/0!</v>
      </c>
      <c r="G20" s="80" t="e">
        <f aca="false">AW20/AW19-1</f>
        <v>#DIV/0!</v>
      </c>
      <c r="H20" s="80" t="e">
        <f aca="false">AX20/AX19-1</f>
        <v>#DIV/0!</v>
      </c>
      <c r="I20" s="80" t="e">
        <f aca="false">AY20/AY19-1</f>
        <v>#DIV/0!</v>
      </c>
      <c r="J20" s="80" t="e">
        <f aca="false">AZ20/AZ19-1</f>
        <v>#DIV/0!</v>
      </c>
      <c r="K20" s="80" t="e">
        <f aca="false">BA20/BA19-1</f>
        <v>#DIV/0!</v>
      </c>
      <c r="L20" s="80" t="e">
        <f aca="false">BB20/BB19-1</f>
        <v>#DIV/0!</v>
      </c>
      <c r="M20" s="80" t="e">
        <f aca="false">BC20/BC19-1</f>
        <v>#DIV/0!</v>
      </c>
      <c r="N20" s="80" t="e">
        <f aca="false">BD20/BD19-1</f>
        <v>#DIV/0!</v>
      </c>
      <c r="O20" s="80" t="e">
        <f aca="false">BE20/BE19-1</f>
        <v>#DIV/0!</v>
      </c>
      <c r="P20" s="80" t="e">
        <f aca="false">BF20/BF19-1</f>
        <v>#DIV/0!</v>
      </c>
      <c r="Q20" s="80" t="e">
        <f aca="false">BG20/BG19-1</f>
        <v>#DIV/0!</v>
      </c>
      <c r="R20" s="80" t="e">
        <f aca="false">BH20/BH19-1</f>
        <v>#DIV/0!</v>
      </c>
      <c r="S20" s="80" t="e">
        <f aca="false">BI20/BI19-1</f>
        <v>#DIV/0!</v>
      </c>
      <c r="T20" s="80" t="e">
        <f aca="false">BJ20/BJ19-1</f>
        <v>#DIV/0!</v>
      </c>
      <c r="U20" s="80" t="e">
        <f aca="false">BK20/BK19-1</f>
        <v>#DIV/0!</v>
      </c>
      <c r="V20" s="80" t="e">
        <f aca="false">BL20/BL19-1</f>
        <v>#DIV/0!</v>
      </c>
      <c r="W20" s="81" t="e">
        <f aca="false">BM20/BM19-1</f>
        <v>#DIV/0!</v>
      </c>
      <c r="X20" s="82" t="n">
        <f aca="false">(AE20+AD20)/AC20</f>
        <v>0.730258898892228</v>
      </c>
      <c r="Y20" s="83" t="n">
        <f aca="false">(AQ20+AR20+AS20+AT20+AU20)/AC20</f>
        <v>0.121130391440019</v>
      </c>
      <c r="Z20" s="83" t="n">
        <f aca="false">(AF20+AG20+AI20)/AC20</f>
        <v>0.134892829607267</v>
      </c>
      <c r="AA20" s="68" t="n">
        <f aca="false">(AF20+AG20+AH20)/(AF20+AG20+AH20+AI20)</f>
        <v>0.467858759675375</v>
      </c>
      <c r="AB20" s="84" t="n">
        <f aca="false">(AH20+AJ20+AK20+AL20+AM20+AN20+AO20+AP20)/AC20</f>
        <v>0.0137178800604869</v>
      </c>
      <c r="AC20" s="85" t="n">
        <f aca="false">SUM(AD20:AU20)</f>
        <v>29901.3787245522</v>
      </c>
      <c r="AD20" s="86" t="n">
        <v>21163.9093044363</v>
      </c>
      <c r="AE20" s="87" t="n">
        <v>671.838598314707</v>
      </c>
      <c r="AF20" s="87" t="n">
        <v>1560.86000165767</v>
      </c>
      <c r="AG20" s="87" t="n">
        <v>323.249</v>
      </c>
      <c r="AH20" s="87" t="n">
        <v>5.62010570480134</v>
      </c>
      <c r="AI20" s="87" t="n">
        <v>2149.3725836557</v>
      </c>
      <c r="AJ20" s="87" t="n">
        <v>0.714757222881928</v>
      </c>
      <c r="AK20" s="87" t="n">
        <v>130.10814202321</v>
      </c>
      <c r="AL20" s="87" t="n">
        <v>42.434</v>
      </c>
      <c r="AM20" s="87" t="n">
        <v>27.5841141162871</v>
      </c>
      <c r="AN20" s="87" t="n">
        <v>141.836</v>
      </c>
      <c r="AO20" s="87" t="n">
        <v>53.2858808320529</v>
      </c>
      <c r="AP20" s="87" t="n">
        <v>8.60052708737027</v>
      </c>
      <c r="AQ20" s="87" t="n">
        <v>379.830043744559</v>
      </c>
      <c r="AR20" s="87" t="n">
        <v>1126.30797070765</v>
      </c>
      <c r="AS20" s="87" t="n">
        <v>1073.4931164599</v>
      </c>
      <c r="AT20" s="87" t="n">
        <v>966.229491701932</v>
      </c>
      <c r="AU20" s="88" t="n">
        <v>76.1050868872141</v>
      </c>
      <c r="AW20" s="74"/>
    </row>
    <row r="21" customFormat="false" ht="13.8" hidden="false" customHeight="false" outlineLevel="0" collapsed="false">
      <c r="B21" s="75" t="n">
        <f aca="false">B20+1</f>
        <v>2031</v>
      </c>
      <c r="C21" s="76" t="n">
        <v>4.97</v>
      </c>
      <c r="D21" s="89" t="n">
        <v>24.8530590542208</v>
      </c>
      <c r="E21" s="78" t="n">
        <f aca="false">AU21/AU20-1</f>
        <v>0.00404283455158638</v>
      </c>
      <c r="F21" s="79" t="e">
        <f aca="false">AV21/AV20-1</f>
        <v>#DIV/0!</v>
      </c>
      <c r="G21" s="80" t="e">
        <f aca="false">AW21/AW20-1</f>
        <v>#DIV/0!</v>
      </c>
      <c r="H21" s="80" t="e">
        <f aca="false">AX21/AX20-1</f>
        <v>#DIV/0!</v>
      </c>
      <c r="I21" s="80" t="e">
        <f aca="false">AY21/AY20-1</f>
        <v>#DIV/0!</v>
      </c>
      <c r="J21" s="80" t="e">
        <f aca="false">AZ21/AZ20-1</f>
        <v>#DIV/0!</v>
      </c>
      <c r="K21" s="80" t="e">
        <f aca="false">BA21/BA20-1</f>
        <v>#DIV/0!</v>
      </c>
      <c r="L21" s="80" t="e">
        <f aca="false">BB21/BB20-1</f>
        <v>#DIV/0!</v>
      </c>
      <c r="M21" s="80" t="e">
        <f aca="false">BC21/BC20-1</f>
        <v>#DIV/0!</v>
      </c>
      <c r="N21" s="80" t="e">
        <f aca="false">BD21/BD20-1</f>
        <v>#DIV/0!</v>
      </c>
      <c r="O21" s="80" t="e">
        <f aca="false">BE21/BE20-1</f>
        <v>#DIV/0!</v>
      </c>
      <c r="P21" s="80" t="e">
        <f aca="false">BF21/BF20-1</f>
        <v>#DIV/0!</v>
      </c>
      <c r="Q21" s="80" t="e">
        <f aca="false">BG21/BG20-1</f>
        <v>#DIV/0!</v>
      </c>
      <c r="R21" s="80" t="e">
        <f aca="false">BH21/BH20-1</f>
        <v>#DIV/0!</v>
      </c>
      <c r="S21" s="80" t="e">
        <f aca="false">BI21/BI20-1</f>
        <v>#DIV/0!</v>
      </c>
      <c r="T21" s="80" t="e">
        <f aca="false">BJ21/BJ20-1</f>
        <v>#DIV/0!</v>
      </c>
      <c r="U21" s="80" t="e">
        <f aca="false">BK21/BK20-1</f>
        <v>#DIV/0!</v>
      </c>
      <c r="V21" s="80" t="e">
        <f aca="false">BL21/BL20-1</f>
        <v>#DIV/0!</v>
      </c>
      <c r="W21" s="81" t="e">
        <f aca="false">BM21/BM20-1</f>
        <v>#DIV/0!</v>
      </c>
      <c r="X21" s="82" t="n">
        <f aca="false">(AE21+AD21)/AC21</f>
        <v>0.731835065021973</v>
      </c>
      <c r="Y21" s="83" t="n">
        <f aca="false">(AQ21+AR21+AS21+AT21+AU21)/AC21</f>
        <v>0.12081035683718</v>
      </c>
      <c r="Z21" s="83" t="n">
        <f aca="false">(AF21+AG21+AI21)/AC21</f>
        <v>0.133764518729945</v>
      </c>
      <c r="AA21" s="68" t="n">
        <f aca="false">(AF21+AG21+AH21)/(AF21+AG21+AH21+AI21)</f>
        <v>0.467320888878484</v>
      </c>
      <c r="AB21" s="84" t="n">
        <f aca="false">(AH21+AJ21+AK21+AL21+AM21+AN21+AO21+AP21)/AC21</f>
        <v>0.0135900594109027</v>
      </c>
      <c r="AC21" s="85" t="n">
        <f aca="false">SUM(AD21:AU21)</f>
        <v>30128.6292028588</v>
      </c>
      <c r="AD21" s="86" t="n">
        <v>21377.9089648577</v>
      </c>
      <c r="AE21" s="87" t="n">
        <v>671.278346839399</v>
      </c>
      <c r="AF21" s="87" t="n">
        <v>1557.52000165767</v>
      </c>
      <c r="AG21" s="87" t="n">
        <v>323.249</v>
      </c>
      <c r="AH21" s="87" t="n">
        <v>4.88163744893309</v>
      </c>
      <c r="AI21" s="87" t="n">
        <v>2149.3725836557</v>
      </c>
      <c r="AJ21" s="87" t="n">
        <v>0.68649796851719</v>
      </c>
      <c r="AK21" s="87" t="n">
        <v>130.10814202321</v>
      </c>
      <c r="AL21" s="87" t="n">
        <v>42.434</v>
      </c>
      <c r="AM21" s="87" t="n">
        <v>27.3634412033568</v>
      </c>
      <c r="AN21" s="87" t="n">
        <v>141.836</v>
      </c>
      <c r="AO21" s="87" t="n">
        <v>53.5043529434643</v>
      </c>
      <c r="AP21" s="87" t="n">
        <v>8.63578924842848</v>
      </c>
      <c r="AQ21" s="87" t="n">
        <v>374.173944462921</v>
      </c>
      <c r="AR21" s="87" t="n">
        <v>1134.52082878214</v>
      </c>
      <c r="AS21" s="87" t="n">
        <v>1081.32085704127</v>
      </c>
      <c r="AT21" s="87" t="n">
        <v>973.422047564089</v>
      </c>
      <c r="AU21" s="88" t="n">
        <v>76.4127671620332</v>
      </c>
      <c r="AW21" s="74"/>
    </row>
    <row r="22" customFormat="false" ht="13.8" hidden="false" customHeight="false" outlineLevel="0" collapsed="false">
      <c r="B22" s="75" t="n">
        <f aca="false">B21+1</f>
        <v>2032</v>
      </c>
      <c r="C22" s="76" t="n">
        <v>4.5</v>
      </c>
      <c r="D22" s="89" t="n">
        <v>24.9282580926159</v>
      </c>
      <c r="E22" s="78" t="n">
        <f aca="false">AU22/AU21-1</f>
        <v>0.00386150452985823</v>
      </c>
      <c r="F22" s="79" t="e">
        <f aca="false">AV22/AV21-1</f>
        <v>#DIV/0!</v>
      </c>
      <c r="G22" s="80" t="e">
        <f aca="false">AW22/AW21-1</f>
        <v>#DIV/0!</v>
      </c>
      <c r="H22" s="80" t="e">
        <f aca="false">AX22/AX21-1</f>
        <v>#DIV/0!</v>
      </c>
      <c r="I22" s="80" t="e">
        <f aca="false">AY22/AY21-1</f>
        <v>#DIV/0!</v>
      </c>
      <c r="J22" s="80" t="e">
        <f aca="false">AZ22/AZ21-1</f>
        <v>#DIV/0!</v>
      </c>
      <c r="K22" s="80" t="e">
        <f aca="false">BA22/BA21-1</f>
        <v>#DIV/0!</v>
      </c>
      <c r="L22" s="80" t="e">
        <f aca="false">BB22/BB21-1</f>
        <v>#DIV/0!</v>
      </c>
      <c r="M22" s="80" t="e">
        <f aca="false">BC22/BC21-1</f>
        <v>#DIV/0!</v>
      </c>
      <c r="N22" s="80" t="e">
        <f aca="false">BD22/BD21-1</f>
        <v>#DIV/0!</v>
      </c>
      <c r="O22" s="80" t="e">
        <f aca="false">BE22/BE21-1</f>
        <v>#DIV/0!</v>
      </c>
      <c r="P22" s="80" t="e">
        <f aca="false">BF22/BF21-1</f>
        <v>#DIV/0!</v>
      </c>
      <c r="Q22" s="80" t="e">
        <f aca="false">BG22/BG21-1</f>
        <v>#DIV/0!</v>
      </c>
      <c r="R22" s="80" t="e">
        <f aca="false">BH22/BH21-1</f>
        <v>#DIV/0!</v>
      </c>
      <c r="S22" s="80" t="e">
        <f aca="false">BI22/BI21-1</f>
        <v>#DIV/0!</v>
      </c>
      <c r="T22" s="80" t="e">
        <f aca="false">BJ22/BJ21-1</f>
        <v>#DIV/0!</v>
      </c>
      <c r="U22" s="80" t="e">
        <f aca="false">BK22/BK21-1</f>
        <v>#DIV/0!</v>
      </c>
      <c r="V22" s="80" t="e">
        <f aca="false">BL22/BL21-1</f>
        <v>#DIV/0!</v>
      </c>
      <c r="W22" s="81" t="e">
        <f aca="false">BM22/BM21-1</f>
        <v>#DIV/0!</v>
      </c>
      <c r="X22" s="82" t="n">
        <f aca="false">(AE22+AD22)/AC22</f>
        <v>0.733322407793507</v>
      </c>
      <c r="Y22" s="83" t="n">
        <f aca="false">(AQ22+AR22+AS22+AT22+AU22)/AC22</f>
        <v>0.120512118580303</v>
      </c>
      <c r="Z22" s="83" t="n">
        <f aca="false">(AF22+AG22+AI22)/AC22</f>
        <v>0.132695610732424</v>
      </c>
      <c r="AA22" s="68" t="n">
        <f aca="false">(AF22+AG22+AH22)/(AF22+AG22+AH22+AI22)</f>
        <v>0.466889725979902</v>
      </c>
      <c r="AB22" s="84" t="n">
        <f aca="false">(AH22+AJ22+AK22+AL22+AM22+AN22+AO22+AP22)/AC22</f>
        <v>0.0134698628937659</v>
      </c>
      <c r="AC22" s="85" t="n">
        <f aca="false">SUM(AD22:AU22)</f>
        <v>30351.58105896</v>
      </c>
      <c r="AD22" s="86" t="n">
        <v>21586.7800737746</v>
      </c>
      <c r="AE22" s="87" t="n">
        <v>670.714428721753</v>
      </c>
      <c r="AF22" s="87" t="n">
        <v>1554.90000165767</v>
      </c>
      <c r="AG22" s="87" t="n">
        <v>323.249</v>
      </c>
      <c r="AH22" s="87" t="n">
        <v>4.23823699812193</v>
      </c>
      <c r="AI22" s="87" t="n">
        <v>2149.3725836557</v>
      </c>
      <c r="AJ22" s="87" t="n">
        <v>0.660980483844105</v>
      </c>
      <c r="AK22" s="87" t="n">
        <v>130.10814202321</v>
      </c>
      <c r="AL22" s="87" t="n">
        <v>42.434</v>
      </c>
      <c r="AM22" s="87" t="n">
        <v>27.1717872215951</v>
      </c>
      <c r="AN22" s="87" t="n">
        <v>141.836</v>
      </c>
      <c r="AO22" s="87" t="n">
        <v>53.7130199199438</v>
      </c>
      <c r="AP22" s="87" t="n">
        <v>8.66946882649735</v>
      </c>
      <c r="AQ22" s="87" t="n">
        <v>368.913071916539</v>
      </c>
      <c r="AR22" s="87" t="n">
        <v>1142.55890627942</v>
      </c>
      <c r="AS22" s="87" t="n">
        <v>1088.9820128595</v>
      </c>
      <c r="AT22" s="87" t="n">
        <v>980.571509213039</v>
      </c>
      <c r="AU22" s="88" t="n">
        <v>76.7078354085684</v>
      </c>
      <c r="AW22" s="74"/>
    </row>
    <row r="23" customFormat="false" ht="13.8" hidden="false" customHeight="false" outlineLevel="0" collapsed="false">
      <c r="B23" s="75" t="n">
        <f aca="false">B22+1</f>
        <v>2033</v>
      </c>
      <c r="C23" s="76" t="n">
        <v>4.5</v>
      </c>
      <c r="D23" s="89" t="n">
        <v>25.0023935190837</v>
      </c>
      <c r="E23" s="78" t="n">
        <f aca="false">AU23/AU22-1</f>
        <v>0.00227907531090987</v>
      </c>
      <c r="F23" s="79" t="e">
        <f aca="false">AV23/AV22-1</f>
        <v>#DIV/0!</v>
      </c>
      <c r="G23" s="80" t="e">
        <f aca="false">AW23/AW22-1</f>
        <v>#DIV/0!</v>
      </c>
      <c r="H23" s="80" t="e">
        <f aca="false">AX23/AX22-1</f>
        <v>#DIV/0!</v>
      </c>
      <c r="I23" s="80" t="e">
        <f aca="false">AY23/AY22-1</f>
        <v>#DIV/0!</v>
      </c>
      <c r="J23" s="80" t="e">
        <f aca="false">AZ23/AZ22-1</f>
        <v>#DIV/0!</v>
      </c>
      <c r="K23" s="80" t="e">
        <f aca="false">BA23/BA22-1</f>
        <v>#DIV/0!</v>
      </c>
      <c r="L23" s="80" t="e">
        <f aca="false">BB23/BB22-1</f>
        <v>#DIV/0!</v>
      </c>
      <c r="M23" s="80" t="e">
        <f aca="false">BC23/BC22-1</f>
        <v>#DIV/0!</v>
      </c>
      <c r="N23" s="80" t="e">
        <f aca="false">BD23/BD22-1</f>
        <v>#DIV/0!</v>
      </c>
      <c r="O23" s="80" t="e">
        <f aca="false">BE23/BE22-1</f>
        <v>#DIV/0!</v>
      </c>
      <c r="P23" s="80" t="e">
        <f aca="false">BF23/BF22-1</f>
        <v>#DIV/0!</v>
      </c>
      <c r="Q23" s="80" t="e">
        <f aca="false">BG23/BG22-1</f>
        <v>#DIV/0!</v>
      </c>
      <c r="R23" s="80" t="e">
        <f aca="false">BH23/BH22-1</f>
        <v>#DIV/0!</v>
      </c>
      <c r="S23" s="80" t="e">
        <f aca="false">BI23/BI22-1</f>
        <v>#DIV/0!</v>
      </c>
      <c r="T23" s="80" t="e">
        <f aca="false">BJ23/BJ22-1</f>
        <v>#DIV/0!</v>
      </c>
      <c r="U23" s="80" t="e">
        <f aca="false">BK23/BK22-1</f>
        <v>#DIV/0!</v>
      </c>
      <c r="V23" s="80" t="e">
        <f aca="false">BL23/BL22-1</f>
        <v>#DIV/0!</v>
      </c>
      <c r="W23" s="81" t="e">
        <f aca="false">BM23/BM22-1</f>
        <v>#DIV/0!</v>
      </c>
      <c r="X23" s="82" t="n">
        <f aca="false">(AE23+AD23)/AC23</f>
        <v>0.733628796722593</v>
      </c>
      <c r="Y23" s="83" t="n">
        <f aca="false">(AQ23+AR23+AS23+AT23+AU23)/AC23</f>
        <v>0.120469552158915</v>
      </c>
      <c r="Z23" s="83" t="n">
        <f aca="false">(AF23+AG23+AI23)/AC23</f>
        <v>0.132483690289062</v>
      </c>
      <c r="AA23" s="68" t="n">
        <f aca="false">(AF23+AG23+AH23)/(AF23+AG23+AH23+AI23)</f>
        <v>0.465963092052893</v>
      </c>
      <c r="AB23" s="84" t="n">
        <f aca="false">(AH23+AJ23+AK23+AL23+AM23+AN23+AO23+AP23)/AC23</f>
        <v>0.0134179608294302</v>
      </c>
      <c r="AC23" s="85" t="n">
        <f aca="false">SUM(AD23:AU23)</f>
        <v>30424.4248535015</v>
      </c>
      <c r="AD23" s="86" t="n">
        <v>21652.2109159439</v>
      </c>
      <c r="AE23" s="87" t="n">
        <v>668.023280307367</v>
      </c>
      <c r="AF23" s="87" t="n">
        <v>1552.96000165767</v>
      </c>
      <c r="AG23" s="87" t="n">
        <v>323.249</v>
      </c>
      <c r="AH23" s="87" t="n">
        <v>3.68347023396646</v>
      </c>
      <c r="AI23" s="87" t="n">
        <v>2154.53107785647</v>
      </c>
      <c r="AJ23" s="87" t="n">
        <v>0.63740371622543</v>
      </c>
      <c r="AK23" s="87" t="n">
        <v>130.10814202321</v>
      </c>
      <c r="AL23" s="87" t="n">
        <v>42.434</v>
      </c>
      <c r="AM23" s="87" t="n">
        <v>27.0087564982655</v>
      </c>
      <c r="AN23" s="87" t="n">
        <v>141.836</v>
      </c>
      <c r="AO23" s="87" t="n">
        <v>53.8365598657597</v>
      </c>
      <c r="AP23" s="87" t="n">
        <v>8.6894086047983</v>
      </c>
      <c r="AQ23" s="87" t="n">
        <v>364.028601301837</v>
      </c>
      <c r="AR23" s="87" t="n">
        <v>1145.17257926258</v>
      </c>
      <c r="AS23" s="87" t="n">
        <v>1091.47312544067</v>
      </c>
      <c r="AT23" s="87" t="n">
        <v>987.659872446407</v>
      </c>
      <c r="AU23" s="88" t="n">
        <v>76.8826583424014</v>
      </c>
      <c r="AW23" s="74"/>
    </row>
    <row r="24" customFormat="false" ht="13.8" hidden="false" customHeight="false" outlineLevel="0" collapsed="false">
      <c r="B24" s="75" t="n">
        <f aca="false">B23+1</f>
        <v>2034</v>
      </c>
      <c r="C24" s="76" t="n">
        <v>4.5</v>
      </c>
      <c r="D24" s="89" t="n">
        <v>25.0782978613516</v>
      </c>
      <c r="E24" s="78" t="n">
        <f aca="false">AU24/AU23-1</f>
        <v>0.00238809978494392</v>
      </c>
      <c r="F24" s="79" t="e">
        <f aca="false">AV24/AV23-1</f>
        <v>#DIV/0!</v>
      </c>
      <c r="G24" s="80" t="e">
        <f aca="false">AW24/AW23-1</f>
        <v>#DIV/0!</v>
      </c>
      <c r="H24" s="80" t="e">
        <f aca="false">AX24/AX23-1</f>
        <v>#DIV/0!</v>
      </c>
      <c r="I24" s="80" t="e">
        <f aca="false">AY24/AY23-1</f>
        <v>#DIV/0!</v>
      </c>
      <c r="J24" s="80" t="e">
        <f aca="false">AZ24/AZ23-1</f>
        <v>#DIV/0!</v>
      </c>
      <c r="K24" s="80" t="e">
        <f aca="false">BA24/BA23-1</f>
        <v>#DIV/0!</v>
      </c>
      <c r="L24" s="80" t="e">
        <f aca="false">BB24/BB23-1</f>
        <v>#DIV/0!</v>
      </c>
      <c r="M24" s="80" t="e">
        <f aca="false">BC24/BC23-1</f>
        <v>#DIV/0!</v>
      </c>
      <c r="N24" s="80" t="e">
        <f aca="false">BD24/BD23-1</f>
        <v>#DIV/0!</v>
      </c>
      <c r="O24" s="80" t="e">
        <f aca="false">BE24/BE23-1</f>
        <v>#DIV/0!</v>
      </c>
      <c r="P24" s="80" t="e">
        <f aca="false">BF24/BF23-1</f>
        <v>#DIV/0!</v>
      </c>
      <c r="Q24" s="80" t="e">
        <f aca="false">BG24/BG23-1</f>
        <v>#DIV/0!</v>
      </c>
      <c r="R24" s="80" t="e">
        <f aca="false">BH24/BH23-1</f>
        <v>#DIV/0!</v>
      </c>
      <c r="S24" s="80" t="e">
        <f aca="false">BI24/BI23-1</f>
        <v>#DIV/0!</v>
      </c>
      <c r="T24" s="80" t="e">
        <f aca="false">BJ24/BJ23-1</f>
        <v>#DIV/0!</v>
      </c>
      <c r="U24" s="80" t="e">
        <f aca="false">BK24/BK23-1</f>
        <v>#DIV/0!</v>
      </c>
      <c r="V24" s="80" t="e">
        <f aca="false">BL24/BL23-1</f>
        <v>#DIV/0!</v>
      </c>
      <c r="W24" s="81" t="e">
        <f aca="false">BM24/BM23-1</f>
        <v>#DIV/0!</v>
      </c>
      <c r="X24" s="82" t="n">
        <f aca="false">(AE24+AD24)/AC24</f>
        <v>0.733928625370939</v>
      </c>
      <c r="Y24" s="83" t="n">
        <f aca="false">(AQ24+AR24+AS24+AT24+AU24)/AC24</f>
        <v>0.120429871044438</v>
      </c>
      <c r="Z24" s="83" t="n">
        <f aca="false">(AF24+AG24+AI24)/AC24</f>
        <v>0.132273512571832</v>
      </c>
      <c r="AA24" s="68" t="n">
        <f aca="false">(AF24+AG24+AH24)/(AF24+AG24+AH24+AI24)</f>
        <v>0.46505198501063</v>
      </c>
      <c r="AB24" s="84" t="n">
        <f aca="false">(AH24+AJ24+AK24+AL24+AM24+AN24+AO24+AP24)/AC24</f>
        <v>0.0133679910127913</v>
      </c>
      <c r="AC24" s="85" t="n">
        <f aca="false">SUM(AD24:AU24)</f>
        <v>30500.4859156353</v>
      </c>
      <c r="AD24" s="86" t="n">
        <v>21719.8365843818</v>
      </c>
      <c r="AE24" s="87" t="n">
        <v>665.343116826107</v>
      </c>
      <c r="AF24" s="87" t="n">
        <v>1551.24000165767</v>
      </c>
      <c r="AG24" s="87" t="n">
        <v>323.249</v>
      </c>
      <c r="AH24" s="87" t="n">
        <v>3.21471676909066</v>
      </c>
      <c r="AI24" s="87" t="n">
        <v>2159.91740555111</v>
      </c>
      <c r="AJ24" s="87" t="n">
        <v>0.614628059517387</v>
      </c>
      <c r="AK24" s="87" t="n">
        <v>130.10814202321</v>
      </c>
      <c r="AL24" s="87" t="n">
        <v>42.434</v>
      </c>
      <c r="AM24" s="87" t="n">
        <v>26.8467039592759</v>
      </c>
      <c r="AN24" s="87" t="n">
        <v>141.836</v>
      </c>
      <c r="AO24" s="87" t="n">
        <v>53.9657676094375</v>
      </c>
      <c r="AP24" s="87" t="n">
        <v>8.71026318544981</v>
      </c>
      <c r="AQ24" s="87" t="n">
        <v>359.503563645146</v>
      </c>
      <c r="AR24" s="87" t="n">
        <v>1147.90706977479</v>
      </c>
      <c r="AS24" s="87" t="n">
        <v>1094.07939017307</v>
      </c>
      <c r="AT24" s="87" t="n">
        <v>994.613300217388</v>
      </c>
      <c r="AU24" s="88" t="n">
        <v>77.0662618022548</v>
      </c>
      <c r="AW24" s="74"/>
    </row>
    <row r="25" customFormat="false" ht="13.8" hidden="false" customHeight="false" outlineLevel="0" collapsed="false">
      <c r="B25" s="75" t="n">
        <f aca="false">B24+1</f>
        <v>2035</v>
      </c>
      <c r="C25" s="76" t="n">
        <v>4.5</v>
      </c>
      <c r="D25" s="89" t="n">
        <v>25.1543816830723</v>
      </c>
      <c r="E25" s="78" t="n">
        <f aca="false">AU25/AU24-1</f>
        <v>0.00216213648251884</v>
      </c>
      <c r="F25" s="79" t="e">
        <f aca="false">AV25/AV24-1</f>
        <v>#DIV/0!</v>
      </c>
      <c r="G25" s="80" t="e">
        <f aca="false">AW25/AW24-1</f>
        <v>#DIV/0!</v>
      </c>
      <c r="H25" s="80" t="e">
        <f aca="false">AX25/AX24-1</f>
        <v>#DIV/0!</v>
      </c>
      <c r="I25" s="80" t="e">
        <f aca="false">AY25/AY24-1</f>
        <v>#DIV/0!</v>
      </c>
      <c r="J25" s="80" t="e">
        <f aca="false">AZ25/AZ24-1</f>
        <v>#DIV/0!</v>
      </c>
      <c r="K25" s="80" t="e">
        <f aca="false">BA25/BA24-1</f>
        <v>#DIV/0!</v>
      </c>
      <c r="L25" s="80" t="e">
        <f aca="false">BB25/BB24-1</f>
        <v>#DIV/0!</v>
      </c>
      <c r="M25" s="80" t="e">
        <f aca="false">BC25/BC24-1</f>
        <v>#DIV/0!</v>
      </c>
      <c r="N25" s="80" t="e">
        <f aca="false">BD25/BD24-1</f>
        <v>#DIV/0!</v>
      </c>
      <c r="O25" s="80" t="e">
        <f aca="false">BE25/BE24-1</f>
        <v>#DIV/0!</v>
      </c>
      <c r="P25" s="80" t="e">
        <f aca="false">BF25/BF24-1</f>
        <v>#DIV/0!</v>
      </c>
      <c r="Q25" s="80" t="e">
        <f aca="false">BG25/BG24-1</f>
        <v>#DIV/0!</v>
      </c>
      <c r="R25" s="80" t="e">
        <f aca="false">BH25/BH24-1</f>
        <v>#DIV/0!</v>
      </c>
      <c r="S25" s="80" t="e">
        <f aca="false">BI25/BI24-1</f>
        <v>#DIV/0!</v>
      </c>
      <c r="T25" s="80" t="e">
        <f aca="false">BJ25/BJ24-1</f>
        <v>#DIV/0!</v>
      </c>
      <c r="U25" s="80" t="e">
        <f aca="false">BK25/BK24-1</f>
        <v>#DIV/0!</v>
      </c>
      <c r="V25" s="80" t="e">
        <f aca="false">BL25/BL24-1</f>
        <v>#DIV/0!</v>
      </c>
      <c r="W25" s="81" t="e">
        <f aca="false">BM25/BM24-1</f>
        <v>#DIV/0!</v>
      </c>
      <c r="X25" s="82" t="n">
        <f aca="false">(AE25+AD25)/AC25</f>
        <v>0.73414596204182</v>
      </c>
      <c r="Y25" s="83" t="n">
        <f aca="false">(AQ25+AR25+AS25+AT25+AU25)/AC25</f>
        <v>0.120420583703676</v>
      </c>
      <c r="Z25" s="83" t="n">
        <f aca="false">(AF25+AG25+AI25)/AC25</f>
        <v>0.132108732489804</v>
      </c>
      <c r="AA25" s="68" t="n">
        <f aca="false">(AF25+AG25+AH25)/(AF25+AG25+AH25+AI25)</f>
        <v>0.464329418381363</v>
      </c>
      <c r="AB25" s="84" t="n">
        <f aca="false">(AH25+AJ25+AK25+AL25+AM25+AN25+AO25+AP25)/AC25</f>
        <v>0.0133247217646998</v>
      </c>
      <c r="AC25" s="85" t="n">
        <f aca="false">SUM(AD25:AU25)</f>
        <v>30564.5369360581</v>
      </c>
      <c r="AD25" s="86" t="n">
        <v>21776.1555976895</v>
      </c>
      <c r="AE25" s="87" t="n">
        <v>662.67577559559</v>
      </c>
      <c r="AF25" s="87" t="n">
        <v>1550.14000165767</v>
      </c>
      <c r="AG25" s="87" t="n">
        <v>323.249</v>
      </c>
      <c r="AH25" s="87" t="n">
        <v>2.80010572073647</v>
      </c>
      <c r="AI25" s="87" t="n">
        <v>2164.45323210277</v>
      </c>
      <c r="AJ25" s="87" t="n">
        <v>0.592428600841983</v>
      </c>
      <c r="AK25" s="87" t="n">
        <v>130.10814202321</v>
      </c>
      <c r="AL25" s="87" t="n">
        <v>42.434</v>
      </c>
      <c r="AM25" s="87" t="n">
        <v>26.6856237355203</v>
      </c>
      <c r="AN25" s="87" t="n">
        <v>141.836</v>
      </c>
      <c r="AO25" s="87" t="n">
        <v>54.0790957214173</v>
      </c>
      <c r="AP25" s="87" t="n">
        <v>8.72855473813926</v>
      </c>
      <c r="AQ25" s="87" t="n">
        <v>355.322659783171</v>
      </c>
      <c r="AR25" s="87" t="n">
        <v>1150.30731372956</v>
      </c>
      <c r="AS25" s="87" t="n">
        <v>1096.36708184381</v>
      </c>
      <c r="AT25" s="87" t="n">
        <v>1001.36943353766</v>
      </c>
      <c r="AU25" s="88" t="n">
        <v>77.2328895784688</v>
      </c>
      <c r="AW25" s="74"/>
    </row>
    <row r="26" customFormat="false" ht="13.8" hidden="false" customHeight="false" outlineLevel="0" collapsed="false">
      <c r="B26" s="75" t="n">
        <f aca="false">B25+1</f>
        <v>2036</v>
      </c>
      <c r="C26" s="76" t="n">
        <v>4.5</v>
      </c>
      <c r="D26" s="89" t="n">
        <v>25.2057553601327</v>
      </c>
      <c r="E26" s="78" t="n">
        <f aca="false">AU26/AU25-1</f>
        <v>0.00171911470898034</v>
      </c>
      <c r="F26" s="79" t="e">
        <f aca="false">AV26/AV25-1</f>
        <v>#DIV/0!</v>
      </c>
      <c r="G26" s="80" t="e">
        <f aca="false">AW26/AW25-1</f>
        <v>#DIV/0!</v>
      </c>
      <c r="H26" s="80" t="e">
        <f aca="false">AX26/AX25-1</f>
        <v>#DIV/0!</v>
      </c>
      <c r="I26" s="80" t="e">
        <f aca="false">AY26/AY25-1</f>
        <v>#DIV/0!</v>
      </c>
      <c r="J26" s="80" t="e">
        <f aca="false">AZ26/AZ25-1</f>
        <v>#DIV/0!</v>
      </c>
      <c r="K26" s="80" t="e">
        <f aca="false">BA26/BA25-1</f>
        <v>#DIV/0!</v>
      </c>
      <c r="L26" s="80" t="e">
        <f aca="false">BB26/BB25-1</f>
        <v>#DIV/0!</v>
      </c>
      <c r="M26" s="80" t="e">
        <f aca="false">BC26/BC25-1</f>
        <v>#DIV/0!</v>
      </c>
      <c r="N26" s="80" t="e">
        <f aca="false">BD26/BD25-1</f>
        <v>#DIV/0!</v>
      </c>
      <c r="O26" s="80" t="e">
        <f aca="false">BE26/BE25-1</f>
        <v>#DIV/0!</v>
      </c>
      <c r="P26" s="80" t="e">
        <f aca="false">BF26/BF25-1</f>
        <v>#DIV/0!</v>
      </c>
      <c r="Q26" s="80" t="e">
        <f aca="false">BG26/BG25-1</f>
        <v>#DIV/0!</v>
      </c>
      <c r="R26" s="80" t="e">
        <f aca="false">BH26/BH25-1</f>
        <v>#DIV/0!</v>
      </c>
      <c r="S26" s="80" t="e">
        <f aca="false">BI26/BI25-1</f>
        <v>#DIV/0!</v>
      </c>
      <c r="T26" s="80" t="e">
        <f aca="false">BJ26/BJ25-1</f>
        <v>#DIV/0!</v>
      </c>
      <c r="U26" s="80" t="e">
        <f aca="false">BK26/BK25-1</f>
        <v>#DIV/0!</v>
      </c>
      <c r="V26" s="80" t="e">
        <f aca="false">BL26/BL25-1</f>
        <v>#DIV/0!</v>
      </c>
      <c r="W26" s="81" t="e">
        <f aca="false">BM26/BM25-1</f>
        <v>#DIV/0!</v>
      </c>
      <c r="X26" s="82" t="n">
        <f aca="false">(AE26+AD26)/AC26</f>
        <v>0.734283655967704</v>
      </c>
      <c r="Y26" s="83" t="n">
        <f aca="false">(AQ26+AR26+AS26+AT26+AU26)/AC26</f>
        <v>0.120443857058824</v>
      </c>
      <c r="Z26" s="83" t="n">
        <f aca="false">(AF26+AG26+AI26)/AC26</f>
        <v>0.13198403489364</v>
      </c>
      <c r="AA26" s="68" t="n">
        <f aca="false">(AF26+AG26+AH26)/(AF26+AG26+AH26+AI26)</f>
        <v>0.46377206069438</v>
      </c>
      <c r="AB26" s="84" t="n">
        <f aca="false">(AH26+AJ26+AK26+AL26+AM26+AN26+AO26+AP26)/AC26</f>
        <v>0.013288452079833</v>
      </c>
      <c r="AC26" s="85" t="n">
        <f aca="false">SUM(AD26:AU26)</f>
        <v>30613.4401951558</v>
      </c>
      <c r="AD26" s="86" t="n">
        <v>21818.9276810588</v>
      </c>
      <c r="AE26" s="87" t="n">
        <v>660.021107188866</v>
      </c>
      <c r="AF26" s="87" t="n">
        <v>1549.32000165767</v>
      </c>
      <c r="AG26" s="87" t="n">
        <v>323.249</v>
      </c>
      <c r="AH26" s="87" t="n">
        <v>2.4154270314212</v>
      </c>
      <c r="AI26" s="87" t="n">
        <v>2167.91635727413</v>
      </c>
      <c r="AJ26" s="87" t="n">
        <v>0.571730519086337</v>
      </c>
      <c r="AK26" s="87" t="n">
        <v>130.10814202321</v>
      </c>
      <c r="AL26" s="87" t="n">
        <v>42.434</v>
      </c>
      <c r="AM26" s="87" t="n">
        <v>26.5255099931072</v>
      </c>
      <c r="AN26" s="87" t="n">
        <v>141.836</v>
      </c>
      <c r="AO26" s="87" t="n">
        <v>54.1710301841437</v>
      </c>
      <c r="AP26" s="87" t="n">
        <v>8.74339328119409</v>
      </c>
      <c r="AQ26" s="87" t="n">
        <v>351.47210018066</v>
      </c>
      <c r="AR26" s="87" t="n">
        <v>1152.25591358827</v>
      </c>
      <c r="AS26" s="87" t="n">
        <v>1098.2243079218</v>
      </c>
      <c r="AT26" s="87" t="n">
        <v>1007.8828314785</v>
      </c>
      <c r="AU26" s="88" t="n">
        <v>77.3656617749602</v>
      </c>
      <c r="AW26" s="74"/>
    </row>
    <row r="27" customFormat="false" ht="13.8" hidden="false" customHeight="false" outlineLevel="0" collapsed="false">
      <c r="B27" s="75" t="n">
        <f aca="false">B26+1</f>
        <v>2037</v>
      </c>
      <c r="C27" s="76" t="n">
        <v>4.5</v>
      </c>
      <c r="D27" s="89" t="n">
        <v>25.2561219566421</v>
      </c>
      <c r="E27" s="78" t="n">
        <f aca="false">AU27/AU26-1</f>
        <v>0.00104634441844853</v>
      </c>
      <c r="F27" s="79" t="e">
        <f aca="false">AV27/AV26-1</f>
        <v>#DIV/0!</v>
      </c>
      <c r="G27" s="80" t="e">
        <f aca="false">AW27/AW26-1</f>
        <v>#DIV/0!</v>
      </c>
      <c r="H27" s="80" t="e">
        <f aca="false">AX27/AX26-1</f>
        <v>#DIV/0!</v>
      </c>
      <c r="I27" s="80" t="e">
        <f aca="false">AY27/AY26-1</f>
        <v>#DIV/0!</v>
      </c>
      <c r="J27" s="80" t="e">
        <f aca="false">AZ27/AZ26-1</f>
        <v>#DIV/0!</v>
      </c>
      <c r="K27" s="80" t="e">
        <f aca="false">BA27/BA26-1</f>
        <v>#DIV/0!</v>
      </c>
      <c r="L27" s="80" t="e">
        <f aca="false">BB27/BB26-1</f>
        <v>#DIV/0!</v>
      </c>
      <c r="M27" s="80" t="e">
        <f aca="false">BC27/BC26-1</f>
        <v>#DIV/0!</v>
      </c>
      <c r="N27" s="80" t="e">
        <f aca="false">BD27/BD26-1</f>
        <v>#DIV/0!</v>
      </c>
      <c r="O27" s="80" t="e">
        <f aca="false">BE27/BE26-1</f>
        <v>#DIV/0!</v>
      </c>
      <c r="P27" s="80" t="e">
        <f aca="false">BF27/BF26-1</f>
        <v>#DIV/0!</v>
      </c>
      <c r="Q27" s="80" t="e">
        <f aca="false">BG27/BG26-1</f>
        <v>#DIV/0!</v>
      </c>
      <c r="R27" s="80" t="e">
        <f aca="false">BH27/BH26-1</f>
        <v>#DIV/0!</v>
      </c>
      <c r="S27" s="80" t="e">
        <f aca="false">BI27/BI26-1</f>
        <v>#DIV/0!</v>
      </c>
      <c r="T27" s="80" t="e">
        <f aca="false">BJ27/BJ26-1</f>
        <v>#DIV/0!</v>
      </c>
      <c r="U27" s="80" t="e">
        <f aca="false">BK27/BK26-1</f>
        <v>#DIV/0!</v>
      </c>
      <c r="V27" s="80" t="e">
        <f aca="false">BL27/BL26-1</f>
        <v>#DIV/0!</v>
      </c>
      <c r="W27" s="81" t="e">
        <f aca="false">BM27/BM26-1</f>
        <v>#DIV/0!</v>
      </c>
      <c r="X27" s="82" t="n">
        <f aca="false">(AE27+AD27)/AC27</f>
        <v>0.734338893698493</v>
      </c>
      <c r="Y27" s="83" t="n">
        <f aca="false">(AQ27+AR27+AS27+AT27+AU27)/AC27</f>
        <v>0.120497325803127</v>
      </c>
      <c r="Z27" s="83" t="n">
        <f aca="false">(AF27+AG27+AI27)/AC27</f>
        <v>0.131903348146675</v>
      </c>
      <c r="AA27" s="68" t="n">
        <f aca="false">(AF27+AG27+AH27)/(AF27+AG27+AH27+AI27)</f>
        <v>0.463398606572459</v>
      </c>
      <c r="AB27" s="84" t="n">
        <f aca="false">(AH27+AJ27+AK27+AL27+AM27+AN27+AO27+AP27)/AC27</f>
        <v>0.0132604323517044</v>
      </c>
      <c r="AC27" s="85" t="n">
        <f aca="false">SUM(AD27:AU27)</f>
        <v>30644.053635351</v>
      </c>
      <c r="AD27" s="86" t="n">
        <v>21845.7411259958</v>
      </c>
      <c r="AE27" s="87" t="n">
        <v>657.379319025126</v>
      </c>
      <c r="AF27" s="87" t="n">
        <v>1548.72000165767</v>
      </c>
      <c r="AG27" s="87" t="n">
        <v>323.249</v>
      </c>
      <c r="AH27" s="87" t="n">
        <v>2.0738928682684</v>
      </c>
      <c r="AI27" s="87" t="n">
        <v>2170.08427363141</v>
      </c>
      <c r="AJ27" s="87" t="n">
        <v>0.551379057797053</v>
      </c>
      <c r="AK27" s="87" t="n">
        <v>130.10814202321</v>
      </c>
      <c r="AL27" s="87" t="n">
        <v>42.434</v>
      </c>
      <c r="AM27" s="87" t="n">
        <v>26.3663569331485</v>
      </c>
      <c r="AN27" s="87" t="n">
        <v>141.836</v>
      </c>
      <c r="AO27" s="87" t="n">
        <v>54.2306183173463</v>
      </c>
      <c r="AP27" s="87" t="n">
        <v>8.75301101380341</v>
      </c>
      <c r="AQ27" s="87" t="n">
        <v>347.939466743217</v>
      </c>
      <c r="AR27" s="87" t="n">
        <v>1153.5204055056</v>
      </c>
      <c r="AS27" s="87" t="n">
        <v>1099.4295052607</v>
      </c>
      <c r="AT27" s="87" t="n">
        <v>1014.19052441454</v>
      </c>
      <c r="AU27" s="88" t="n">
        <v>77.446612903338</v>
      </c>
      <c r="AW27" s="74"/>
    </row>
    <row r="28" customFormat="false" ht="13.8" hidden="false" customHeight="false" outlineLevel="0" collapsed="false">
      <c r="B28" s="75" t="n">
        <f aca="false">B27+1</f>
        <v>2038</v>
      </c>
      <c r="C28" s="76" t="n">
        <v>4.5</v>
      </c>
      <c r="D28" s="89" t="n">
        <v>25.3074526084578</v>
      </c>
      <c r="E28" s="78" t="n">
        <f aca="false">AU28/AU27-1</f>
        <v>0.00102779781503215</v>
      </c>
      <c r="F28" s="79" t="e">
        <f aca="false">AV28/AV27-1</f>
        <v>#DIV/0!</v>
      </c>
      <c r="G28" s="80" t="e">
        <f aca="false">AW28/AW27-1</f>
        <v>#DIV/0!</v>
      </c>
      <c r="H28" s="80" t="e">
        <f aca="false">AX28/AX27-1</f>
        <v>#DIV/0!</v>
      </c>
      <c r="I28" s="80" t="e">
        <f aca="false">AY28/AY27-1</f>
        <v>#DIV/0!</v>
      </c>
      <c r="J28" s="80" t="e">
        <f aca="false">AZ28/AZ27-1</f>
        <v>#DIV/0!</v>
      </c>
      <c r="K28" s="80" t="e">
        <f aca="false">BA28/BA27-1</f>
        <v>#DIV/0!</v>
      </c>
      <c r="L28" s="80" t="e">
        <f aca="false">BB28/BB27-1</f>
        <v>#DIV/0!</v>
      </c>
      <c r="M28" s="80" t="e">
        <f aca="false">BC28/BC27-1</f>
        <v>#DIV/0!</v>
      </c>
      <c r="N28" s="80" t="e">
        <f aca="false">BD28/BD27-1</f>
        <v>#DIV/0!</v>
      </c>
      <c r="O28" s="80" t="e">
        <f aca="false">BE28/BE27-1</f>
        <v>#DIV/0!</v>
      </c>
      <c r="P28" s="80" t="e">
        <f aca="false">BF28/BF27-1</f>
        <v>#DIV/0!</v>
      </c>
      <c r="Q28" s="80" t="e">
        <f aca="false">BG28/BG27-1</f>
        <v>#DIV/0!</v>
      </c>
      <c r="R28" s="80" t="e">
        <f aca="false">BH28/BH27-1</f>
        <v>#DIV/0!</v>
      </c>
      <c r="S28" s="80" t="e">
        <f aca="false">BI28/BI27-1</f>
        <v>#DIV/0!</v>
      </c>
      <c r="T28" s="80" t="e">
        <f aca="false">BJ28/BJ27-1</f>
        <v>#DIV/0!</v>
      </c>
      <c r="U28" s="80" t="e">
        <f aca="false">BK28/BK27-1</f>
        <v>#DIV/0!</v>
      </c>
      <c r="V28" s="80" t="e">
        <f aca="false">BL28/BL27-1</f>
        <v>#DIV/0!</v>
      </c>
      <c r="W28" s="81" t="e">
        <f aca="false">BM28/BM27-1</f>
        <v>#DIV/0!</v>
      </c>
      <c r="X28" s="82" t="n">
        <f aca="false">(AE28+AD28)/AC28</f>
        <v>0.734375273006134</v>
      </c>
      <c r="Y28" s="83" t="n">
        <f aca="false">(AQ28+AR28+AS28+AT28+AU28)/AC28</f>
        <v>0.120559342311677</v>
      </c>
      <c r="Z28" s="83" t="n">
        <f aca="false">(AF28+AG28+AI28)/AC28</f>
        <v>0.131830812977748</v>
      </c>
      <c r="AA28" s="68" t="n">
        <f aca="false">(AF28+AG28+AH28)/(AF28+AG28+AH28+AI28)</f>
        <v>0.463061648363475</v>
      </c>
      <c r="AB28" s="84" t="n">
        <f aca="false">(AH28+AJ28+AK28+AL28+AM28+AN28+AO28+AP28)/AC28</f>
        <v>0.0132345717044419</v>
      </c>
      <c r="AC28" s="85" t="n">
        <f aca="false">SUM(AD28:AU28)</f>
        <v>30671.6332836228</v>
      </c>
      <c r="AD28" s="86" t="n">
        <v>21869.7404499026</v>
      </c>
      <c r="AE28" s="87" t="n">
        <v>654.748616301926</v>
      </c>
      <c r="AF28" s="87" t="n">
        <v>1548.18000165767</v>
      </c>
      <c r="AG28" s="87" t="n">
        <v>323.249</v>
      </c>
      <c r="AH28" s="87" t="n">
        <v>1.76033616974046</v>
      </c>
      <c r="AI28" s="87" t="n">
        <v>2172.03734947767</v>
      </c>
      <c r="AJ28" s="87" t="n">
        <v>0.53268003947093</v>
      </c>
      <c r="AK28" s="87" t="n">
        <v>130.10814202321</v>
      </c>
      <c r="AL28" s="87" t="n">
        <v>42.434</v>
      </c>
      <c r="AM28" s="87" t="n">
        <v>26.2081587915496</v>
      </c>
      <c r="AN28" s="87" t="n">
        <v>141.836</v>
      </c>
      <c r="AO28" s="87" t="n">
        <v>54.2848489356636</v>
      </c>
      <c r="AP28" s="87" t="n">
        <v>8.76176402481721</v>
      </c>
      <c r="AQ28" s="87" t="n">
        <v>344.71359342737</v>
      </c>
      <c r="AR28" s="87" t="n">
        <v>1154.67183533414</v>
      </c>
      <c r="AS28" s="87" t="n">
        <v>1100.52694222037</v>
      </c>
      <c r="AT28" s="87" t="n">
        <v>1020.31335295376</v>
      </c>
      <c r="AU28" s="88" t="n">
        <v>77.5262123628617</v>
      </c>
      <c r="AW28" s="74"/>
    </row>
    <row r="29" customFormat="false" ht="13.8" hidden="false" customHeight="false" outlineLevel="0" collapsed="false">
      <c r="B29" s="75" t="n">
        <f aca="false">B28+1</f>
        <v>2039</v>
      </c>
      <c r="C29" s="76" t="n">
        <v>4.5</v>
      </c>
      <c r="D29" s="89" t="n">
        <v>25.3581390535298</v>
      </c>
      <c r="E29" s="78" t="n">
        <f aca="false">AU29/AU28-1</f>
        <v>0.00146481385332331</v>
      </c>
      <c r="F29" s="79" t="e">
        <f aca="false">AV29/AV28-1</f>
        <v>#DIV/0!</v>
      </c>
      <c r="G29" s="80" t="e">
        <f aca="false">AW29/AW28-1</f>
        <v>#DIV/0!</v>
      </c>
      <c r="H29" s="80" t="e">
        <f aca="false">AX29/AX28-1</f>
        <v>#DIV/0!</v>
      </c>
      <c r="I29" s="80" t="e">
        <f aca="false">AY29/AY28-1</f>
        <v>#DIV/0!</v>
      </c>
      <c r="J29" s="80" t="e">
        <f aca="false">AZ29/AZ28-1</f>
        <v>#DIV/0!</v>
      </c>
      <c r="K29" s="80" t="e">
        <f aca="false">BA29/BA28-1</f>
        <v>#DIV/0!</v>
      </c>
      <c r="L29" s="80" t="e">
        <f aca="false">BB29/BB28-1</f>
        <v>#DIV/0!</v>
      </c>
      <c r="M29" s="80" t="e">
        <f aca="false">BC29/BC28-1</f>
        <v>#DIV/0!</v>
      </c>
      <c r="N29" s="80" t="e">
        <f aca="false">BD29/BD28-1</f>
        <v>#DIV/0!</v>
      </c>
      <c r="O29" s="80" t="e">
        <f aca="false">BE29/BE28-1</f>
        <v>#DIV/0!</v>
      </c>
      <c r="P29" s="80" t="e">
        <f aca="false">BF29/BF28-1</f>
        <v>#DIV/0!</v>
      </c>
      <c r="Q29" s="80" t="e">
        <f aca="false">BG29/BG28-1</f>
        <v>#DIV/0!</v>
      </c>
      <c r="R29" s="80" t="e">
        <f aca="false">BH29/BH28-1</f>
        <v>#DIV/0!</v>
      </c>
      <c r="S29" s="80" t="e">
        <f aca="false">BI29/BI28-1</f>
        <v>#DIV/0!</v>
      </c>
      <c r="T29" s="80" t="e">
        <f aca="false">BJ29/BJ28-1</f>
        <v>#DIV/0!</v>
      </c>
      <c r="U29" s="80" t="e">
        <f aca="false">BK29/BK28-1</f>
        <v>#DIV/0!</v>
      </c>
      <c r="V29" s="80" t="e">
        <f aca="false">BL29/BL28-1</f>
        <v>#DIV/0!</v>
      </c>
      <c r="W29" s="81" t="e">
        <f aca="false">BM29/BM28-1</f>
        <v>#DIV/0!</v>
      </c>
      <c r="X29" s="82" t="n">
        <f aca="false">(AE29+AD29)/AC29</f>
        <v>0.734482044889007</v>
      </c>
      <c r="Y29" s="83" t="n">
        <f aca="false">(AQ29+AR29+AS29+AT29+AU29)/AC29</f>
        <v>0.120587823671468</v>
      </c>
      <c r="Z29" s="83" t="n">
        <f aca="false">(AF29+AG29+AI29)/AC29</f>
        <v>0.131727707940159</v>
      </c>
      <c r="AA29" s="68" t="n">
        <f aca="false">(AF29+AG29+AH29)/(AF29+AG29+AH29+AI29)</f>
        <v>0.462601773914715</v>
      </c>
      <c r="AB29" s="84" t="n">
        <f aca="false">(AH29+AJ29+AK29+AL29+AM29+AN29+AO29+AP29)/AC29</f>
        <v>0.0132024234993663</v>
      </c>
      <c r="AC29" s="85" t="n">
        <f aca="false">SUM(AD29:AU29)</f>
        <v>30717.6407335482</v>
      </c>
      <c r="AD29" s="86" t="n">
        <v>21909.4288409332</v>
      </c>
      <c r="AE29" s="87" t="n">
        <v>652.126739209137</v>
      </c>
      <c r="AF29" s="87" t="n">
        <v>1547.82000165767</v>
      </c>
      <c r="AG29" s="87" t="n">
        <v>323.249</v>
      </c>
      <c r="AH29" s="87" t="n">
        <v>1.46325566690835</v>
      </c>
      <c r="AI29" s="87" t="n">
        <v>2175.29540550189</v>
      </c>
      <c r="AJ29" s="87" t="n">
        <v>0.513811456847803</v>
      </c>
      <c r="AK29" s="87" t="n">
        <v>130.10814202321</v>
      </c>
      <c r="AL29" s="87" t="n">
        <v>42.434</v>
      </c>
      <c r="AM29" s="87" t="n">
        <v>26.0509098388003</v>
      </c>
      <c r="AN29" s="87" t="n">
        <v>141.836</v>
      </c>
      <c r="AO29" s="87" t="n">
        <v>54.3662762090671</v>
      </c>
      <c r="AP29" s="87" t="n">
        <v>8.77490667085444</v>
      </c>
      <c r="AQ29" s="87" t="n">
        <v>341.784462981074</v>
      </c>
      <c r="AR29" s="87" t="n">
        <v>1156.39873140151</v>
      </c>
      <c r="AS29" s="87" t="n">
        <v>1102.17286064533</v>
      </c>
      <c r="AT29" s="87" t="n">
        <v>1026.17761551997</v>
      </c>
      <c r="AU29" s="88" t="n">
        <v>77.6397738327265</v>
      </c>
      <c r="AW29" s="74"/>
    </row>
    <row r="30" customFormat="false" ht="13.8" hidden="false" customHeight="false" outlineLevel="0" collapsed="false">
      <c r="B30" s="75" t="n">
        <f aca="false">B29+1</f>
        <v>2040</v>
      </c>
      <c r="C30" s="76" t="n">
        <v>4.5</v>
      </c>
      <c r="D30" s="89" t="n">
        <v>25.4090388118451</v>
      </c>
      <c r="E30" s="78" t="n">
        <f aca="false">AU30/AU29-1</f>
        <v>0.00157864318935252</v>
      </c>
      <c r="F30" s="79" t="e">
        <f aca="false">AV30/AV29-1</f>
        <v>#DIV/0!</v>
      </c>
      <c r="G30" s="80" t="e">
        <f aca="false">AW30/AW29-1</f>
        <v>#DIV/0!</v>
      </c>
      <c r="H30" s="80" t="e">
        <f aca="false">AX30/AX29-1</f>
        <v>#DIV/0!</v>
      </c>
      <c r="I30" s="80" t="e">
        <f aca="false">AY30/AY29-1</f>
        <v>#DIV/0!</v>
      </c>
      <c r="J30" s="80" t="e">
        <f aca="false">AZ30/AZ29-1</f>
        <v>#DIV/0!</v>
      </c>
      <c r="K30" s="80" t="e">
        <f aca="false">BA30/BA29-1</f>
        <v>#DIV/0!</v>
      </c>
      <c r="L30" s="80" t="e">
        <f aca="false">BB30/BB29-1</f>
        <v>#DIV/0!</v>
      </c>
      <c r="M30" s="80" t="e">
        <f aca="false">BC30/BC29-1</f>
        <v>#DIV/0!</v>
      </c>
      <c r="N30" s="80" t="e">
        <f aca="false">BD30/BD29-1</f>
        <v>#DIV/0!</v>
      </c>
      <c r="O30" s="80" t="e">
        <f aca="false">BE30/BE29-1</f>
        <v>#DIV/0!</v>
      </c>
      <c r="P30" s="80" t="e">
        <f aca="false">BF30/BF29-1</f>
        <v>#DIV/0!</v>
      </c>
      <c r="Q30" s="80" t="e">
        <f aca="false">BG30/BG29-1</f>
        <v>#DIV/0!</v>
      </c>
      <c r="R30" s="80" t="e">
        <f aca="false">BH30/BH29-1</f>
        <v>#DIV/0!</v>
      </c>
      <c r="S30" s="80" t="e">
        <f aca="false">BI30/BI29-1</f>
        <v>#DIV/0!</v>
      </c>
      <c r="T30" s="80" t="e">
        <f aca="false">BJ30/BJ29-1</f>
        <v>#DIV/0!</v>
      </c>
      <c r="U30" s="80" t="e">
        <f aca="false">BK30/BK29-1</f>
        <v>#DIV/0!</v>
      </c>
      <c r="V30" s="80" t="e">
        <f aca="false">BL30/BL29-1</f>
        <v>#DIV/0!</v>
      </c>
      <c r="W30" s="81" t="e">
        <f aca="false">BM30/BM29-1</f>
        <v>#DIV/0!</v>
      </c>
      <c r="X30" s="82" t="n">
        <f aca="false">(AE30+AD30)/AC30</f>
        <v>0.734600378358548</v>
      </c>
      <c r="Y30" s="83" t="n">
        <f aca="false">(AQ30+AR30+AS30+AT30+AU30)/AC30</f>
        <v>0.120611130953623</v>
      </c>
      <c r="Z30" s="83" t="n">
        <f aca="false">(AF30+AG30+AI30)/AC30</f>
        <v>0.131618703701622</v>
      </c>
      <c r="AA30" s="68" t="n">
        <f aca="false">(AF30+AG30+AH30)/(AF30+AG30+AH30+AI30)</f>
        <v>0.46211930796228</v>
      </c>
      <c r="AB30" s="84" t="n">
        <f aca="false">(AH30+AJ30+AK30+AL30+AM30+AN30+AO30+AP30)/AC30</f>
        <v>0.0131697869862069</v>
      </c>
      <c r="AC30" s="85" t="n">
        <f aca="false">SUM(AD30:AU30)</f>
        <v>30766.7889587218</v>
      </c>
      <c r="AD30" s="86" t="n">
        <v>21951.7797587801</v>
      </c>
      <c r="AE30" s="87" t="n">
        <v>649.515051174553</v>
      </c>
      <c r="AF30" s="87" t="n">
        <v>1547.46000165767</v>
      </c>
      <c r="AG30" s="87" t="n">
        <v>323.249</v>
      </c>
      <c r="AH30" s="87" t="n">
        <v>1.18269462448475</v>
      </c>
      <c r="AI30" s="87" t="n">
        <v>2178.77587815069</v>
      </c>
      <c r="AJ30" s="87" t="n">
        <v>0.494407035958499</v>
      </c>
      <c r="AK30" s="87" t="n">
        <v>130.10814202321</v>
      </c>
      <c r="AL30" s="87" t="n">
        <v>42.434</v>
      </c>
      <c r="AM30" s="87" t="n">
        <v>25.8946043797675</v>
      </c>
      <c r="AN30" s="87" t="n">
        <v>141.836</v>
      </c>
      <c r="AO30" s="87" t="n">
        <v>54.4532622510016</v>
      </c>
      <c r="AP30" s="87" t="n">
        <v>8.7889465215278</v>
      </c>
      <c r="AQ30" s="87" t="n">
        <v>339.143117586925</v>
      </c>
      <c r="AR30" s="87" t="n">
        <v>1158.2432967365</v>
      </c>
      <c r="AS30" s="87" t="n">
        <v>1103.93093058842</v>
      </c>
      <c r="AT30" s="87" t="n">
        <v>1031.73752787813</v>
      </c>
      <c r="AU30" s="88" t="n">
        <v>77.7623393329104</v>
      </c>
      <c r="AW30" s="74"/>
    </row>
    <row r="31" customFormat="false" ht="13.8" hidden="false" customHeight="false" outlineLevel="0" collapsed="false">
      <c r="B31" s="75" t="n">
        <f aca="false">B30+1</f>
        <v>2041</v>
      </c>
      <c r="C31" s="76" t="n">
        <v>4.5</v>
      </c>
      <c r="D31" s="89" t="n">
        <v>25.4593814235414</v>
      </c>
      <c r="E31" s="78" t="n">
        <f aca="false">AU31/AU30-1</f>
        <v>0.00155548815639106</v>
      </c>
      <c r="F31" s="79" t="e">
        <f aca="false">AV31/AV30-1</f>
        <v>#DIV/0!</v>
      </c>
      <c r="G31" s="80" t="e">
        <f aca="false">AW31/AW30-1</f>
        <v>#DIV/0!</v>
      </c>
      <c r="H31" s="80" t="e">
        <f aca="false">AX31/AX30-1</f>
        <v>#DIV/0!</v>
      </c>
      <c r="I31" s="80" t="e">
        <f aca="false">AY31/AY30-1</f>
        <v>#DIV/0!</v>
      </c>
      <c r="J31" s="80" t="e">
        <f aca="false">AZ31/AZ30-1</f>
        <v>#DIV/0!</v>
      </c>
      <c r="K31" s="80" t="e">
        <f aca="false">BA31/BA30-1</f>
        <v>#DIV/0!</v>
      </c>
      <c r="L31" s="80" t="e">
        <f aca="false">BB31/BB30-1</f>
        <v>#DIV/0!</v>
      </c>
      <c r="M31" s="80" t="e">
        <f aca="false">BC31/BC30-1</f>
        <v>#DIV/0!</v>
      </c>
      <c r="N31" s="80" t="e">
        <f aca="false">BD31/BD30-1</f>
        <v>#DIV/0!</v>
      </c>
      <c r="O31" s="80" t="e">
        <f aca="false">BE31/BE30-1</f>
        <v>#DIV/0!</v>
      </c>
      <c r="P31" s="80" t="e">
        <f aca="false">BF31/BF30-1</f>
        <v>#DIV/0!</v>
      </c>
      <c r="Q31" s="80" t="e">
        <f aca="false">BG31/BG30-1</f>
        <v>#DIV/0!</v>
      </c>
      <c r="R31" s="80" t="e">
        <f aca="false">BH31/BH30-1</f>
        <v>#DIV/0!</v>
      </c>
      <c r="S31" s="80" t="e">
        <f aca="false">BI31/BI30-1</f>
        <v>#DIV/0!</v>
      </c>
      <c r="T31" s="80" t="e">
        <f aca="false">BJ31/BJ30-1</f>
        <v>#DIV/0!</v>
      </c>
      <c r="U31" s="80" t="e">
        <f aca="false">BK31/BK30-1</f>
        <v>#DIV/0!</v>
      </c>
      <c r="V31" s="80" t="e">
        <f aca="false">BL31/BL30-1</f>
        <v>#DIV/0!</v>
      </c>
      <c r="W31" s="81" t="e">
        <f aca="false">BM31/BM30-1</f>
        <v>#DIV/0!</v>
      </c>
      <c r="X31" s="82" t="n">
        <f aca="false">(AE31+AD31)/AC31</f>
        <v>0.734742611562746</v>
      </c>
      <c r="Y31" s="83" t="n">
        <f aca="false">(AQ31+AR31+AS31+AT31+AU31)/AC31</f>
        <v>0.120612518032914</v>
      </c>
      <c r="Z31" s="83" t="n">
        <f aca="false">(AF31+AG31+AI31)/AC31</f>
        <v>0.131508375816308</v>
      </c>
      <c r="AA31" s="68" t="n">
        <f aca="false">(AF31+AG31+AH31)/(AF31+AG31+AH31+AI31)</f>
        <v>0.461633710873412</v>
      </c>
      <c r="AB31" s="84" t="n">
        <f aca="false">(AH31+AJ31+AK31+AL31+AM31+AN31+AO31+AP31)/AC31</f>
        <v>0.0131364945880311</v>
      </c>
      <c r="AC31" s="85" t="n">
        <f aca="false">SUM(AD31:AU31)</f>
        <v>30819.0924999517</v>
      </c>
      <c r="AD31" s="86" t="n">
        <v>21997.186932574</v>
      </c>
      <c r="AE31" s="87" t="n">
        <v>646.913576834385</v>
      </c>
      <c r="AF31" s="87" t="n">
        <v>1547.24000165767</v>
      </c>
      <c r="AG31" s="87" t="n">
        <v>323.249</v>
      </c>
      <c r="AH31" s="87" t="n">
        <v>0.92506718409186</v>
      </c>
      <c r="AI31" s="87" t="n">
        <v>2182.47979714355</v>
      </c>
      <c r="AJ31" s="87" t="n">
        <v>0.475323787166037</v>
      </c>
      <c r="AK31" s="87" t="n">
        <v>130.10814202321</v>
      </c>
      <c r="AL31" s="87" t="n">
        <v>42.434</v>
      </c>
      <c r="AM31" s="87" t="n">
        <v>25.7392367534889</v>
      </c>
      <c r="AN31" s="87" t="n">
        <v>141.836</v>
      </c>
      <c r="AO31" s="87" t="n">
        <v>54.5349421443782</v>
      </c>
      <c r="AP31" s="87" t="n">
        <v>8.80212994131009</v>
      </c>
      <c r="AQ31" s="87" t="n">
        <v>336.781581544396</v>
      </c>
      <c r="AR31" s="87" t="n">
        <v>1159.97453982799</v>
      </c>
      <c r="AS31" s="87" t="n">
        <v>1105.58099219676</v>
      </c>
      <c r="AT31" s="87" t="n">
        <v>1036.94793860858</v>
      </c>
      <c r="AU31" s="88" t="n">
        <v>77.883297730756</v>
      </c>
      <c r="AW31" s="74"/>
    </row>
    <row r="32" customFormat="false" ht="13.8" hidden="false" customHeight="false" outlineLevel="0" collapsed="false">
      <c r="B32" s="75" t="n">
        <f aca="false">B31+1</f>
        <v>2042</v>
      </c>
      <c r="C32" s="76" t="n">
        <v>4.5</v>
      </c>
      <c r="D32" s="89" t="n">
        <v>25.5106114503027</v>
      </c>
      <c r="E32" s="78" t="n">
        <f aca="false">AU32/AU31-1</f>
        <v>0.00123275546469048</v>
      </c>
      <c r="F32" s="79" t="e">
        <f aca="false">AV32/AV31-1</f>
        <v>#DIV/0!</v>
      </c>
      <c r="G32" s="80" t="e">
        <f aca="false">AW32/AW31-1</f>
        <v>#DIV/0!</v>
      </c>
      <c r="H32" s="80" t="e">
        <f aca="false">AX32/AX31-1</f>
        <v>#DIV/0!</v>
      </c>
      <c r="I32" s="80" t="e">
        <f aca="false">AY32/AY31-1</f>
        <v>#DIV/0!</v>
      </c>
      <c r="J32" s="80" t="e">
        <f aca="false">AZ32/AZ31-1</f>
        <v>#DIV/0!</v>
      </c>
      <c r="K32" s="80" t="e">
        <f aca="false">BA32/BA31-1</f>
        <v>#DIV/0!</v>
      </c>
      <c r="L32" s="80" t="e">
        <f aca="false">BB32/BB31-1</f>
        <v>#DIV/0!</v>
      </c>
      <c r="M32" s="80" t="e">
        <f aca="false">BC32/BC31-1</f>
        <v>#DIV/0!</v>
      </c>
      <c r="N32" s="80" t="e">
        <f aca="false">BD32/BD31-1</f>
        <v>#DIV/0!</v>
      </c>
      <c r="O32" s="80" t="e">
        <f aca="false">BE32/BE31-1</f>
        <v>#DIV/0!</v>
      </c>
      <c r="P32" s="80" t="e">
        <f aca="false">BF32/BF31-1</f>
        <v>#DIV/0!</v>
      </c>
      <c r="Q32" s="80" t="e">
        <f aca="false">BG32/BG31-1</f>
        <v>#DIV/0!</v>
      </c>
      <c r="R32" s="80" t="e">
        <f aca="false">BH32/BH31-1</f>
        <v>#DIV/0!</v>
      </c>
      <c r="S32" s="80" t="e">
        <f aca="false">BI32/BI31-1</f>
        <v>#DIV/0!</v>
      </c>
      <c r="T32" s="80" t="e">
        <f aca="false">BJ32/BJ31-1</f>
        <v>#DIV/0!</v>
      </c>
      <c r="U32" s="80" t="e">
        <f aca="false">BK32/BK31-1</f>
        <v>#DIV/0!</v>
      </c>
      <c r="V32" s="80" t="e">
        <f aca="false">BL32/BL31-1</f>
        <v>#DIV/0!</v>
      </c>
      <c r="W32" s="81" t="e">
        <f aca="false">BM32/BM31-1</f>
        <v>#DIV/0!</v>
      </c>
      <c r="X32" s="82" t="n">
        <f aca="false">(AE32+AD32)/AC32</f>
        <v>0.734844571957789</v>
      </c>
      <c r="Y32" s="83" t="n">
        <f aca="false">(AQ32+AR32+AS32+AT32+AU32)/AC32</f>
        <v>0.12063051780291</v>
      </c>
      <c r="Z32" s="83" t="n">
        <f aca="false">(AF32+AG32+AI32)/AC32</f>
        <v>0.131417044640325</v>
      </c>
      <c r="AA32" s="68" t="n">
        <f aca="false">(AF32+AG32+AH32)/(AF32+AG32+AH32+AI32)</f>
        <v>0.461229531078402</v>
      </c>
      <c r="AB32" s="84" t="n">
        <f aca="false">(AH32+AJ32+AK32+AL32+AM32+AN32+AO32+AP32)/AC32</f>
        <v>0.0131078655989765</v>
      </c>
      <c r="AC32" s="85" t="n">
        <f aca="false">SUM(AD32:AU32)</f>
        <v>30862.2392294516</v>
      </c>
      <c r="AD32" s="86" t="n">
        <v>22034.6255754838</v>
      </c>
      <c r="AE32" s="87" t="n">
        <v>644.323400741437</v>
      </c>
      <c r="AF32" s="87" t="n">
        <v>1547.04000165767</v>
      </c>
      <c r="AG32" s="87" t="n">
        <v>323.249</v>
      </c>
      <c r="AH32" s="87" t="n">
        <v>0.699601762035091</v>
      </c>
      <c r="AI32" s="87" t="n">
        <v>2185.53526885955</v>
      </c>
      <c r="AJ32" s="87" t="n">
        <v>0.456128505497695</v>
      </c>
      <c r="AK32" s="87" t="n">
        <v>130.10814202321</v>
      </c>
      <c r="AL32" s="87" t="n">
        <v>42.434</v>
      </c>
      <c r="AM32" s="87" t="n">
        <v>25.584801332968</v>
      </c>
      <c r="AN32" s="87" t="n">
        <v>141.836</v>
      </c>
      <c r="AO32" s="87" t="n">
        <v>54.6058375691659</v>
      </c>
      <c r="AP32" s="87" t="n">
        <v>8.8135727102338</v>
      </c>
      <c r="AQ32" s="87" t="n">
        <v>334.692794430186</v>
      </c>
      <c r="AR32" s="87" t="n">
        <v>1161.4779608784</v>
      </c>
      <c r="AS32" s="87" t="n">
        <v>1107.01391479941</v>
      </c>
      <c r="AT32" s="87" t="n">
        <v>1041.7639199064</v>
      </c>
      <c r="AU32" s="88" t="n">
        <v>77.9793087916417</v>
      </c>
      <c r="AW32" s="74"/>
    </row>
    <row r="33" customFormat="false" ht="13.8" hidden="false" customHeight="false" outlineLevel="0" collapsed="false">
      <c r="B33" s="75" t="n">
        <f aca="false">B32+1</f>
        <v>2043</v>
      </c>
      <c r="C33" s="76" t="n">
        <v>4.5</v>
      </c>
      <c r="D33" s="89" t="n">
        <v>25.5607932280756</v>
      </c>
      <c r="E33" s="78" t="n">
        <f aca="false">AU33/AU32-1</f>
        <v>0.000857949214757348</v>
      </c>
      <c r="F33" s="79" t="e">
        <f aca="false">AV33/AV32-1</f>
        <v>#DIV/0!</v>
      </c>
      <c r="G33" s="80" t="e">
        <f aca="false">AW33/AW32-1</f>
        <v>#DIV/0!</v>
      </c>
      <c r="H33" s="80" t="e">
        <f aca="false">AX33/AX32-1</f>
        <v>#DIV/0!</v>
      </c>
      <c r="I33" s="80" t="e">
        <f aca="false">AY33/AY32-1</f>
        <v>#DIV/0!</v>
      </c>
      <c r="J33" s="80" t="e">
        <f aca="false">AZ33/AZ32-1</f>
        <v>#DIV/0!</v>
      </c>
      <c r="K33" s="80" t="e">
        <f aca="false">BA33/BA32-1</f>
        <v>#DIV/0!</v>
      </c>
      <c r="L33" s="80" t="e">
        <f aca="false">BB33/BB32-1</f>
        <v>#DIV/0!</v>
      </c>
      <c r="M33" s="80" t="e">
        <f aca="false">BC33/BC32-1</f>
        <v>#DIV/0!</v>
      </c>
      <c r="N33" s="80" t="e">
        <f aca="false">BD33/BD32-1</f>
        <v>#DIV/0!</v>
      </c>
      <c r="O33" s="80" t="e">
        <f aca="false">BE33/BE32-1</f>
        <v>#DIV/0!</v>
      </c>
      <c r="P33" s="80" t="e">
        <f aca="false">BF33/BF32-1</f>
        <v>#DIV/0!</v>
      </c>
      <c r="Q33" s="80" t="e">
        <f aca="false">BG33/BG32-1</f>
        <v>#DIV/0!</v>
      </c>
      <c r="R33" s="80" t="e">
        <f aca="false">BH33/BH32-1</f>
        <v>#DIV/0!</v>
      </c>
      <c r="S33" s="80" t="e">
        <f aca="false">BI33/BI32-1</f>
        <v>#DIV/0!</v>
      </c>
      <c r="T33" s="80" t="e">
        <f aca="false">BJ33/BJ32-1</f>
        <v>#DIV/0!</v>
      </c>
      <c r="U33" s="80" t="e">
        <f aca="false">BK33/BK32-1</f>
        <v>#DIV/0!</v>
      </c>
      <c r="V33" s="80" t="e">
        <f aca="false">BL33/BL32-1</f>
        <v>#DIV/0!</v>
      </c>
      <c r="W33" s="81" t="e">
        <f aca="false">BM33/BM32-1</f>
        <v>#DIV/0!</v>
      </c>
      <c r="X33" s="82" t="n">
        <f aca="false">(AE33+AD33)/AC33</f>
        <v>0.734896605220726</v>
      </c>
      <c r="Y33" s="83" t="n">
        <f aca="false">(AQ33+AR33+AS33+AT33+AU33)/AC33</f>
        <v>0.120663357702244</v>
      </c>
      <c r="Z33" s="83" t="n">
        <f aca="false">(AF33+AG33+AI33)/AC33</f>
        <v>0.131355209184807</v>
      </c>
      <c r="AA33" s="68" t="n">
        <f aca="false">(AF33+AG33+AH33)/(AF33+AG33+AH33+AI33)</f>
        <v>0.460950537371146</v>
      </c>
      <c r="AB33" s="84" t="n">
        <f aca="false">(AH33+AJ33+AK33+AL33+AM33+AN33+AO33+AP33)/AC33</f>
        <v>0.0130848278922229</v>
      </c>
      <c r="AC33" s="85" t="n">
        <f aca="false">SUM(AD33:AU33)</f>
        <v>30893.1014686811</v>
      </c>
      <c r="AD33" s="86" t="n">
        <v>22061.490473038</v>
      </c>
      <c r="AE33" s="87" t="n">
        <v>641.744921035181</v>
      </c>
      <c r="AF33" s="87" t="n">
        <v>1547.00000165767</v>
      </c>
      <c r="AG33" s="87" t="n">
        <v>323.249</v>
      </c>
      <c r="AH33" s="87" t="n">
        <v>0.508971762942371</v>
      </c>
      <c r="AI33" s="87" t="n">
        <v>2187.72080412841</v>
      </c>
      <c r="AJ33" s="87" t="n">
        <v>0.436021714896237</v>
      </c>
      <c r="AK33" s="87" t="n">
        <v>130.10814202321</v>
      </c>
      <c r="AL33" s="87" t="n">
        <v>42.434</v>
      </c>
      <c r="AM33" s="87" t="n">
        <v>25.4312925249702</v>
      </c>
      <c r="AN33" s="87" t="n">
        <v>141.836</v>
      </c>
      <c r="AO33" s="87" t="n">
        <v>54.6549828229781</v>
      </c>
      <c r="AP33" s="87" t="n">
        <v>8.82150492567301</v>
      </c>
      <c r="AQ33" s="87" t="n">
        <v>332.87055342841</v>
      </c>
      <c r="AR33" s="87" t="n">
        <v>1162.52114241668</v>
      </c>
      <c r="AS33" s="87" t="n">
        <v>1108.00817944965</v>
      </c>
      <c r="AT33" s="87" t="n">
        <v>1046.21926667405</v>
      </c>
      <c r="AU33" s="88" t="n">
        <v>78.0462110783868</v>
      </c>
      <c r="AW33" s="74"/>
    </row>
    <row r="34" customFormat="false" ht="13.8" hidden="false" customHeight="false" outlineLevel="0" collapsed="false">
      <c r="B34" s="75" t="n">
        <f aca="false">B33+1</f>
        <v>2044</v>
      </c>
      <c r="C34" s="76" t="n">
        <v>4.5</v>
      </c>
      <c r="D34" s="89" t="n">
        <v>25.6128594778378</v>
      </c>
      <c r="E34" s="78" t="n">
        <f aca="false">AU34/AU33-1</f>
        <v>0.00110772310604235</v>
      </c>
      <c r="F34" s="79" t="e">
        <f aca="false">AV34/AV33-1</f>
        <v>#DIV/0!</v>
      </c>
      <c r="G34" s="80" t="e">
        <f aca="false">AW34/AW33-1</f>
        <v>#DIV/0!</v>
      </c>
      <c r="H34" s="80" t="e">
        <f aca="false">AX34/AX33-1</f>
        <v>#DIV/0!</v>
      </c>
      <c r="I34" s="80" t="e">
        <f aca="false">AY34/AY33-1</f>
        <v>#DIV/0!</v>
      </c>
      <c r="J34" s="80" t="e">
        <f aca="false">AZ34/AZ33-1</f>
        <v>#DIV/0!</v>
      </c>
      <c r="K34" s="80" t="e">
        <f aca="false">BA34/BA33-1</f>
        <v>#DIV/0!</v>
      </c>
      <c r="L34" s="80" t="e">
        <f aca="false">BB34/BB33-1</f>
        <v>#DIV/0!</v>
      </c>
      <c r="M34" s="80" t="e">
        <f aca="false">BC34/BC33-1</f>
        <v>#DIV/0!</v>
      </c>
      <c r="N34" s="80" t="e">
        <f aca="false">BD34/BD33-1</f>
        <v>#DIV/0!</v>
      </c>
      <c r="O34" s="80" t="e">
        <f aca="false">BE34/BE33-1</f>
        <v>#DIV/0!</v>
      </c>
      <c r="P34" s="80" t="e">
        <f aca="false">BF34/BF33-1</f>
        <v>#DIV/0!</v>
      </c>
      <c r="Q34" s="80" t="e">
        <f aca="false">BG34/BG33-1</f>
        <v>#DIV/0!</v>
      </c>
      <c r="R34" s="80" t="e">
        <f aca="false">BH34/BH33-1</f>
        <v>#DIV/0!</v>
      </c>
      <c r="S34" s="80" t="e">
        <f aca="false">BI34/BI33-1</f>
        <v>#DIV/0!</v>
      </c>
      <c r="T34" s="80" t="e">
        <f aca="false">BJ34/BJ33-1</f>
        <v>#DIV/0!</v>
      </c>
      <c r="U34" s="80" t="e">
        <f aca="false">BK34/BK33-1</f>
        <v>#DIV/0!</v>
      </c>
      <c r="V34" s="80" t="e">
        <f aca="false">BL34/BL33-1</f>
        <v>#DIV/0!</v>
      </c>
      <c r="W34" s="81" t="e">
        <f aca="false">BM34/BM33-1</f>
        <v>#DIV/0!</v>
      </c>
      <c r="X34" s="82" t="n">
        <f aca="false">(AE34+AD34)/AC34</f>
        <v>0.734941351875904</v>
      </c>
      <c r="Y34" s="83" t="n">
        <f aca="false">(AQ34+AR34+AS34+AT34+AU34)/AC34</f>
        <v>0.120701172805106</v>
      </c>
      <c r="Z34" s="83" t="n">
        <f aca="false">(AF34+AG34+AI34)/AC34</f>
        <v>0.131294083543442</v>
      </c>
      <c r="AA34" s="68" t="n">
        <f aca="false">(AF34+AG34+AH34)/(AF34+AG34+AH34+AI34)</f>
        <v>0.46067979174594</v>
      </c>
      <c r="AB34" s="84" t="n">
        <f aca="false">(AH34+AJ34+AK34+AL34+AM34+AN34+AO34+AP34)/AC34</f>
        <v>0.0130633917755475</v>
      </c>
      <c r="AC34" s="85" t="n">
        <f aca="false">SUM(AD34:AU34)</f>
        <v>30923.9945701498</v>
      </c>
      <c r="AD34" s="86" t="n">
        <v>22088.1456161541</v>
      </c>
      <c r="AE34" s="87" t="n">
        <v>639.176758634915</v>
      </c>
      <c r="AF34" s="87" t="n">
        <v>1546.98000165767</v>
      </c>
      <c r="AG34" s="87" t="n">
        <v>323.249</v>
      </c>
      <c r="AH34" s="87" t="n">
        <v>0.360284203724406</v>
      </c>
      <c r="AI34" s="87" t="n">
        <v>2189.90852493254</v>
      </c>
      <c r="AJ34" s="87" t="n">
        <v>0.415161101615914</v>
      </c>
      <c r="AK34" s="87" t="n">
        <v>130.10814202321</v>
      </c>
      <c r="AL34" s="87" t="n">
        <v>42.434</v>
      </c>
      <c r="AM34" s="87" t="n">
        <v>25.2787047698203</v>
      </c>
      <c r="AN34" s="87" t="n">
        <v>141.836</v>
      </c>
      <c r="AO34" s="87" t="n">
        <v>54.7096378058011</v>
      </c>
      <c r="AP34" s="87" t="n">
        <v>8.83032643059868</v>
      </c>
      <c r="AQ34" s="87" t="n">
        <v>331.309463733977</v>
      </c>
      <c r="AR34" s="87" t="n">
        <v>1163.68151031296</v>
      </c>
      <c r="AS34" s="87" t="n">
        <v>1109.11413535301</v>
      </c>
      <c r="AT34" s="87" t="n">
        <v>1050.32463836613</v>
      </c>
      <c r="AU34" s="88" t="n">
        <v>78.1326646697374</v>
      </c>
      <c r="AW34" s="74"/>
    </row>
    <row r="35" customFormat="false" ht="13.8" hidden="false" customHeight="false" outlineLevel="0" collapsed="false">
      <c r="B35" s="75" t="n">
        <f aca="false">B34+1</f>
        <v>2045</v>
      </c>
      <c r="C35" s="76" t="n">
        <v>4.5</v>
      </c>
      <c r="D35" s="89" t="n">
        <v>25.6650291698401</v>
      </c>
      <c r="E35" s="78" t="n">
        <f aca="false">AU35/AU34-1</f>
        <v>0.000422683918926969</v>
      </c>
      <c r="F35" s="79" t="e">
        <f aca="false">AV35/AV34-1</f>
        <v>#DIV/0!</v>
      </c>
      <c r="G35" s="80" t="e">
        <f aca="false">AW35/AW34-1</f>
        <v>#DIV/0!</v>
      </c>
      <c r="H35" s="80" t="e">
        <f aca="false">AX35/AX34-1</f>
        <v>#DIV/0!</v>
      </c>
      <c r="I35" s="80" t="e">
        <f aca="false">AY35/AY34-1</f>
        <v>#DIV/0!</v>
      </c>
      <c r="J35" s="80" t="e">
        <f aca="false">AZ35/AZ34-1</f>
        <v>#DIV/0!</v>
      </c>
      <c r="K35" s="80" t="e">
        <f aca="false">BA35/BA34-1</f>
        <v>#DIV/0!</v>
      </c>
      <c r="L35" s="80" t="e">
        <f aca="false">BB35/BB34-1</f>
        <v>#DIV/0!</v>
      </c>
      <c r="M35" s="80" t="e">
        <f aca="false">BC35/BC34-1</f>
        <v>#DIV/0!</v>
      </c>
      <c r="N35" s="80" t="e">
        <f aca="false">BD35/BD34-1</f>
        <v>#DIV/0!</v>
      </c>
      <c r="O35" s="80" t="e">
        <f aca="false">BE35/BE34-1</f>
        <v>#DIV/0!</v>
      </c>
      <c r="P35" s="80" t="e">
        <f aca="false">BF35/BF34-1</f>
        <v>#DIV/0!</v>
      </c>
      <c r="Q35" s="80" t="e">
        <f aca="false">BG35/BG34-1</f>
        <v>#DIV/0!</v>
      </c>
      <c r="R35" s="80" t="e">
        <f aca="false">BH35/BH34-1</f>
        <v>#DIV/0!</v>
      </c>
      <c r="S35" s="80" t="e">
        <f aca="false">BI35/BI34-1</f>
        <v>#DIV/0!</v>
      </c>
      <c r="T35" s="80" t="e">
        <f aca="false">BJ35/BJ34-1</f>
        <v>#DIV/0!</v>
      </c>
      <c r="U35" s="80" t="e">
        <f aca="false">BK35/BK34-1</f>
        <v>#DIV/0!</v>
      </c>
      <c r="V35" s="80" t="e">
        <f aca="false">BL35/BL34-1</f>
        <v>#DIV/0!</v>
      </c>
      <c r="W35" s="81" t="e">
        <f aca="false">BM35/BM34-1</f>
        <v>#DIV/0!</v>
      </c>
      <c r="X35" s="82" t="n">
        <f aca="false">(AE35+AD35)/AC35</f>
        <v>0.734931708563843</v>
      </c>
      <c r="Y35" s="83" t="n">
        <f aca="false">(AQ35+AR35+AS35+AT35+AU35)/AC35</f>
        <v>0.120755670114493</v>
      </c>
      <c r="Z35" s="83" t="n">
        <f aca="false">(AF35+AG35+AI35)/AC35</f>
        <v>0.131263859531628</v>
      </c>
      <c r="AA35" s="68" t="n">
        <f aca="false">(AF35+AG35+AH35)/(AF35+AG35+AH35+AI35)</f>
        <v>0.460541070042418</v>
      </c>
      <c r="AB35" s="84" t="n">
        <f aca="false">(AH35+AJ35+AK35+AL35+AM35+AN35+AO35+AP35)/AC35</f>
        <v>0.0130487617900361</v>
      </c>
      <c r="AC35" s="85" t="n">
        <f aca="false">SUM(AD35:AU35)</f>
        <v>30939.4565674349</v>
      </c>
      <c r="AD35" s="86" t="n">
        <v>22101.7673716861</v>
      </c>
      <c r="AE35" s="87" t="n">
        <v>636.620305455613</v>
      </c>
      <c r="AF35" s="87" t="n">
        <v>1546.98000165767</v>
      </c>
      <c r="AG35" s="87" t="n">
        <v>323.249</v>
      </c>
      <c r="AH35" s="87" t="n">
        <v>0.25090096340329</v>
      </c>
      <c r="AI35" s="87" t="n">
        <v>2191.003479195</v>
      </c>
      <c r="AJ35" s="87" t="n">
        <v>0.393788915293862</v>
      </c>
      <c r="AK35" s="87" t="n">
        <v>130.10814202321</v>
      </c>
      <c r="AL35" s="87" t="n">
        <v>42.434</v>
      </c>
      <c r="AM35" s="87" t="n">
        <v>25.1270325412014</v>
      </c>
      <c r="AN35" s="87" t="n">
        <v>141.836</v>
      </c>
      <c r="AO35" s="87" t="n">
        <v>54.736992624704</v>
      </c>
      <c r="AP35" s="87" t="n">
        <v>8.83474159381398</v>
      </c>
      <c r="AQ35" s="87" t="n">
        <v>330.004896110437</v>
      </c>
      <c r="AR35" s="87" t="n">
        <v>1164.2638153236</v>
      </c>
      <c r="AS35" s="87" t="n">
        <v>1109.6691349063</v>
      </c>
      <c r="AT35" s="87" t="n">
        <v>1054.01127434789</v>
      </c>
      <c r="AU35" s="88" t="n">
        <v>78.1656900906362</v>
      </c>
      <c r="AW35" s="74"/>
    </row>
    <row r="36" customFormat="false" ht="13.8" hidden="false" customHeight="false" outlineLevel="0" collapsed="false">
      <c r="B36" s="75" t="n">
        <f aca="false">B35+1</f>
        <v>2046</v>
      </c>
      <c r="C36" s="76" t="n">
        <v>4.5</v>
      </c>
      <c r="D36" s="89" t="n">
        <v>25.6901374014399</v>
      </c>
      <c r="E36" s="78" t="n">
        <f aca="false">AU36/AU35-1</f>
        <v>7.24372661959904E-005</v>
      </c>
      <c r="F36" s="79" t="e">
        <f aca="false">AV36/AV35-1</f>
        <v>#DIV/0!</v>
      </c>
      <c r="G36" s="80" t="e">
        <f aca="false">AW36/AW35-1</f>
        <v>#DIV/0!</v>
      </c>
      <c r="H36" s="80" t="e">
        <f aca="false">AX36/AX35-1</f>
        <v>#DIV/0!</v>
      </c>
      <c r="I36" s="80" t="e">
        <f aca="false">AY36/AY35-1</f>
        <v>#DIV/0!</v>
      </c>
      <c r="J36" s="80" t="e">
        <f aca="false">AZ36/AZ35-1</f>
        <v>#DIV/0!</v>
      </c>
      <c r="K36" s="80" t="e">
        <f aca="false">BA36/BA35-1</f>
        <v>#DIV/0!</v>
      </c>
      <c r="L36" s="80" t="e">
        <f aca="false">BB36/BB35-1</f>
        <v>#DIV/0!</v>
      </c>
      <c r="M36" s="80" t="e">
        <f aca="false">BC36/BC35-1</f>
        <v>#DIV/0!</v>
      </c>
      <c r="N36" s="80" t="e">
        <f aca="false">BD36/BD35-1</f>
        <v>#DIV/0!</v>
      </c>
      <c r="O36" s="80" t="e">
        <f aca="false">BE36/BE35-1</f>
        <v>#DIV/0!</v>
      </c>
      <c r="P36" s="80" t="e">
        <f aca="false">BF36/BF35-1</f>
        <v>#DIV/0!</v>
      </c>
      <c r="Q36" s="80" t="e">
        <f aca="false">BG36/BG35-1</f>
        <v>#DIV/0!</v>
      </c>
      <c r="R36" s="80" t="e">
        <f aca="false">BH36/BH35-1</f>
        <v>#DIV/0!</v>
      </c>
      <c r="S36" s="80" t="e">
        <f aca="false">BI36/BI35-1</f>
        <v>#DIV/0!</v>
      </c>
      <c r="T36" s="80" t="e">
        <f aca="false">BJ36/BJ35-1</f>
        <v>#DIV/0!</v>
      </c>
      <c r="U36" s="80" t="e">
        <f aca="false">BK36/BK35-1</f>
        <v>#DIV/0!</v>
      </c>
      <c r="V36" s="80" t="e">
        <f aca="false">BL36/BL35-1</f>
        <v>#DIV/0!</v>
      </c>
      <c r="W36" s="81" t="e">
        <f aca="false">BM36/BM35-1</f>
        <v>#DIV/0!</v>
      </c>
      <c r="X36" s="82" t="n">
        <f aca="false">(AE36+AD36)/AC36</f>
        <v>0.734882399343746</v>
      </c>
      <c r="Y36" s="83" t="n">
        <f aca="false">(AQ36+AR36+AS36+AT36+AU36)/AC36</f>
        <v>0.120820319371077</v>
      </c>
      <c r="Z36" s="83" t="n">
        <f aca="false">(AF36+AG36+AI36)/AC36</f>
        <v>0.131257815333685</v>
      </c>
      <c r="AA36" s="68" t="n">
        <f aca="false">(AF36+AG36+AH36)/(AF36+AG36+AH36+AI36)</f>
        <v>0.460505458820754</v>
      </c>
      <c r="AB36" s="84" t="n">
        <f aca="false">(AH36+AJ36+AK36+AL36+AM36+AN36+AO36+AP36)/AC36</f>
        <v>0.0130394659514917</v>
      </c>
      <c r="AC36" s="85" t="n">
        <f aca="false">SUM(AD36:AU36)</f>
        <v>30942.5505130915</v>
      </c>
      <c r="AD36" s="86" t="n">
        <v>22105.0606456974</v>
      </c>
      <c r="AE36" s="87" t="n">
        <v>634.075117178379</v>
      </c>
      <c r="AF36" s="87" t="n">
        <v>1546.98000165767</v>
      </c>
      <c r="AG36" s="87" t="n">
        <v>323.249</v>
      </c>
      <c r="AH36" s="87" t="n">
        <v>0.169829746906445</v>
      </c>
      <c r="AI36" s="87" t="n">
        <v>2191.22257954292</v>
      </c>
      <c r="AJ36" s="87" t="n">
        <v>0.372000359758398</v>
      </c>
      <c r="AK36" s="87" t="n">
        <v>130.10814202321</v>
      </c>
      <c r="AL36" s="87" t="n">
        <v>42.434</v>
      </c>
      <c r="AM36" s="87" t="n">
        <v>24.9762703459542</v>
      </c>
      <c r="AN36" s="87" t="n">
        <v>141.836</v>
      </c>
      <c r="AO36" s="87" t="n">
        <v>54.7424663239664</v>
      </c>
      <c r="AP36" s="87" t="n">
        <v>8.83562506797336</v>
      </c>
      <c r="AQ36" s="87" t="n">
        <v>328.952950833973</v>
      </c>
      <c r="AR36" s="87" t="n">
        <v>1164.38261600143</v>
      </c>
      <c r="AS36" s="87" t="n">
        <v>1109.78236478054</v>
      </c>
      <c r="AT36" s="87" t="n">
        <v>1057.19955133193</v>
      </c>
      <c r="AU36" s="88" t="n">
        <v>78.1713521995367</v>
      </c>
      <c r="AW36" s="74"/>
    </row>
    <row r="37" customFormat="false" ht="13.8" hidden="false" customHeight="false" outlineLevel="0" collapsed="false">
      <c r="B37" s="75" t="n">
        <f aca="false">B36+1</f>
        <v>2047</v>
      </c>
      <c r="C37" s="76" t="n">
        <v>4.5</v>
      </c>
      <c r="D37" s="89" t="n">
        <v>25.7162420410553</v>
      </c>
      <c r="E37" s="78" t="n">
        <f aca="false">AU37/AU36-1</f>
        <v>0.000417437164542234</v>
      </c>
      <c r="F37" s="79" t="e">
        <f aca="false">AV37/AV36-1</f>
        <v>#DIV/0!</v>
      </c>
      <c r="G37" s="80" t="e">
        <f aca="false">AW37/AW36-1</f>
        <v>#DIV/0!</v>
      </c>
      <c r="H37" s="80" t="e">
        <f aca="false">AX37/AX36-1</f>
        <v>#DIV/0!</v>
      </c>
      <c r="I37" s="80" t="e">
        <f aca="false">AY37/AY36-1</f>
        <v>#DIV/0!</v>
      </c>
      <c r="J37" s="80" t="e">
        <f aca="false">AZ37/AZ36-1</f>
        <v>#DIV/0!</v>
      </c>
      <c r="K37" s="80" t="e">
        <f aca="false">BA37/BA36-1</f>
        <v>#DIV/0!</v>
      </c>
      <c r="L37" s="80" t="e">
        <f aca="false">BB37/BB36-1</f>
        <v>#DIV/0!</v>
      </c>
      <c r="M37" s="80" t="e">
        <f aca="false">BC37/BC36-1</f>
        <v>#DIV/0!</v>
      </c>
      <c r="N37" s="80" t="e">
        <f aca="false">BD37/BD36-1</f>
        <v>#DIV/0!</v>
      </c>
      <c r="O37" s="80" t="e">
        <f aca="false">BE37/BE36-1</f>
        <v>#DIV/0!</v>
      </c>
      <c r="P37" s="80" t="e">
        <f aca="false">BF37/BF36-1</f>
        <v>#DIV/0!</v>
      </c>
      <c r="Q37" s="80" t="e">
        <f aca="false">BG37/BG36-1</f>
        <v>#DIV/0!</v>
      </c>
      <c r="R37" s="80" t="e">
        <f aca="false">BH37/BH36-1</f>
        <v>#DIV/0!</v>
      </c>
      <c r="S37" s="80" t="e">
        <f aca="false">BI37/BI36-1</f>
        <v>#DIV/0!</v>
      </c>
      <c r="T37" s="80" t="e">
        <f aca="false">BJ37/BJ36-1</f>
        <v>#DIV/0!</v>
      </c>
      <c r="U37" s="80" t="e">
        <f aca="false">BK37/BK36-1</f>
        <v>#DIV/0!</v>
      </c>
      <c r="V37" s="80" t="e">
        <f aca="false">BL37/BL36-1</f>
        <v>#DIV/0!</v>
      </c>
      <c r="W37" s="81" t="e">
        <f aca="false">BM37/BM36-1</f>
        <v>#DIV/0!</v>
      </c>
      <c r="X37" s="82" t="n">
        <f aca="false">(AE37+AD37)/AC37</f>
        <v>0.734864337282765</v>
      </c>
      <c r="Y37" s="83" t="n">
        <f aca="false">(AQ37+AR37+AS37+AT37+AU37)/AC37</f>
        <v>0.120867255935992</v>
      </c>
      <c r="Z37" s="83" t="n">
        <f aca="false">(AF37+AG37+AI37)/AC37</f>
        <v>0.131239688178003</v>
      </c>
      <c r="AA37" s="68" t="n">
        <f aca="false">(AF37+AG37+AH37)/(AF37+AG37+AH37+AI37)</f>
        <v>0.460423173298389</v>
      </c>
      <c r="AB37" s="84" t="n">
        <f aca="false">(AH37+AJ37+AK37+AL37+AM37+AN37+AO37+AP37)/AC37</f>
        <v>0.0130287186032404</v>
      </c>
      <c r="AC37" s="85" t="n">
        <f aca="false">SUM(AD37:AU37)</f>
        <v>30951.8332782455</v>
      </c>
      <c r="AD37" s="86" t="n">
        <v>22113.8591612408</v>
      </c>
      <c r="AE37" s="87" t="n">
        <v>631.539288463678</v>
      </c>
      <c r="AF37" s="87" t="n">
        <v>1546.98000165767</v>
      </c>
      <c r="AG37" s="87" t="n">
        <v>323.249</v>
      </c>
      <c r="AH37" s="87" t="n">
        <v>0.111365888111958</v>
      </c>
      <c r="AI37" s="87" t="n">
        <v>2191.87994631679</v>
      </c>
      <c r="AJ37" s="87" t="n">
        <v>0.349640582113813</v>
      </c>
      <c r="AK37" s="87" t="n">
        <v>130.10814202321</v>
      </c>
      <c r="AL37" s="87" t="n">
        <v>42.434</v>
      </c>
      <c r="AM37" s="87" t="n">
        <v>24.8264127238785</v>
      </c>
      <c r="AN37" s="87" t="n">
        <v>141.836</v>
      </c>
      <c r="AO37" s="87" t="n">
        <v>54.7588890638636</v>
      </c>
      <c r="AP37" s="87" t="n">
        <v>8.83827575549375</v>
      </c>
      <c r="AQ37" s="87" t="n">
        <v>328.150427382955</v>
      </c>
      <c r="AR37" s="87" t="n">
        <v>1164.73280083087</v>
      </c>
      <c r="AS37" s="87" t="n">
        <v>1110.11612873646</v>
      </c>
      <c r="AT37" s="87" t="n">
        <v>1059.85981375243</v>
      </c>
      <c r="AU37" s="88" t="n">
        <v>78.2039838271473</v>
      </c>
      <c r="AW37" s="74"/>
    </row>
    <row r="38" customFormat="false" ht="13.8" hidden="false" customHeight="false" outlineLevel="0" collapsed="false">
      <c r="B38" s="75" t="n">
        <f aca="false">B37+1</f>
        <v>2048</v>
      </c>
      <c r="C38" s="76" t="n">
        <v>4.5</v>
      </c>
      <c r="D38" s="89" t="n">
        <v>25.7415354250487</v>
      </c>
      <c r="E38" s="78" t="n">
        <f aca="false">AU38/AU37-1</f>
        <v>0.000471428237026839</v>
      </c>
      <c r="F38" s="79" t="e">
        <f aca="false">AV38/AV37-1</f>
        <v>#DIV/0!</v>
      </c>
      <c r="G38" s="80" t="e">
        <f aca="false">AW38/AW37-1</f>
        <v>#DIV/0!</v>
      </c>
      <c r="H38" s="80" t="e">
        <f aca="false">AX38/AX37-1</f>
        <v>#DIV/0!</v>
      </c>
      <c r="I38" s="80" t="e">
        <f aca="false">AY38/AY37-1</f>
        <v>#DIV/0!</v>
      </c>
      <c r="J38" s="80" t="e">
        <f aca="false">AZ38/AZ37-1</f>
        <v>#DIV/0!</v>
      </c>
      <c r="K38" s="80" t="e">
        <f aca="false">BA38/BA37-1</f>
        <v>#DIV/0!</v>
      </c>
      <c r="L38" s="80" t="e">
        <f aca="false">BB38/BB37-1</f>
        <v>#DIV/0!</v>
      </c>
      <c r="M38" s="80" t="e">
        <f aca="false">BC38/BC37-1</f>
        <v>#DIV/0!</v>
      </c>
      <c r="N38" s="80" t="e">
        <f aca="false">BD38/BD37-1</f>
        <v>#DIV/0!</v>
      </c>
      <c r="O38" s="80" t="e">
        <f aca="false">BE38/BE37-1</f>
        <v>#DIV/0!</v>
      </c>
      <c r="P38" s="80" t="e">
        <f aca="false">BF38/BF37-1</f>
        <v>#DIV/0!</v>
      </c>
      <c r="Q38" s="80" t="e">
        <f aca="false">BG38/BG37-1</f>
        <v>#DIV/0!</v>
      </c>
      <c r="R38" s="80" t="e">
        <f aca="false">BH38/BH37-1</f>
        <v>#DIV/0!</v>
      </c>
      <c r="S38" s="80" t="e">
        <f aca="false">BI38/BI37-1</f>
        <v>#DIV/0!</v>
      </c>
      <c r="T38" s="80" t="e">
        <f aca="false">BJ38/BJ37-1</f>
        <v>#DIV/0!</v>
      </c>
      <c r="U38" s="80" t="e">
        <f aca="false">BK38/BK37-1</f>
        <v>#DIV/0!</v>
      </c>
      <c r="V38" s="80" t="e">
        <f aca="false">BL38/BL37-1</f>
        <v>#DIV/0!</v>
      </c>
      <c r="W38" s="81" t="e">
        <f aca="false">BM38/BM37-1</f>
        <v>#DIV/0!</v>
      </c>
      <c r="X38" s="82" t="n">
        <f aca="false">(AE38+AD38)/AC38</f>
        <v>0.734889147332148</v>
      </c>
      <c r="Y38" s="83" t="n">
        <f aca="false">(AQ38+AR38+AS38+AT38+AU38)/AC38</f>
        <v>0.120892155897985</v>
      </c>
      <c r="Z38" s="83" t="n">
        <f aca="false">(AF38+AG38+AI38)/AC38</f>
        <v>0.13120345560618</v>
      </c>
      <c r="AA38" s="68" t="n">
        <f aca="false">(AF38+AG38+AH38)/(AF38+AG38+AH38+AI38)</f>
        <v>0.460268616511283</v>
      </c>
      <c r="AB38" s="84" t="n">
        <f aca="false">(AH38+AJ38+AK38+AL38+AM38+AN38+AO38+AP38)/AC38</f>
        <v>0.0130152411636863</v>
      </c>
      <c r="AC38" s="85" t="n">
        <f aca="false">SUM(AD38:AU38)</f>
        <v>30970.4043782124</v>
      </c>
      <c r="AD38" s="86" t="n">
        <v>22130.8015801304</v>
      </c>
      <c r="AE38" s="87" t="n">
        <v>629.012485905988</v>
      </c>
      <c r="AF38" s="87" t="n">
        <v>1546.98000165767</v>
      </c>
      <c r="AG38" s="87" t="n">
        <v>323.249</v>
      </c>
      <c r="AH38" s="87" t="n">
        <v>0.0696199555134652</v>
      </c>
      <c r="AI38" s="87" t="n">
        <v>2193.19507428458</v>
      </c>
      <c r="AJ38" s="87" t="n">
        <v>0.326742574814845</v>
      </c>
      <c r="AK38" s="87" t="n">
        <v>130.10814202321</v>
      </c>
      <c r="AL38" s="87" t="n">
        <v>42.434</v>
      </c>
      <c r="AM38" s="87" t="n">
        <v>24.6774542475352</v>
      </c>
      <c r="AN38" s="87" t="n">
        <v>141.836</v>
      </c>
      <c r="AO38" s="87" t="n">
        <v>54.7917443973019</v>
      </c>
      <c r="AP38" s="87" t="n">
        <v>8.84357872094705</v>
      </c>
      <c r="AQ38" s="87" t="n">
        <v>327.594799341717</v>
      </c>
      <c r="AR38" s="87" t="n">
        <v>1165.43044471113</v>
      </c>
      <c r="AS38" s="87" t="n">
        <v>1110.78105868696</v>
      </c>
      <c r="AT38" s="87" t="n">
        <v>1062.03180018131</v>
      </c>
      <c r="AU38" s="88" t="n">
        <v>78.2408513933714</v>
      </c>
      <c r="AW38" s="74"/>
    </row>
    <row r="39" customFormat="false" ht="13.8" hidden="false" customHeight="false" outlineLevel="0" collapsed="false">
      <c r="B39" s="75" t="n">
        <f aca="false">B38+1</f>
        <v>2049</v>
      </c>
      <c r="C39" s="76" t="n">
        <v>4.5</v>
      </c>
      <c r="D39" s="89" t="n">
        <v>25.7683282291925</v>
      </c>
      <c r="E39" s="78" t="n">
        <f aca="false">AU39/AU38-1</f>
        <v>0.000926496745903727</v>
      </c>
      <c r="F39" s="79" t="e">
        <f aca="false">AV39/AV38-1</f>
        <v>#DIV/0!</v>
      </c>
      <c r="G39" s="80" t="e">
        <f aca="false">AW39/AW38-1</f>
        <v>#DIV/0!</v>
      </c>
      <c r="H39" s="80" t="e">
        <f aca="false">AX39/AX38-1</f>
        <v>#DIV/0!</v>
      </c>
      <c r="I39" s="80" t="e">
        <f aca="false">AY39/AY38-1</f>
        <v>#DIV/0!</v>
      </c>
      <c r="J39" s="80" t="e">
        <f aca="false">AZ39/AZ38-1</f>
        <v>#DIV/0!</v>
      </c>
      <c r="K39" s="80" t="e">
        <f aca="false">BA39/BA38-1</f>
        <v>#DIV/0!</v>
      </c>
      <c r="L39" s="80" t="e">
        <f aca="false">BB39/BB38-1</f>
        <v>#DIV/0!</v>
      </c>
      <c r="M39" s="80" t="e">
        <f aca="false">BC39/BC38-1</f>
        <v>#DIV/0!</v>
      </c>
      <c r="N39" s="80" t="e">
        <f aca="false">BD39/BD38-1</f>
        <v>#DIV/0!</v>
      </c>
      <c r="O39" s="80" t="e">
        <f aca="false">BE39/BE38-1</f>
        <v>#DIV/0!</v>
      </c>
      <c r="P39" s="80" t="e">
        <f aca="false">BF39/BF38-1</f>
        <v>#DIV/0!</v>
      </c>
      <c r="Q39" s="80" t="e">
        <f aca="false">BG39/BG38-1</f>
        <v>#DIV/0!</v>
      </c>
      <c r="R39" s="80" t="e">
        <f aca="false">BH39/BH38-1</f>
        <v>#DIV/0!</v>
      </c>
      <c r="S39" s="80" t="e">
        <f aca="false">BI39/BI38-1</f>
        <v>#DIV/0!</v>
      </c>
      <c r="T39" s="80" t="e">
        <f aca="false">BJ39/BJ38-1</f>
        <v>#DIV/0!</v>
      </c>
      <c r="U39" s="80" t="e">
        <f aca="false">BK39/BK38-1</f>
        <v>#DIV/0!</v>
      </c>
      <c r="V39" s="80" t="e">
        <f aca="false">BL39/BL38-1</f>
        <v>#DIV/0!</v>
      </c>
      <c r="W39" s="81" t="e">
        <f aca="false">BM39/BM38-1</f>
        <v>#DIV/0!</v>
      </c>
      <c r="X39" s="82" t="n">
        <f aca="false">(AE39+AD39)/AC39</f>
        <v>0.734941518737882</v>
      </c>
      <c r="Y39" s="83" t="n">
        <f aca="false">(AQ39+AR39+AS39+AT39+AU39)/AC39</f>
        <v>0.120903321829731</v>
      </c>
      <c r="Z39" s="83" t="n">
        <f aca="false">(AF39+AG39+AI39)/AC39</f>
        <v>0.1311551841276</v>
      </c>
      <c r="AA39" s="68" t="n">
        <f aca="false">(AF39+AG39+AH39)/(AF39+AG39+AH39+AI39)</f>
        <v>0.460065958891465</v>
      </c>
      <c r="AB39" s="84" t="n">
        <f aca="false">(AH39+AJ39+AK39+AL39+AM39+AN39+AO39+AP39)/AC39</f>
        <v>0.0129999753047875</v>
      </c>
      <c r="AC39" s="85" t="n">
        <f aca="false">SUM(AD39:AU39)</f>
        <v>30995.180701715</v>
      </c>
      <c r="AD39" s="86" t="n">
        <v>22153.1500993082</v>
      </c>
      <c r="AE39" s="87" t="n">
        <v>626.495079165323</v>
      </c>
      <c r="AF39" s="87" t="n">
        <v>1546.98000165767</v>
      </c>
      <c r="AG39" s="87" t="n">
        <v>323.249</v>
      </c>
      <c r="AH39" s="87" t="n">
        <v>0.0394561884435191</v>
      </c>
      <c r="AI39" s="87" t="n">
        <v>2194.949630344</v>
      </c>
      <c r="AJ39" s="87" t="n">
        <v>0.303364579273841</v>
      </c>
      <c r="AK39" s="87" t="n">
        <v>130.10814202321</v>
      </c>
      <c r="AL39" s="87" t="n">
        <v>42.434</v>
      </c>
      <c r="AM39" s="87" t="n">
        <v>24.52938952205</v>
      </c>
      <c r="AN39" s="87" t="n">
        <v>141.836</v>
      </c>
      <c r="AO39" s="87" t="n">
        <v>54.8355777928198</v>
      </c>
      <c r="AP39" s="87" t="n">
        <v>8.85065358392381</v>
      </c>
      <c r="AQ39" s="87" t="n">
        <v>327.284194081339</v>
      </c>
      <c r="AR39" s="87" t="n">
        <v>1166.36026308672</v>
      </c>
      <c r="AS39" s="87" t="n">
        <v>1111.66727600203</v>
      </c>
      <c r="AT39" s="87" t="n">
        <v>1063.79523309244</v>
      </c>
      <c r="AU39" s="88" t="n">
        <v>78.3133412875841</v>
      </c>
      <c r="AW39" s="74"/>
    </row>
    <row r="40" customFormat="false" ht="13.8" hidden="false" customHeight="false" outlineLevel="0" collapsed="false">
      <c r="B40" s="75" t="n">
        <f aca="false">B39+1</f>
        <v>2050</v>
      </c>
      <c r="C40" s="76" t="n">
        <v>4.5</v>
      </c>
      <c r="D40" s="89" t="n">
        <v>25.7937256801939</v>
      </c>
      <c r="E40" s="78" t="n">
        <f aca="false">AU40/AU39-1</f>
        <v>0.000408797907193614</v>
      </c>
      <c r="F40" s="79" t="e">
        <f aca="false">AV40/AV39-1</f>
        <v>#DIV/0!</v>
      </c>
      <c r="G40" s="80" t="e">
        <f aca="false">AW40/AW39-1</f>
        <v>#DIV/0!</v>
      </c>
      <c r="H40" s="80" t="e">
        <f aca="false">AX40/AX39-1</f>
        <v>#DIV/0!</v>
      </c>
      <c r="I40" s="80" t="e">
        <f aca="false">AY40/AY39-1</f>
        <v>#DIV/0!</v>
      </c>
      <c r="J40" s="80" t="e">
        <f aca="false">AZ40/AZ39-1</f>
        <v>#DIV/0!</v>
      </c>
      <c r="K40" s="80" t="e">
        <f aca="false">BA40/BA39-1</f>
        <v>#DIV/0!</v>
      </c>
      <c r="L40" s="80" t="e">
        <f aca="false">BB40/BB39-1</f>
        <v>#DIV/0!</v>
      </c>
      <c r="M40" s="80" t="e">
        <f aca="false">BC40/BC39-1</f>
        <v>#DIV/0!</v>
      </c>
      <c r="N40" s="80" t="e">
        <f aca="false">BD40/BD39-1</f>
        <v>#DIV/0!</v>
      </c>
      <c r="O40" s="80" t="e">
        <f aca="false">BE40/BE39-1</f>
        <v>#DIV/0!</v>
      </c>
      <c r="P40" s="80" t="e">
        <f aca="false">BF40/BF39-1</f>
        <v>#DIV/0!</v>
      </c>
      <c r="Q40" s="80" t="e">
        <f aca="false">BG40/BG39-1</f>
        <v>#DIV/0!</v>
      </c>
      <c r="R40" s="80" t="e">
        <f aca="false">BH40/BH39-1</f>
        <v>#DIV/0!</v>
      </c>
      <c r="S40" s="80" t="e">
        <f aca="false">BI40/BI39-1</f>
        <v>#DIV/0!</v>
      </c>
      <c r="T40" s="80" t="e">
        <f aca="false">BJ40/BJ39-1</f>
        <v>#DIV/0!</v>
      </c>
      <c r="U40" s="80" t="e">
        <f aca="false">BK40/BK39-1</f>
        <v>#DIV/0!</v>
      </c>
      <c r="V40" s="80" t="e">
        <f aca="false">BL40/BL39-1</f>
        <v>#DIV/0!</v>
      </c>
      <c r="W40" s="81" t="e">
        <f aca="false">BM40/BM39-1</f>
        <v>#DIV/0!</v>
      </c>
      <c r="X40" s="82" t="n">
        <f aca="false">(AE40+AD40)/AC40</f>
        <v>0.734958034341505</v>
      </c>
      <c r="Y40" s="83" t="n">
        <f aca="false">(AQ40+AR40+AS40+AT40+AU40)/AC40</f>
        <v>0.120921447031584</v>
      </c>
      <c r="Z40" s="83" t="n">
        <f aca="false">(AF40+AG40+AI40)/AC40</f>
        <v>0.131131058038746</v>
      </c>
      <c r="AA40" s="68" t="n">
        <f aca="false">(AF40+AG40+AH40)/(AF40+AG40+AH40+AI40)</f>
        <v>0.459964018262596</v>
      </c>
      <c r="AB40" s="84" t="n">
        <f aca="false">(AH40+AJ40+AK40+AL40+AM40+AN40+AO40+AP40)/AC40</f>
        <v>0.0129894605881654</v>
      </c>
      <c r="AC40" s="85" t="n">
        <f aca="false">SUM(AD40:AU40)</f>
        <v>31007.5787739957</v>
      </c>
      <c r="AD40" s="86" t="n">
        <v>22165.280472701</v>
      </c>
      <c r="AE40" s="87" t="n">
        <v>623.988672724234</v>
      </c>
      <c r="AF40" s="87" t="n">
        <v>1546.98000165767</v>
      </c>
      <c r="AG40" s="87" t="n">
        <v>323.249</v>
      </c>
      <c r="AH40" s="87" t="n">
        <v>0.0198801823752381</v>
      </c>
      <c r="AI40" s="87" t="n">
        <v>2195.82761019614</v>
      </c>
      <c r="AJ40" s="87" t="n">
        <v>0.279781159452976</v>
      </c>
      <c r="AK40" s="87" t="n">
        <v>130.10814202321</v>
      </c>
      <c r="AL40" s="87" t="n">
        <v>42.434</v>
      </c>
      <c r="AM40" s="87" t="n">
        <v>24.3822131849177</v>
      </c>
      <c r="AN40" s="87" t="n">
        <v>141.836</v>
      </c>
      <c r="AO40" s="87" t="n">
        <v>54.8575120239369</v>
      </c>
      <c r="AP40" s="87" t="n">
        <v>8.85419384535737</v>
      </c>
      <c r="AQ40" s="87" t="n">
        <v>326.973883317785</v>
      </c>
      <c r="AR40" s="87" t="n">
        <v>1166.82601036168</v>
      </c>
      <c r="AS40" s="87" t="n">
        <v>1112.11118344714</v>
      </c>
      <c r="AT40" s="87" t="n">
        <v>1065.22486155317</v>
      </c>
      <c r="AU40" s="88" t="n">
        <v>78.3453556176078</v>
      </c>
      <c r="AW40" s="74"/>
    </row>
    <row r="41" customFormat="false" ht="13.8" hidden="false" customHeight="false" outlineLevel="0" collapsed="false">
      <c r="B41" s="75" t="n">
        <f aca="false">B40+1</f>
        <v>2051</v>
      </c>
      <c r="C41" s="76" t="n">
        <v>4.5</v>
      </c>
      <c r="D41" s="89" t="n">
        <v>25.7938295089529</v>
      </c>
      <c r="E41" s="78" t="n">
        <f aca="false">AU41/AU40-1</f>
        <v>0.000184481618200172</v>
      </c>
      <c r="F41" s="79" t="e">
        <f aca="false">AV41/AV40-1</f>
        <v>#DIV/0!</v>
      </c>
      <c r="G41" s="80" t="e">
        <f aca="false">AW41/AW40-1</f>
        <v>#DIV/0!</v>
      </c>
      <c r="H41" s="80" t="e">
        <f aca="false">AX41/AX40-1</f>
        <v>#DIV/0!</v>
      </c>
      <c r="I41" s="80" t="e">
        <f aca="false">AY41/AY40-1</f>
        <v>#DIV/0!</v>
      </c>
      <c r="J41" s="80" t="e">
        <f aca="false">AZ41/AZ40-1</f>
        <v>#DIV/0!</v>
      </c>
      <c r="K41" s="80" t="e">
        <f aca="false">BA41/BA40-1</f>
        <v>#DIV/0!</v>
      </c>
      <c r="L41" s="80" t="e">
        <f aca="false">BB41/BB40-1</f>
        <v>#DIV/0!</v>
      </c>
      <c r="M41" s="80" t="e">
        <f aca="false">BC41/BC40-1</f>
        <v>#DIV/0!</v>
      </c>
      <c r="N41" s="80" t="e">
        <f aca="false">BD41/BD40-1</f>
        <v>#DIV/0!</v>
      </c>
      <c r="O41" s="80" t="e">
        <f aca="false">BE41/BE40-1</f>
        <v>#DIV/0!</v>
      </c>
      <c r="P41" s="80" t="e">
        <f aca="false">BF41/BF40-1</f>
        <v>#DIV/0!</v>
      </c>
      <c r="Q41" s="80" t="e">
        <f aca="false">BG41/BG40-1</f>
        <v>#DIV/0!</v>
      </c>
      <c r="R41" s="80" t="e">
        <f aca="false">BH41/BH40-1</f>
        <v>#DIV/0!</v>
      </c>
      <c r="S41" s="80" t="e">
        <f aca="false">BI41/BI40-1</f>
        <v>#DIV/0!</v>
      </c>
      <c r="T41" s="80" t="e">
        <f aca="false">BJ41/BJ40-1</f>
        <v>#DIV/0!</v>
      </c>
      <c r="U41" s="80" t="e">
        <f aca="false">BK41/BK40-1</f>
        <v>#DIV/0!</v>
      </c>
      <c r="V41" s="80" t="e">
        <f aca="false">BL41/BL40-1</f>
        <v>#DIV/0!</v>
      </c>
      <c r="W41" s="81" t="e">
        <f aca="false">BM41/BM40-1</f>
        <v>#DIV/0!</v>
      </c>
      <c r="X41" s="82" t="n">
        <f aca="false">(AE41+AD41)/AC41</f>
        <v>0.734959276326767</v>
      </c>
      <c r="Y41" s="83" t="n">
        <f aca="false">(AQ41+AR41+AS41+AT41+AU41)/AC41</f>
        <v>0.120940262116837</v>
      </c>
      <c r="Z41" s="83" t="n">
        <f aca="false">(AF41+AG41+AI41)/AC41</f>
        <v>0.131118997406445</v>
      </c>
      <c r="AA41" s="68" t="n">
        <f aca="false">(AF41+AG41+AH41)/(AF41+AG41+AH41+AI41)</f>
        <v>0.459912958812253</v>
      </c>
      <c r="AB41" s="84" t="n">
        <f aca="false">(AH41+AJ41+AK41+AL41+AM41+AN41+AO41+AP41)/AC41</f>
        <v>0.0129814641499506</v>
      </c>
      <c r="AC41" s="85" t="n">
        <f aca="false">SUM(AD41:AU41)</f>
        <v>31013.7802897505</v>
      </c>
      <c r="AD41" s="86" t="n">
        <v>22172.372831795</v>
      </c>
      <c r="AE41" s="87" t="n">
        <v>621.492686117374</v>
      </c>
      <c r="AF41" s="87" t="n">
        <v>1546.98000165767</v>
      </c>
      <c r="AG41" s="87" t="n">
        <v>323.249</v>
      </c>
      <c r="AH41" s="87" t="n">
        <v>0.0094490561745739</v>
      </c>
      <c r="AI41" s="87" t="n">
        <v>2196.26677571818</v>
      </c>
      <c r="AJ41" s="87" t="n">
        <v>0.256317790178988</v>
      </c>
      <c r="AK41" s="87" t="n">
        <v>130.10814202321</v>
      </c>
      <c r="AL41" s="87" t="n">
        <v>42.434</v>
      </c>
      <c r="AM41" s="87" t="n">
        <v>24.2359199058082</v>
      </c>
      <c r="AN41" s="87" t="n">
        <v>141.836</v>
      </c>
      <c r="AO41" s="87" t="n">
        <v>54.8684835263417</v>
      </c>
      <c r="AP41" s="87" t="n">
        <v>8.85596468412644</v>
      </c>
      <c r="AQ41" s="87" t="n">
        <v>326.663866771831</v>
      </c>
      <c r="AR41" s="87" t="n">
        <v>1167.05931563091</v>
      </c>
      <c r="AS41" s="87" t="n">
        <v>1112.33354856136</v>
      </c>
      <c r="AT41" s="87" t="n">
        <v>1066.39817761672</v>
      </c>
      <c r="AU41" s="88" t="n">
        <v>78.3598088955906</v>
      </c>
      <c r="AW41" s="74"/>
    </row>
    <row r="42" customFormat="false" ht="13.8" hidden="false" customHeight="false" outlineLevel="0" collapsed="false">
      <c r="B42" s="75" t="n">
        <f aca="false">B41+1</f>
        <v>2052</v>
      </c>
      <c r="C42" s="76" t="n">
        <v>4.5</v>
      </c>
      <c r="D42" s="89" t="n">
        <v>25.7926362661101</v>
      </c>
      <c r="E42" s="78" t="n">
        <f aca="false">AU42/AU41-1</f>
        <v>0.000494395604768716</v>
      </c>
      <c r="F42" s="79" t="e">
        <f aca="false">AV42/AV41-1</f>
        <v>#DIV/0!</v>
      </c>
      <c r="G42" s="80" t="e">
        <f aca="false">AW42/AW41-1</f>
        <v>#DIV/0!</v>
      </c>
      <c r="H42" s="80" t="e">
        <f aca="false">AX42/AX41-1</f>
        <v>#DIV/0!</v>
      </c>
      <c r="I42" s="80" t="e">
        <f aca="false">AY42/AY41-1</f>
        <v>#DIV/0!</v>
      </c>
      <c r="J42" s="80" t="e">
        <f aca="false">AZ42/AZ41-1</f>
        <v>#DIV/0!</v>
      </c>
      <c r="K42" s="80" t="e">
        <f aca="false">BA42/BA41-1</f>
        <v>#DIV/0!</v>
      </c>
      <c r="L42" s="80" t="e">
        <f aca="false">BB42/BB41-1</f>
        <v>#DIV/0!</v>
      </c>
      <c r="M42" s="80" t="e">
        <f aca="false">BC42/BC41-1</f>
        <v>#DIV/0!</v>
      </c>
      <c r="N42" s="80" t="e">
        <f aca="false">BD42/BD41-1</f>
        <v>#DIV/0!</v>
      </c>
      <c r="O42" s="80" t="e">
        <f aca="false">BE42/BE41-1</f>
        <v>#DIV/0!</v>
      </c>
      <c r="P42" s="80" t="e">
        <f aca="false">BF42/BF41-1</f>
        <v>#DIV/0!</v>
      </c>
      <c r="Q42" s="80" t="e">
        <f aca="false">BG42/BG41-1</f>
        <v>#DIV/0!</v>
      </c>
      <c r="R42" s="80" t="e">
        <f aca="false">BH42/BH41-1</f>
        <v>#DIV/0!</v>
      </c>
      <c r="S42" s="80" t="e">
        <f aca="false">BI42/BI41-1</f>
        <v>#DIV/0!</v>
      </c>
      <c r="T42" s="80" t="e">
        <f aca="false">BJ42/BJ41-1</f>
        <v>#DIV/0!</v>
      </c>
      <c r="U42" s="80" t="e">
        <f aca="false">BK42/BK41-1</f>
        <v>#DIV/0!</v>
      </c>
      <c r="V42" s="80" t="e">
        <f aca="false">BL42/BL41-1</f>
        <v>#DIV/0!</v>
      </c>
      <c r="W42" s="81" t="e">
        <f aca="false">BM42/BM41-1</f>
        <v>#DIV/0!</v>
      </c>
      <c r="X42" s="82" t="n">
        <f aca="false">(AE42+AD42)/AC42</f>
        <v>0.734983635127824</v>
      </c>
      <c r="Y42" s="83" t="n">
        <f aca="false">(AQ42+AR42+AS42+AT42+AU42)/AC42</f>
        <v>0.120949757370239</v>
      </c>
      <c r="Z42" s="83" t="n">
        <f aca="false">(AF42+AG42+AI42)/AC42</f>
        <v>0.131094885786491</v>
      </c>
      <c r="AA42" s="68" t="n">
        <f aca="false">(AF42+AG42+AH42)/(AF42+AG42+AH42+AI42)</f>
        <v>0.459813022962834</v>
      </c>
      <c r="AB42" s="84" t="n">
        <f aca="false">(AH42+AJ42+AK42+AL42+AM42+AN42+AO42+AP42)/AC42</f>
        <v>0.0129717217154455</v>
      </c>
      <c r="AC42" s="85" t="n">
        <f aca="false">SUM(AD42:AU42)</f>
        <v>31026.1858018664</v>
      </c>
      <c r="AD42" s="86" t="n">
        <v>22184.7329208936</v>
      </c>
      <c r="AE42" s="87" t="n">
        <v>619.005903913468</v>
      </c>
      <c r="AF42" s="87" t="n">
        <v>1546.98000165767</v>
      </c>
      <c r="AG42" s="87" t="n">
        <v>323.249</v>
      </c>
      <c r="AH42" s="87" t="n">
        <v>0.00493056919660808</v>
      </c>
      <c r="AI42" s="87" t="n">
        <v>2197.14528242847</v>
      </c>
      <c r="AJ42" s="87" t="n">
        <v>0.233160700164146</v>
      </c>
      <c r="AK42" s="87" t="n">
        <v>130.10814202321</v>
      </c>
      <c r="AL42" s="87" t="n">
        <v>42.434</v>
      </c>
      <c r="AM42" s="87" t="n">
        <v>24.0905043863733</v>
      </c>
      <c r="AN42" s="87" t="n">
        <v>141.836</v>
      </c>
      <c r="AO42" s="87" t="n">
        <v>54.8959177681048</v>
      </c>
      <c r="AP42" s="87" t="n">
        <v>8.86039266646851</v>
      </c>
      <c r="AQ42" s="87" t="n">
        <v>326.354144164517</v>
      </c>
      <c r="AR42" s="87" t="n">
        <v>1167.64131461905</v>
      </c>
      <c r="AS42" s="87" t="n">
        <v>1112.88825644216</v>
      </c>
      <c r="AT42" s="87" t="n">
        <v>1067.32737999326</v>
      </c>
      <c r="AU42" s="88" t="n">
        <v>78.3985496406991</v>
      </c>
      <c r="AW42" s="74"/>
    </row>
    <row r="43" customFormat="false" ht="13.8" hidden="false" customHeight="false" outlineLevel="0" collapsed="false">
      <c r="B43" s="75" t="n">
        <f aca="false">B42+1</f>
        <v>2053</v>
      </c>
      <c r="C43" s="76" t="n">
        <v>4.5</v>
      </c>
      <c r="D43" s="89" t="n">
        <v>25.7930465192084</v>
      </c>
      <c r="E43" s="78" t="n">
        <f aca="false">AU43/AU42-1</f>
        <v>0.000803538883530575</v>
      </c>
      <c r="F43" s="79" t="e">
        <f aca="false">AV43/AV42-1</f>
        <v>#DIV/0!</v>
      </c>
      <c r="G43" s="80" t="e">
        <f aca="false">AW43/AW42-1</f>
        <v>#DIV/0!</v>
      </c>
      <c r="H43" s="80" t="e">
        <f aca="false">AX43/AX42-1</f>
        <v>#DIV/0!</v>
      </c>
      <c r="I43" s="80" t="e">
        <f aca="false">AY43/AY42-1</f>
        <v>#DIV/0!</v>
      </c>
      <c r="J43" s="80" t="e">
        <f aca="false">AZ43/AZ42-1</f>
        <v>#DIV/0!</v>
      </c>
      <c r="K43" s="80" t="e">
        <f aca="false">BA43/BA42-1</f>
        <v>#DIV/0!</v>
      </c>
      <c r="L43" s="80" t="e">
        <f aca="false">BB43/BB42-1</f>
        <v>#DIV/0!</v>
      </c>
      <c r="M43" s="80" t="e">
        <f aca="false">BC43/BC42-1</f>
        <v>#DIV/0!</v>
      </c>
      <c r="N43" s="80" t="e">
        <f aca="false">BD43/BD42-1</f>
        <v>#DIV/0!</v>
      </c>
      <c r="O43" s="80" t="e">
        <f aca="false">BE43/BE42-1</f>
        <v>#DIV/0!</v>
      </c>
      <c r="P43" s="80" t="e">
        <f aca="false">BF43/BF42-1</f>
        <v>#DIV/0!</v>
      </c>
      <c r="Q43" s="80" t="e">
        <f aca="false">BG43/BG42-1</f>
        <v>#DIV/0!</v>
      </c>
      <c r="R43" s="80" t="e">
        <f aca="false">BH43/BH42-1</f>
        <v>#DIV/0!</v>
      </c>
      <c r="S43" s="80" t="e">
        <f aca="false">BI43/BI42-1</f>
        <v>#DIV/0!</v>
      </c>
      <c r="T43" s="80" t="e">
        <f aca="false">BJ43/BJ42-1</f>
        <v>#DIV/0!</v>
      </c>
      <c r="U43" s="80" t="e">
        <f aca="false">BK43/BK42-1</f>
        <v>#DIV/0!</v>
      </c>
      <c r="V43" s="80" t="e">
        <f aca="false">BL43/BL42-1</f>
        <v>#DIV/0!</v>
      </c>
      <c r="W43" s="81" t="e">
        <f aca="false">BM43/BM42-1</f>
        <v>#DIV/0!</v>
      </c>
      <c r="X43" s="82" t="n">
        <f aca="false">(AE43+AD43)/AC43</f>
        <v>0.735052152009585</v>
      </c>
      <c r="Y43" s="83" t="n">
        <f aca="false">(AQ43+AR43+AS43+AT43+AU43)/AC43</f>
        <v>0.120936292916459</v>
      </c>
      <c r="Z43" s="83" t="n">
        <f aca="false">(AF43+AG43+AI43)/AC43</f>
        <v>0.131052719967646</v>
      </c>
      <c r="AA43" s="68" t="n">
        <f aca="false">(AF43+AG43+AH43)/(AF43+AG43+AH43+AI43)</f>
        <v>0.45963892031165</v>
      </c>
      <c r="AB43" s="84" t="n">
        <f aca="false">(AH43+AJ43+AK43+AL43+AM43+AN43+AO43+AP43)/AC43</f>
        <v>0.0129588351063099</v>
      </c>
      <c r="AC43" s="85" t="n">
        <f aca="false">SUM(AD43:AU43)</f>
        <v>31047.9041319277</v>
      </c>
      <c r="AD43" s="86" t="n">
        <v>22205.3008008206</v>
      </c>
      <c r="AE43" s="87" t="n">
        <v>616.527946740138</v>
      </c>
      <c r="AF43" s="87" t="n">
        <v>1546.98000165767</v>
      </c>
      <c r="AG43" s="87" t="n">
        <v>323.249</v>
      </c>
      <c r="AH43" s="87" t="n">
        <v>0.00268010202495636</v>
      </c>
      <c r="AI43" s="87" t="n">
        <v>2198.68328412617</v>
      </c>
      <c r="AJ43" s="87" t="n">
        <v>0.210571073956374</v>
      </c>
      <c r="AK43" s="87" t="n">
        <v>130.10814202321</v>
      </c>
      <c r="AL43" s="87" t="n">
        <v>42.434</v>
      </c>
      <c r="AM43" s="87" t="n">
        <v>23.9459613600551</v>
      </c>
      <c r="AN43" s="87" t="n">
        <v>141.836</v>
      </c>
      <c r="AO43" s="87" t="n">
        <v>54.9398345023193</v>
      </c>
      <c r="AP43" s="87" t="n">
        <v>8.86748098060168</v>
      </c>
      <c r="AQ43" s="87" t="n">
        <v>326.044715217149</v>
      </c>
      <c r="AR43" s="87" t="n">
        <v>1168.57176279081</v>
      </c>
      <c r="AS43" s="87" t="n">
        <v>1113.775074021</v>
      </c>
      <c r="AT43" s="87" t="n">
        <v>1067.96533058824</v>
      </c>
      <c r="AU43" s="88" t="n">
        <v>78.4615459237478</v>
      </c>
      <c r="AW43" s="74"/>
    </row>
    <row r="44" customFormat="false" ht="13.8" hidden="false" customHeight="false" outlineLevel="0" collapsed="false">
      <c r="B44" s="75" t="n">
        <f aca="false">B43+1</f>
        <v>2054</v>
      </c>
      <c r="C44" s="76" t="n">
        <v>4.5</v>
      </c>
      <c r="D44" s="89" t="n">
        <v>25.7918834853882</v>
      </c>
      <c r="E44" s="78" t="n">
        <f aca="false">AU44/AU43-1</f>
        <v>0.000881975842922378</v>
      </c>
      <c r="F44" s="79" t="e">
        <f aca="false">AV44/AV43-1</f>
        <v>#DIV/0!</v>
      </c>
      <c r="G44" s="80" t="e">
        <f aca="false">AW44/AW43-1</f>
        <v>#DIV/0!</v>
      </c>
      <c r="H44" s="80" t="e">
        <f aca="false">AX44/AX43-1</f>
        <v>#DIV/0!</v>
      </c>
      <c r="I44" s="80" t="e">
        <f aca="false">AY44/AY43-1</f>
        <v>#DIV/0!</v>
      </c>
      <c r="J44" s="80" t="e">
        <f aca="false">AZ44/AZ43-1</f>
        <v>#DIV/0!</v>
      </c>
      <c r="K44" s="80" t="e">
        <f aca="false">BA44/BA43-1</f>
        <v>#DIV/0!</v>
      </c>
      <c r="L44" s="80" t="e">
        <f aca="false">BB44/BB43-1</f>
        <v>#DIV/0!</v>
      </c>
      <c r="M44" s="80" t="e">
        <f aca="false">BC44/BC43-1</f>
        <v>#DIV/0!</v>
      </c>
      <c r="N44" s="80" t="e">
        <f aca="false">BD44/BD43-1</f>
        <v>#DIV/0!</v>
      </c>
      <c r="O44" s="80" t="e">
        <f aca="false">BE44/BE43-1</f>
        <v>#DIV/0!</v>
      </c>
      <c r="P44" s="80" t="e">
        <f aca="false">BF44/BF43-1</f>
        <v>#DIV/0!</v>
      </c>
      <c r="Q44" s="80" t="e">
        <f aca="false">BG44/BG43-1</f>
        <v>#DIV/0!</v>
      </c>
      <c r="R44" s="80" t="e">
        <f aca="false">BH44/BH43-1</f>
        <v>#DIV/0!</v>
      </c>
      <c r="S44" s="80" t="e">
        <f aca="false">BI44/BI43-1</f>
        <v>#DIV/0!</v>
      </c>
      <c r="T44" s="80" t="e">
        <f aca="false">BJ44/BJ43-1</f>
        <v>#DIV/0!</v>
      </c>
      <c r="U44" s="80" t="e">
        <f aca="false">BK44/BK43-1</f>
        <v>#DIV/0!</v>
      </c>
      <c r="V44" s="80" t="e">
        <f aca="false">BL44/BL43-1</f>
        <v>#DIV/0!</v>
      </c>
      <c r="W44" s="81" t="e">
        <f aca="false">BM44/BM43-1</f>
        <v>#DIV/0!</v>
      </c>
      <c r="X44" s="82" t="n">
        <f aca="false">(AE44+AD44)/AC44</f>
        <v>0.735141383883471</v>
      </c>
      <c r="Y44" s="83" t="n">
        <f aca="false">(AQ44+AR44+AS44+AT44+AU44)/AC44</f>
        <v>0.120909090861491</v>
      </c>
      <c r="Z44" s="83" t="n">
        <f aca="false">(AF44+AG44+AI44)/AC44</f>
        <v>0.131004568981183</v>
      </c>
      <c r="AA44" s="68" t="n">
        <f aca="false">(AF44+AG44+AH44)/(AF44+AG44+AH44+AI44)</f>
        <v>0.459440130718102</v>
      </c>
      <c r="AB44" s="84" t="n">
        <f aca="false">(AH44+AJ44+AK44+AL44+AM44+AN44+AO44+AP44)/AC44</f>
        <v>0.0129449562738544</v>
      </c>
      <c r="AC44" s="85" t="n">
        <f aca="false">SUM(AD44:AU44)</f>
        <v>31072.7424552333</v>
      </c>
      <c r="AD44" s="86" t="n">
        <v>22228.7995057945</v>
      </c>
      <c r="AE44" s="87" t="n">
        <v>614.059383800395</v>
      </c>
      <c r="AF44" s="87" t="n">
        <v>1546.98000165767</v>
      </c>
      <c r="AG44" s="87" t="n">
        <v>323.249</v>
      </c>
      <c r="AH44" s="87" t="n">
        <v>0.00133467495813349</v>
      </c>
      <c r="AI44" s="87" t="n">
        <v>2200.44223075347</v>
      </c>
      <c r="AJ44" s="87" t="n">
        <v>0.188788034815266</v>
      </c>
      <c r="AK44" s="87" t="n">
        <v>130.10814202321</v>
      </c>
      <c r="AL44" s="87" t="n">
        <v>42.434</v>
      </c>
      <c r="AM44" s="87" t="n">
        <v>23.8022855918948</v>
      </c>
      <c r="AN44" s="87" t="n">
        <v>141.836</v>
      </c>
      <c r="AO44" s="87" t="n">
        <v>54.9892803533714</v>
      </c>
      <c r="AP44" s="87" t="n">
        <v>8.87546171348422</v>
      </c>
      <c r="AQ44" s="87" t="n">
        <v>325.735579651297</v>
      </c>
      <c r="AR44" s="87" t="n">
        <v>1169.61880858718</v>
      </c>
      <c r="AS44" s="87" t="n">
        <v>1114.77302172647</v>
      </c>
      <c r="AT44" s="87" t="n">
        <v>1068.31888375872</v>
      </c>
      <c r="AU44" s="88" t="n">
        <v>78.5307471118509</v>
      </c>
      <c r="AW44" s="74"/>
    </row>
    <row r="45" customFormat="false" ht="13.8" hidden="false" customHeight="false" outlineLevel="0" collapsed="false">
      <c r="B45" s="75" t="n">
        <f aca="false">B44+1</f>
        <v>2055</v>
      </c>
      <c r="C45" s="76" t="n">
        <v>4.5</v>
      </c>
      <c r="D45" s="89" t="n">
        <v>25.7927844383441</v>
      </c>
      <c r="E45" s="78" t="n">
        <f aca="false">AU45/AU44-1</f>
        <v>0.000816958696422621</v>
      </c>
      <c r="F45" s="79" t="e">
        <f aca="false">AV45/AV44-1</f>
        <v>#DIV/0!</v>
      </c>
      <c r="G45" s="80" t="e">
        <f aca="false">AW45/AW44-1</f>
        <v>#DIV/0!</v>
      </c>
      <c r="H45" s="80" t="e">
        <f aca="false">AX45/AX44-1</f>
        <v>#DIV/0!</v>
      </c>
      <c r="I45" s="80" t="e">
        <f aca="false">AY45/AY44-1</f>
        <v>#DIV/0!</v>
      </c>
      <c r="J45" s="80" t="e">
        <f aca="false">AZ45/AZ44-1</f>
        <v>#DIV/0!</v>
      </c>
      <c r="K45" s="80" t="e">
        <f aca="false">BA45/BA44-1</f>
        <v>#DIV/0!</v>
      </c>
      <c r="L45" s="80" t="e">
        <f aca="false">BB45/BB44-1</f>
        <v>#DIV/0!</v>
      </c>
      <c r="M45" s="80" t="e">
        <f aca="false">BC45/BC44-1</f>
        <v>#DIV/0!</v>
      </c>
      <c r="N45" s="80" t="e">
        <f aca="false">BD45/BD44-1</f>
        <v>#DIV/0!</v>
      </c>
      <c r="O45" s="80" t="e">
        <f aca="false">BE45/BE44-1</f>
        <v>#DIV/0!</v>
      </c>
      <c r="P45" s="80" t="e">
        <f aca="false">BF45/BF44-1</f>
        <v>#DIV/0!</v>
      </c>
      <c r="Q45" s="80" t="e">
        <f aca="false">BG45/BG44-1</f>
        <v>#DIV/0!</v>
      </c>
      <c r="R45" s="80" t="e">
        <f aca="false">BH45/BH44-1</f>
        <v>#DIV/0!</v>
      </c>
      <c r="S45" s="80" t="e">
        <f aca="false">BI45/BI44-1</f>
        <v>#DIV/0!</v>
      </c>
      <c r="T45" s="80" t="e">
        <f aca="false">BJ45/BJ44-1</f>
        <v>#DIV/0!</v>
      </c>
      <c r="U45" s="80" t="e">
        <f aca="false">BK45/BK44-1</f>
        <v>#DIV/0!</v>
      </c>
      <c r="V45" s="80" t="e">
        <f aca="false">BL45/BL44-1</f>
        <v>#DIV/0!</v>
      </c>
      <c r="W45" s="81" t="e">
        <f aca="false">BM45/BM44-1</f>
        <v>#DIV/0!</v>
      </c>
      <c r="X45" s="82" t="n">
        <f aca="false">(AE45+AD45)/AC45</f>
        <v>0.735247281996309</v>
      </c>
      <c r="Y45" s="83" t="n">
        <f aca="false">(AQ45+AR45+AS45+AT45+AU45)/AC45</f>
        <v>0.12086529139766</v>
      </c>
      <c r="Z45" s="83" t="n">
        <f aca="false">(AF45+AG45+AI45)/AC45</f>
        <v>0.130956456484717</v>
      </c>
      <c r="AA45" s="68" t="n">
        <f aca="false">(AF45+AG45+AH45)/(AF45+AG45+AH45+AI45)</f>
        <v>0.459241443693126</v>
      </c>
      <c r="AB45" s="84" t="n">
        <f aca="false">(AH45+AJ45+AK45+AL45+AM45+AN45+AO45+AP45)/AC45</f>
        <v>0.0129309701213137</v>
      </c>
      <c r="AC45" s="85" t="n">
        <f aca="false">SUM(AD45:AU45)</f>
        <v>31097.6006491974</v>
      </c>
      <c r="AD45" s="86" t="n">
        <v>22252.8258839486</v>
      </c>
      <c r="AE45" s="87" t="n">
        <v>611.600469980473</v>
      </c>
      <c r="AF45" s="87" t="n">
        <v>1546.98000165767</v>
      </c>
      <c r="AG45" s="87" t="n">
        <v>323.249</v>
      </c>
      <c r="AH45" s="87" t="n">
        <v>0.00066448943732693</v>
      </c>
      <c r="AI45" s="87" t="n">
        <v>2202.20258453807</v>
      </c>
      <c r="AJ45" s="87" t="n">
        <v>0.168032587818871</v>
      </c>
      <c r="AK45" s="87" t="n">
        <v>130.10814202321</v>
      </c>
      <c r="AL45" s="87" t="n">
        <v>42.434</v>
      </c>
      <c r="AM45" s="87" t="n">
        <v>23.6594718783434</v>
      </c>
      <c r="AN45" s="87" t="n">
        <v>141.836</v>
      </c>
      <c r="AO45" s="87" t="n">
        <v>55.0332717776541</v>
      </c>
      <c r="AP45" s="87" t="n">
        <v>8.88256208285501</v>
      </c>
      <c r="AQ45" s="87" t="n">
        <v>325.426737188794</v>
      </c>
      <c r="AR45" s="87" t="n">
        <v>1170.54938146104</v>
      </c>
      <c r="AS45" s="87" t="n">
        <v>1115.65995815986</v>
      </c>
      <c r="AT45" s="87" t="n">
        <v>1068.38958393496</v>
      </c>
      <c r="AU45" s="88" t="n">
        <v>78.5949034886405</v>
      </c>
      <c r="AW45" s="74"/>
    </row>
    <row r="46" customFormat="false" ht="13.8" hidden="false" customHeight="false" outlineLevel="0" collapsed="false">
      <c r="B46" s="75" t="n">
        <f aca="false">B45+1</f>
        <v>2056</v>
      </c>
      <c r="C46" s="76" t="n">
        <v>4.5</v>
      </c>
      <c r="D46" s="89" t="n">
        <v>25.7921613480033</v>
      </c>
      <c r="E46" s="78" t="n">
        <f aca="false">AU46/AU45-1</f>
        <v>0.000995041853236733</v>
      </c>
      <c r="F46" s="79" t="e">
        <f aca="false">AV46/AV45-1</f>
        <v>#DIV/0!</v>
      </c>
      <c r="G46" s="80" t="e">
        <f aca="false">AW46/AW45-1</f>
        <v>#DIV/0!</v>
      </c>
      <c r="H46" s="80" t="e">
        <f aca="false">AX46/AX45-1</f>
        <v>#DIV/0!</v>
      </c>
      <c r="I46" s="80" t="e">
        <f aca="false">AY46/AY45-1</f>
        <v>#DIV/0!</v>
      </c>
      <c r="J46" s="80" t="e">
        <f aca="false">AZ46/AZ45-1</f>
        <v>#DIV/0!</v>
      </c>
      <c r="K46" s="80" t="e">
        <f aca="false">BA46/BA45-1</f>
        <v>#DIV/0!</v>
      </c>
      <c r="L46" s="80" t="e">
        <f aca="false">BB46/BB45-1</f>
        <v>#DIV/0!</v>
      </c>
      <c r="M46" s="80" t="e">
        <f aca="false">BC46/BC45-1</f>
        <v>#DIV/0!</v>
      </c>
      <c r="N46" s="80" t="e">
        <f aca="false">BD46/BD45-1</f>
        <v>#DIV/0!</v>
      </c>
      <c r="O46" s="80" t="e">
        <f aca="false">BE46/BE45-1</f>
        <v>#DIV/0!</v>
      </c>
      <c r="P46" s="80" t="e">
        <f aca="false">BF46/BF45-1</f>
        <v>#DIV/0!</v>
      </c>
      <c r="Q46" s="80" t="e">
        <f aca="false">BG46/BG45-1</f>
        <v>#DIV/0!</v>
      </c>
      <c r="R46" s="80" t="e">
        <f aca="false">BH46/BH45-1</f>
        <v>#DIV/0!</v>
      </c>
      <c r="S46" s="80" t="e">
        <f aca="false">BI46/BI45-1</f>
        <v>#DIV/0!</v>
      </c>
      <c r="T46" s="80" t="e">
        <f aca="false">BJ46/BJ45-1</f>
        <v>#DIV/0!</v>
      </c>
      <c r="U46" s="80" t="e">
        <f aca="false">BK46/BK45-1</f>
        <v>#DIV/0!</v>
      </c>
      <c r="V46" s="80" t="e">
        <f aca="false">BL46/BL45-1</f>
        <v>#DIV/0!</v>
      </c>
      <c r="W46" s="81" t="e">
        <f aca="false">BM46/BM45-1</f>
        <v>#DIV/0!</v>
      </c>
      <c r="X46" s="82" t="n">
        <f aca="false">(AE46+AD46)/AC46</f>
        <v>0.735385648492133</v>
      </c>
      <c r="Y46" s="83" t="n">
        <f aca="false">(AQ46+AR46+AS46+AT46+AU46)/AC46</f>
        <v>0.120803071217532</v>
      </c>
      <c r="Z46" s="83" t="n">
        <f aca="false">(AF46+AG46+AI46)/AC46</f>
        <v>0.130896375944675</v>
      </c>
      <c r="AA46" s="68" t="n">
        <f aca="false">(AF46+AG46+AH46)/(AF46+AG46+AH46+AI46)</f>
        <v>0.458993180269853</v>
      </c>
      <c r="AB46" s="84" t="n">
        <f aca="false">(AH46+AJ46+AK46+AL46+AM46+AN46+AO46+AP46)/AC46</f>
        <v>0.0129149043456588</v>
      </c>
      <c r="AC46" s="85" t="n">
        <f aca="false">SUM(AD46:AU46)</f>
        <v>31128.6982498466</v>
      </c>
      <c r="AD46" s="86" t="n">
        <v>22282.4473628453</v>
      </c>
      <c r="AE46" s="87" t="n">
        <v>609.150586334094</v>
      </c>
      <c r="AF46" s="87" t="n">
        <v>1546.98000165767</v>
      </c>
      <c r="AG46" s="87" t="n">
        <v>323.249</v>
      </c>
      <c r="AH46" s="87" t="n">
        <v>0.000220865222118381</v>
      </c>
      <c r="AI46" s="87" t="n">
        <v>2204.40478712261</v>
      </c>
      <c r="AJ46" s="87" t="n">
        <v>0.148532671771133</v>
      </c>
      <c r="AK46" s="87" t="n">
        <v>130.10814202321</v>
      </c>
      <c r="AL46" s="87" t="n">
        <v>42.434</v>
      </c>
      <c r="AM46" s="87" t="n">
        <v>23.5175150470733</v>
      </c>
      <c r="AN46" s="87" t="n">
        <v>141.836</v>
      </c>
      <c r="AO46" s="87" t="n">
        <v>55.0883050494317</v>
      </c>
      <c r="AP46" s="87" t="n">
        <v>8.89144464493786</v>
      </c>
      <c r="AQ46" s="87" t="n">
        <v>325.118187551738</v>
      </c>
      <c r="AR46" s="87" t="n">
        <v>1171.71323359566</v>
      </c>
      <c r="AS46" s="87" t="n">
        <v>1116.76923491862</v>
      </c>
      <c r="AT46" s="87" t="n">
        <v>1068.16858681222</v>
      </c>
      <c r="AU46" s="88" t="n">
        <v>78.6731087070628</v>
      </c>
    </row>
    <row r="47" customFormat="false" ht="13.8" hidden="false" customHeight="false" outlineLevel="0" collapsed="false">
      <c r="B47" s="75" t="n">
        <f aca="false">B46+1</f>
        <v>2057</v>
      </c>
      <c r="C47" s="76" t="n">
        <v>4.5</v>
      </c>
      <c r="D47" s="89" t="n">
        <v>25.7908819611171</v>
      </c>
      <c r="E47" s="78" t="n">
        <f aca="false">AU47/AU46-1</f>
        <v>0.00130006079576761</v>
      </c>
      <c r="F47" s="79" t="e">
        <f aca="false">AV47/AV46-1</f>
        <v>#DIV/0!</v>
      </c>
      <c r="G47" s="80" t="e">
        <f aca="false">AW47/AW46-1</f>
        <v>#DIV/0!</v>
      </c>
      <c r="H47" s="80" t="e">
        <f aca="false">AX47/AX46-1</f>
        <v>#DIV/0!</v>
      </c>
      <c r="I47" s="80" t="e">
        <f aca="false">AY47/AY46-1</f>
        <v>#DIV/0!</v>
      </c>
      <c r="J47" s="80" t="e">
        <f aca="false">AZ47/AZ46-1</f>
        <v>#DIV/0!</v>
      </c>
      <c r="K47" s="80" t="e">
        <f aca="false">BA47/BA46-1</f>
        <v>#DIV/0!</v>
      </c>
      <c r="L47" s="80" t="e">
        <f aca="false">BB47/BB46-1</f>
        <v>#DIV/0!</v>
      </c>
      <c r="M47" s="80" t="e">
        <f aca="false">BC47/BC46-1</f>
        <v>#DIV/0!</v>
      </c>
      <c r="N47" s="80" t="e">
        <f aca="false">BD47/BD46-1</f>
        <v>#DIV/0!</v>
      </c>
      <c r="O47" s="80" t="e">
        <f aca="false">BE47/BE46-1</f>
        <v>#DIV/0!</v>
      </c>
      <c r="P47" s="80" t="e">
        <f aca="false">BF47/BF46-1</f>
        <v>#DIV/0!</v>
      </c>
      <c r="Q47" s="80" t="e">
        <f aca="false">BG47/BG46-1</f>
        <v>#DIV/0!</v>
      </c>
      <c r="R47" s="80" t="e">
        <f aca="false">BH47/BH46-1</f>
        <v>#DIV/0!</v>
      </c>
      <c r="S47" s="80" t="e">
        <f aca="false">BI47/BI46-1</f>
        <v>#DIV/0!</v>
      </c>
      <c r="T47" s="80" t="e">
        <f aca="false">BJ47/BJ46-1</f>
        <v>#DIV/0!</v>
      </c>
      <c r="U47" s="80" t="e">
        <f aca="false">BK47/BK46-1</f>
        <v>#DIV/0!</v>
      </c>
      <c r="V47" s="80" t="e">
        <f aca="false">BL47/BL46-1</f>
        <v>#DIV/0!</v>
      </c>
      <c r="W47" s="81" t="e">
        <f aca="false">BM47/BM46-1</f>
        <v>#DIV/0!</v>
      </c>
      <c r="X47" s="82" t="n">
        <f aca="false">(AE47+AD47)/AC47</f>
        <v>0.735565695541112</v>
      </c>
      <c r="Y47" s="83" t="n">
        <f aca="false">(AQ47+AR47+AS47+AT47+AU47)/AC47</f>
        <v>0.120720234019186</v>
      </c>
      <c r="Z47" s="83" t="n">
        <f aca="false">(AF47+AG47+AI47)/AC47</f>
        <v>0.130818372646908</v>
      </c>
      <c r="AA47" s="68" t="n">
        <f aca="false">(AF47+AG47+AH47)/(AF47+AG47+AH47+AI47)</f>
        <v>0.45867059317526</v>
      </c>
      <c r="AB47" s="84" t="n">
        <f aca="false">(AH47+AJ47+AK47+AL47+AM47+AN47+AO47+AP47)/AC47</f>
        <v>0.0128956977927942</v>
      </c>
      <c r="AC47" s="85" t="n">
        <f aca="false">SUM(AD47:AU47)</f>
        <v>31169.1655575714</v>
      </c>
      <c r="AD47" s="86" t="n">
        <v>22320.2594694451</v>
      </c>
      <c r="AE47" s="87" t="n">
        <v>606.709473345988</v>
      </c>
      <c r="AF47" s="87" t="n">
        <v>1546.98000165767</v>
      </c>
      <c r="AG47" s="87" t="n">
        <v>323.249</v>
      </c>
      <c r="AH47" s="87" t="n">
        <v>0.000220865222118381</v>
      </c>
      <c r="AI47" s="87" t="n">
        <v>2207.27051334587</v>
      </c>
      <c r="AJ47" s="87" t="n">
        <v>0.130443269816892</v>
      </c>
      <c r="AK47" s="87" t="n">
        <v>130.10814202321</v>
      </c>
      <c r="AL47" s="87" t="n">
        <v>42.434</v>
      </c>
      <c r="AM47" s="87" t="n">
        <v>23.3764099567909</v>
      </c>
      <c r="AN47" s="87" t="n">
        <v>141.836</v>
      </c>
      <c r="AO47" s="87" t="n">
        <v>55.159919845996</v>
      </c>
      <c r="AP47" s="87" t="n">
        <v>8.90300352297628</v>
      </c>
      <c r="AQ47" s="87" t="n">
        <v>324.80993046249</v>
      </c>
      <c r="AR47" s="87" t="n">
        <v>1173.22773831939</v>
      </c>
      <c r="AS47" s="87" t="n">
        <v>1118.21272145875</v>
      </c>
      <c r="AT47" s="87" t="n">
        <v>1067.72318152077</v>
      </c>
      <c r="AU47" s="88" t="n">
        <v>78.775388531374</v>
      </c>
    </row>
    <row r="48" customFormat="false" ht="13.8" hidden="false" customHeight="false" outlineLevel="0" collapsed="false">
      <c r="B48" s="75" t="n">
        <f aca="false">B47+1</f>
        <v>2058</v>
      </c>
      <c r="C48" s="76" t="n">
        <v>4.5</v>
      </c>
      <c r="D48" s="89" t="n">
        <v>25.7920335221559</v>
      </c>
      <c r="E48" s="78" t="n">
        <f aca="false">AU48/AU47-1</f>
        <v>0.00169936872869725</v>
      </c>
      <c r="F48" s="79" t="e">
        <f aca="false">AV48/AV47-1</f>
        <v>#DIV/0!</v>
      </c>
      <c r="G48" s="80" t="e">
        <f aca="false">AW48/AW47-1</f>
        <v>#DIV/0!</v>
      </c>
      <c r="H48" s="80" t="e">
        <f aca="false">AX48/AX47-1</f>
        <v>#DIV/0!</v>
      </c>
      <c r="I48" s="80" t="e">
        <f aca="false">AY48/AY47-1</f>
        <v>#DIV/0!</v>
      </c>
      <c r="J48" s="80" t="e">
        <f aca="false">AZ48/AZ47-1</f>
        <v>#DIV/0!</v>
      </c>
      <c r="K48" s="80" t="e">
        <f aca="false">BA48/BA47-1</f>
        <v>#DIV/0!</v>
      </c>
      <c r="L48" s="80" t="e">
        <f aca="false">BB48/BB47-1</f>
        <v>#DIV/0!</v>
      </c>
      <c r="M48" s="80" t="e">
        <f aca="false">BC48/BC47-1</f>
        <v>#DIV/0!</v>
      </c>
      <c r="N48" s="80" t="e">
        <f aca="false">BD48/BD47-1</f>
        <v>#DIV/0!</v>
      </c>
      <c r="O48" s="80" t="e">
        <f aca="false">BE48/BE47-1</f>
        <v>#DIV/0!</v>
      </c>
      <c r="P48" s="80" t="e">
        <f aca="false">BF48/BF47-1</f>
        <v>#DIV/0!</v>
      </c>
      <c r="Q48" s="80" t="e">
        <f aca="false">BG48/BG47-1</f>
        <v>#DIV/0!</v>
      </c>
      <c r="R48" s="80" t="e">
        <f aca="false">BH48/BH47-1</f>
        <v>#DIV/0!</v>
      </c>
      <c r="S48" s="80" t="e">
        <f aca="false">BI48/BI47-1</f>
        <v>#DIV/0!</v>
      </c>
      <c r="T48" s="80" t="e">
        <f aca="false">BJ48/BJ47-1</f>
        <v>#DIV/0!</v>
      </c>
      <c r="U48" s="80" t="e">
        <f aca="false">BK48/BK47-1</f>
        <v>#DIV/0!</v>
      </c>
      <c r="V48" s="80" t="e">
        <f aca="false">BL48/BL47-1</f>
        <v>#DIV/0!</v>
      </c>
      <c r="W48" s="81" t="e">
        <f aca="false">BM48/BM47-1</f>
        <v>#DIV/0!</v>
      </c>
      <c r="X48" s="82" t="n">
        <f aca="false">(AE48+AD48)/AC48</f>
        <v>0.735815965298355</v>
      </c>
      <c r="Y48" s="83" t="n">
        <f aca="false">(AQ48+AR48+AS48+AT48+AU48)/AC48</f>
        <v>0.12060248006706</v>
      </c>
      <c r="Z48" s="83" t="n">
        <f aca="false">(AF48+AG48+AI48)/AC48</f>
        <v>0.130710562139681</v>
      </c>
      <c r="AA48" s="68" t="n">
        <f aca="false">(AF48+AG48+AH48)/(AF48+AG48+AH48+AI48)</f>
        <v>0.458224102848043</v>
      </c>
      <c r="AB48" s="84" t="n">
        <f aca="false">(AH48+AJ48+AK48+AL48+AM48+AN48+AO48+AP48)/AC48</f>
        <v>0.0128709924949044</v>
      </c>
      <c r="AC48" s="85" t="n">
        <f aca="false">SUM(AD48:AU48)</f>
        <v>31225.2700555751</v>
      </c>
      <c r="AD48" s="86" t="n">
        <v>22371.7756506519</v>
      </c>
      <c r="AE48" s="87" t="n">
        <v>604.276576992906</v>
      </c>
      <c r="AF48" s="87" t="n">
        <v>1546.98000165767</v>
      </c>
      <c r="AG48" s="87" t="n">
        <v>323.249</v>
      </c>
      <c r="AH48" s="87" t="n">
        <v>0.000220865222118381</v>
      </c>
      <c r="AI48" s="87" t="n">
        <v>2211.24360026989</v>
      </c>
      <c r="AJ48" s="87" t="n">
        <v>0.113871812489726</v>
      </c>
      <c r="AK48" s="87" t="n">
        <v>130.10814202321</v>
      </c>
      <c r="AL48" s="87" t="n">
        <v>42.434</v>
      </c>
      <c r="AM48" s="87" t="n">
        <v>23.2361514970502</v>
      </c>
      <c r="AN48" s="87" t="n">
        <v>141.836</v>
      </c>
      <c r="AO48" s="87" t="n">
        <v>55.2536917097342</v>
      </c>
      <c r="AP48" s="87" t="n">
        <v>8.91813862896534</v>
      </c>
      <c r="AQ48" s="87" t="n">
        <v>324.501965643674</v>
      </c>
      <c r="AR48" s="87" t="n">
        <v>1175.21044284821</v>
      </c>
      <c r="AS48" s="87" t="n">
        <v>1120.10245297004</v>
      </c>
      <c r="AT48" s="87" t="n">
        <v>1067.12089104091</v>
      </c>
      <c r="AU48" s="88" t="n">
        <v>78.9092569632352</v>
      </c>
    </row>
    <row r="49" customFormat="false" ht="13.8" hidden="false" customHeight="false" outlineLevel="0" collapsed="false">
      <c r="B49" s="75" t="n">
        <f aca="false">B48+1</f>
        <v>2059</v>
      </c>
      <c r="C49" s="76" t="n">
        <v>4.5</v>
      </c>
      <c r="D49" s="89" t="n">
        <v>25.7928260521968</v>
      </c>
      <c r="E49" s="78" t="n">
        <f aca="false">AU49/AU48-1</f>
        <v>0.00228967582258299</v>
      </c>
      <c r="F49" s="79" t="e">
        <f aca="false">AV49/AV48-1</f>
        <v>#DIV/0!</v>
      </c>
      <c r="G49" s="80" t="e">
        <f aca="false">AW49/AW48-1</f>
        <v>#DIV/0!</v>
      </c>
      <c r="H49" s="80" t="e">
        <f aca="false">AX49/AX48-1</f>
        <v>#DIV/0!</v>
      </c>
      <c r="I49" s="80" t="e">
        <f aca="false">AY49/AY48-1</f>
        <v>#DIV/0!</v>
      </c>
      <c r="J49" s="80" t="e">
        <f aca="false">AZ49/AZ48-1</f>
        <v>#DIV/0!</v>
      </c>
      <c r="K49" s="80" t="e">
        <f aca="false">BA49/BA48-1</f>
        <v>#DIV/0!</v>
      </c>
      <c r="L49" s="80" t="e">
        <f aca="false">BB49/BB48-1</f>
        <v>#DIV/0!</v>
      </c>
      <c r="M49" s="80" t="e">
        <f aca="false">BC49/BC48-1</f>
        <v>#DIV/0!</v>
      </c>
      <c r="N49" s="80" t="e">
        <f aca="false">BD49/BD48-1</f>
        <v>#DIV/0!</v>
      </c>
      <c r="O49" s="80" t="e">
        <f aca="false">BE49/BE48-1</f>
        <v>#DIV/0!</v>
      </c>
      <c r="P49" s="80" t="e">
        <f aca="false">BF49/BF48-1</f>
        <v>#DIV/0!</v>
      </c>
      <c r="Q49" s="80" t="e">
        <f aca="false">BG49/BG48-1</f>
        <v>#DIV/0!</v>
      </c>
      <c r="R49" s="80" t="e">
        <f aca="false">BH49/BH48-1</f>
        <v>#DIV/0!</v>
      </c>
      <c r="S49" s="80" t="e">
        <f aca="false">BI49/BI48-1</f>
        <v>#DIV/0!</v>
      </c>
      <c r="T49" s="80" t="e">
        <f aca="false">BJ49/BJ48-1</f>
        <v>#DIV/0!</v>
      </c>
      <c r="U49" s="80" t="e">
        <f aca="false">BK49/BK48-1</f>
        <v>#DIV/0!</v>
      </c>
      <c r="V49" s="80" t="e">
        <f aca="false">BL49/BL48-1</f>
        <v>#DIV/0!</v>
      </c>
      <c r="W49" s="81" t="e">
        <f aca="false">BM49/BM48-1</f>
        <v>#DIV/0!</v>
      </c>
      <c r="X49" s="82" t="n">
        <f aca="false">(AE49+AD49)/AC49</f>
        <v>0.736118393327013</v>
      </c>
      <c r="Y49" s="83" t="n">
        <f aca="false">(AQ49+AR49+AS49+AT49+AU49)/AC49</f>
        <v>0.120467246440992</v>
      </c>
      <c r="Z49" s="83" t="n">
        <f aca="false">(AF49+AG49+AI49)/AC49</f>
        <v>0.13057312038537</v>
      </c>
      <c r="AA49" s="68" t="n">
        <f aca="false">(AF49+AG49+AH49)/(AF49+AG49+AH49+AI49)</f>
        <v>0.457653827478219</v>
      </c>
      <c r="AB49" s="84" t="n">
        <f aca="false">(AH49+AJ49+AK49+AL49+AM49+AN49+AO49+AP49)/AC49</f>
        <v>0.0128412398466246</v>
      </c>
      <c r="AC49" s="85" t="n">
        <f aca="false">SUM(AD49:AU49)</f>
        <v>31297.0881767029</v>
      </c>
      <c r="AD49" s="86" t="n">
        <v>22436.510300643</v>
      </c>
      <c r="AE49" s="87" t="n">
        <v>601.851963805381</v>
      </c>
      <c r="AF49" s="87" t="n">
        <v>1546.98000165767</v>
      </c>
      <c r="AG49" s="87" t="n">
        <v>323.249</v>
      </c>
      <c r="AH49" s="87" t="n">
        <v>0.000220865222118381</v>
      </c>
      <c r="AI49" s="87" t="n">
        <v>2216.32946055051</v>
      </c>
      <c r="AJ49" s="87" t="n">
        <v>0.0988927530233829</v>
      </c>
      <c r="AK49" s="87" t="n">
        <v>130.10814202321</v>
      </c>
      <c r="AL49" s="87" t="n">
        <v>42.434</v>
      </c>
      <c r="AM49" s="87" t="n">
        <v>23.0967345880678</v>
      </c>
      <c r="AN49" s="87" t="n">
        <v>141.836</v>
      </c>
      <c r="AO49" s="87" t="n">
        <v>55.3807752006666</v>
      </c>
      <c r="AP49" s="87" t="n">
        <v>8.93865034781196</v>
      </c>
      <c r="AQ49" s="87" t="n">
        <v>324.194292818176</v>
      </c>
      <c r="AR49" s="87" t="n">
        <v>1177.89873497496</v>
      </c>
      <c r="AS49" s="87" t="n">
        <v>1122.66468565254</v>
      </c>
      <c r="AT49" s="87" t="n">
        <v>1066.42638724156</v>
      </c>
      <c r="AU49" s="88" t="n">
        <v>79.0899335810819</v>
      </c>
    </row>
    <row r="50" customFormat="false" ht="13.8" hidden="false" customHeight="false" outlineLevel="0" collapsed="false">
      <c r="B50" s="75" t="n">
        <f aca="false">B49+1</f>
        <v>2060</v>
      </c>
      <c r="C50" s="76" t="n">
        <v>4.5</v>
      </c>
      <c r="D50" s="89" t="n">
        <v>25.7936129933592</v>
      </c>
      <c r="E50" s="78" t="n">
        <f aca="false">AU50/AU49-1</f>
        <v>0.00213157467656955</v>
      </c>
      <c r="F50" s="79" t="e">
        <f aca="false">AV50/AV49-1</f>
        <v>#DIV/0!</v>
      </c>
      <c r="G50" s="80" t="e">
        <f aca="false">AW50/AW49-1</f>
        <v>#DIV/0!</v>
      </c>
      <c r="H50" s="80" t="e">
        <f aca="false">AX50/AX49-1</f>
        <v>#DIV/0!</v>
      </c>
      <c r="I50" s="80" t="e">
        <f aca="false">AY50/AY49-1</f>
        <v>#DIV/0!</v>
      </c>
      <c r="J50" s="80" t="e">
        <f aca="false">AZ50/AZ49-1</f>
        <v>#DIV/0!</v>
      </c>
      <c r="K50" s="80" t="e">
        <f aca="false">BA50/BA49-1</f>
        <v>#DIV/0!</v>
      </c>
      <c r="L50" s="80" t="e">
        <f aca="false">BB50/BB49-1</f>
        <v>#DIV/0!</v>
      </c>
      <c r="M50" s="80" t="e">
        <f aca="false">BC50/BC49-1</f>
        <v>#DIV/0!</v>
      </c>
      <c r="N50" s="80" t="e">
        <f aca="false">BD50/BD49-1</f>
        <v>#DIV/0!</v>
      </c>
      <c r="O50" s="80" t="e">
        <f aca="false">BE50/BE49-1</f>
        <v>#DIV/0!</v>
      </c>
      <c r="P50" s="80" t="e">
        <f aca="false">BF50/BF49-1</f>
        <v>#DIV/0!</v>
      </c>
      <c r="Q50" s="80" t="e">
        <f aca="false">BG50/BG49-1</f>
        <v>#DIV/0!</v>
      </c>
      <c r="R50" s="80" t="e">
        <f aca="false">BH50/BH49-1</f>
        <v>#DIV/0!</v>
      </c>
      <c r="S50" s="80" t="e">
        <f aca="false">BI50/BI49-1</f>
        <v>#DIV/0!</v>
      </c>
      <c r="T50" s="80" t="e">
        <f aca="false">BJ50/BJ49-1</f>
        <v>#DIV/0!</v>
      </c>
      <c r="U50" s="80" t="e">
        <f aca="false">BK50/BK49-1</f>
        <v>#DIV/0!</v>
      </c>
      <c r="V50" s="80" t="e">
        <f aca="false">BL50/BL49-1</f>
        <v>#DIV/0!</v>
      </c>
      <c r="W50" s="81" t="e">
        <f aca="false">BM50/BM49-1</f>
        <v>#DIV/0!</v>
      </c>
      <c r="X50" s="82" t="n">
        <f aca="false">(AE50+AD50)/AC50</f>
        <v>0.736399535139343</v>
      </c>
      <c r="Y50" s="83" t="n">
        <f aca="false">(AQ50+AR50+AS50+AT50+AU50)/AC50</f>
        <v>0.120338781239941</v>
      </c>
      <c r="Z50" s="83" t="n">
        <f aca="false">(AF50+AG50+AI50)/AC50</f>
        <v>0.130447893065329</v>
      </c>
      <c r="AA50" s="68" t="n">
        <f aca="false">(AF50+AG50+AH50)/(AF50+AG50+AH50+AI50)</f>
        <v>0.457133186167133</v>
      </c>
      <c r="AB50" s="84" t="n">
        <f aca="false">(AH50+AJ50+AK50+AL50+AM50+AN50+AO50+AP50)/AC50</f>
        <v>0.0128137905553878</v>
      </c>
      <c r="AC50" s="85" t="n">
        <f aca="false">SUM(AD50:AU50)</f>
        <v>31362.812061874</v>
      </c>
      <c r="AD50" s="86" t="n">
        <v>22496.1226125302</v>
      </c>
      <c r="AE50" s="87" t="n">
        <v>599.437610496374</v>
      </c>
      <c r="AF50" s="87" t="n">
        <v>1546.98000165767</v>
      </c>
      <c r="AG50" s="87" t="n">
        <v>323.249</v>
      </c>
      <c r="AH50" s="87" t="n">
        <v>0.000220865222118381</v>
      </c>
      <c r="AI50" s="87" t="n">
        <v>2220.98375241767</v>
      </c>
      <c r="AJ50" s="87" t="n">
        <v>0.0854915777417164</v>
      </c>
      <c r="AK50" s="87" t="n">
        <v>130.10814202321</v>
      </c>
      <c r="AL50" s="87" t="n">
        <v>42.434</v>
      </c>
      <c r="AM50" s="87" t="n">
        <v>22.9581541805394</v>
      </c>
      <c r="AN50" s="87" t="n">
        <v>141.836</v>
      </c>
      <c r="AO50" s="87" t="n">
        <v>55.497074828588</v>
      </c>
      <c r="AP50" s="87" t="n">
        <v>8.95742151354237</v>
      </c>
      <c r="AQ50" s="87" t="n">
        <v>323.886911709148</v>
      </c>
      <c r="AR50" s="87" t="n">
        <v>1180.3586459553</v>
      </c>
      <c r="AS50" s="87" t="n">
        <v>1125.00924644157</v>
      </c>
      <c r="AT50" s="87" t="n">
        <v>1065.64925599654</v>
      </c>
      <c r="AU50" s="88" t="n">
        <v>79.2585196806749</v>
      </c>
    </row>
    <row r="51" customFormat="false" ht="13.8" hidden="false" customHeight="false" outlineLevel="0" collapsed="false">
      <c r="B51" s="75" t="n">
        <f aca="false">B50+1</f>
        <v>2061</v>
      </c>
      <c r="C51" s="76" t="n">
        <v>4.5</v>
      </c>
      <c r="D51" s="89" t="n">
        <v>25.7944010050355</v>
      </c>
      <c r="E51" s="78" t="n">
        <f aca="false">AU51/AU50-1</f>
        <v>0.000819662665305199</v>
      </c>
      <c r="F51" s="79" t="e">
        <f aca="false">AV51/AV50-1</f>
        <v>#DIV/0!</v>
      </c>
      <c r="G51" s="80" t="e">
        <f aca="false">AW51/AW50-1</f>
        <v>#DIV/0!</v>
      </c>
      <c r="H51" s="80" t="e">
        <f aca="false">AX51/AX50-1</f>
        <v>#DIV/0!</v>
      </c>
      <c r="I51" s="80" t="e">
        <f aca="false">AY51/AY50-1</f>
        <v>#DIV/0!</v>
      </c>
      <c r="J51" s="80" t="e">
        <f aca="false">AZ51/AZ50-1</f>
        <v>#DIV/0!</v>
      </c>
      <c r="K51" s="80" t="e">
        <f aca="false">BA51/BA50-1</f>
        <v>#DIV/0!</v>
      </c>
      <c r="L51" s="80" t="e">
        <f aca="false">BB51/BB50-1</f>
        <v>#DIV/0!</v>
      </c>
      <c r="M51" s="80" t="e">
        <f aca="false">BC51/BC50-1</f>
        <v>#DIV/0!</v>
      </c>
      <c r="N51" s="80" t="e">
        <f aca="false">BD51/BD50-1</f>
        <v>#DIV/0!</v>
      </c>
      <c r="O51" s="80" t="e">
        <f aca="false">BE51/BE50-1</f>
        <v>#DIV/0!</v>
      </c>
      <c r="P51" s="80" t="e">
        <f aca="false">BF51/BF50-1</f>
        <v>#DIV/0!</v>
      </c>
      <c r="Q51" s="80" t="e">
        <f aca="false">BG51/BG50-1</f>
        <v>#DIV/0!</v>
      </c>
      <c r="R51" s="80" t="e">
        <f aca="false">BH51/BH50-1</f>
        <v>#DIV/0!</v>
      </c>
      <c r="S51" s="80" t="e">
        <f aca="false">BI51/BI50-1</f>
        <v>#DIV/0!</v>
      </c>
      <c r="T51" s="80" t="e">
        <f aca="false">BJ51/BJ50-1</f>
        <v>#DIV/0!</v>
      </c>
      <c r="U51" s="80" t="e">
        <f aca="false">BK51/BK50-1</f>
        <v>#DIV/0!</v>
      </c>
      <c r="V51" s="80" t="e">
        <f aca="false">BL51/BL50-1</f>
        <v>#DIV/0!</v>
      </c>
      <c r="W51" s="81" t="e">
        <f aca="false">BM51/BM50-1</f>
        <v>#DIV/0!</v>
      </c>
      <c r="X51" s="82" t="n">
        <f aca="false">(AE51+AD51)/AC51</f>
        <v>0.736670087013017</v>
      </c>
      <c r="Y51" s="83" t="n">
        <f aca="false">(AQ51+AR51+AS51+AT51+AU51)/AC51</f>
        <v>0.120179851418852</v>
      </c>
      <c r="Z51" s="83" t="n">
        <f aca="false">(AF51+AG51+AI51)/AC51</f>
        <v>0.130358578950756</v>
      </c>
      <c r="AA51" s="68" t="n">
        <f aca="false">(AF51+AG51+AH51)/(AF51+AG51+AH51+AI51)</f>
        <v>0.456761245384187</v>
      </c>
      <c r="AB51" s="84" t="n">
        <f aca="false">(AH51+AJ51+AK51+AL51+AM51+AN51+AO51+AP51)/AC51</f>
        <v>0.0127914826173744</v>
      </c>
      <c r="AC51" s="85" t="n">
        <f aca="false">SUM(AD51:AU51)</f>
        <v>31409.8562799668</v>
      </c>
      <c r="AD51" s="86" t="n">
        <v>22541.6670929027</v>
      </c>
      <c r="AE51" s="87" t="n">
        <v>597.034465926783</v>
      </c>
      <c r="AF51" s="87" t="n">
        <v>1546.98000165767</v>
      </c>
      <c r="AG51" s="87" t="n">
        <v>323.249</v>
      </c>
      <c r="AH51" s="87" t="n">
        <v>0.000220865222118381</v>
      </c>
      <c r="AI51" s="87" t="n">
        <v>2224.31522804629</v>
      </c>
      <c r="AJ51" s="87" t="n">
        <v>0.0736377993281968</v>
      </c>
      <c r="AK51" s="87" t="n">
        <v>130.10814202321</v>
      </c>
      <c r="AL51" s="87" t="n">
        <v>42.434</v>
      </c>
      <c r="AM51" s="87" t="n">
        <v>22.8204052554562</v>
      </c>
      <c r="AN51" s="87" t="n">
        <v>141.836</v>
      </c>
      <c r="AO51" s="87" t="n">
        <v>55.5416143314922</v>
      </c>
      <c r="AP51" s="87" t="n">
        <v>8.96461034471498</v>
      </c>
      <c r="AQ51" s="87" t="n">
        <v>323.57982204</v>
      </c>
      <c r="AR51" s="87" t="n">
        <v>1181.2952768627</v>
      </c>
      <c r="AS51" s="87" t="n">
        <v>1125.90195683509</v>
      </c>
      <c r="AT51" s="87" t="n">
        <v>1064.73132014595</v>
      </c>
      <c r="AU51" s="88" t="n">
        <v>79.3234849301645</v>
      </c>
    </row>
    <row r="52" customFormat="false" ht="13.8" hidden="false" customHeight="false" outlineLevel="0" collapsed="false">
      <c r="B52" s="75" t="n">
        <f aca="false">B51+1</f>
        <v>2062</v>
      </c>
      <c r="C52" s="76" t="n">
        <v>4.5</v>
      </c>
      <c r="D52" s="89" t="n">
        <v>25.7951900753072</v>
      </c>
      <c r="E52" s="78" t="n">
        <f aca="false">AU52/AU51-1</f>
        <v>0.00134454660965289</v>
      </c>
      <c r="F52" s="79" t="e">
        <f aca="false">AV52/AV51-1</f>
        <v>#DIV/0!</v>
      </c>
      <c r="G52" s="80" t="e">
        <f aca="false">AW52/AW51-1</f>
        <v>#DIV/0!</v>
      </c>
      <c r="H52" s="80" t="e">
        <f aca="false">AX52/AX51-1</f>
        <v>#DIV/0!</v>
      </c>
      <c r="I52" s="80" t="e">
        <f aca="false">AY52/AY51-1</f>
        <v>#DIV/0!</v>
      </c>
      <c r="J52" s="80" t="e">
        <f aca="false">AZ52/AZ51-1</f>
        <v>#DIV/0!</v>
      </c>
      <c r="K52" s="80" t="e">
        <f aca="false">BA52/BA51-1</f>
        <v>#DIV/0!</v>
      </c>
      <c r="L52" s="80" t="e">
        <f aca="false">BB52/BB51-1</f>
        <v>#DIV/0!</v>
      </c>
      <c r="M52" s="80" t="e">
        <f aca="false">BC52/BC51-1</f>
        <v>#DIV/0!</v>
      </c>
      <c r="N52" s="80" t="e">
        <f aca="false">BD52/BD51-1</f>
        <v>#DIV/0!</v>
      </c>
      <c r="O52" s="80" t="e">
        <f aca="false">BE52/BE51-1</f>
        <v>#DIV/0!</v>
      </c>
      <c r="P52" s="80" t="e">
        <f aca="false">BF52/BF51-1</f>
        <v>#DIV/0!</v>
      </c>
      <c r="Q52" s="80" t="e">
        <f aca="false">BG52/BG51-1</f>
        <v>#DIV/0!</v>
      </c>
      <c r="R52" s="80" t="e">
        <f aca="false">BH52/BH51-1</f>
        <v>#DIV/0!</v>
      </c>
      <c r="S52" s="80" t="e">
        <f aca="false">BI52/BI51-1</f>
        <v>#DIV/0!</v>
      </c>
      <c r="T52" s="80" t="e">
        <f aca="false">BJ52/BJ51-1</f>
        <v>#DIV/0!</v>
      </c>
      <c r="U52" s="80" t="e">
        <f aca="false">BK52/BK51-1</f>
        <v>#DIV/0!</v>
      </c>
      <c r="V52" s="80" t="e">
        <f aca="false">BL52/BL51-1</f>
        <v>#DIV/0!</v>
      </c>
      <c r="W52" s="81" t="e">
        <f aca="false">BM52/BM51-1</f>
        <v>#DIV/0!</v>
      </c>
      <c r="X52" s="82" t="n">
        <f aca="false">(AE52+AD52)/AC52</f>
        <v>0.736898683025558</v>
      </c>
      <c r="Y52" s="83" t="n">
        <f aca="false">(AQ52+AR52+AS52+AT52+AU52)/AC52</f>
        <v>0.120061446403948</v>
      </c>
      <c r="Z52" s="83" t="n">
        <f aca="false">(AF52+AG52+AI52)/AC52</f>
        <v>0.1302693986067</v>
      </c>
      <c r="AA52" s="68" t="n">
        <f aca="false">(AF52+AG52+AH52)/(AF52+AG52+AH52+AI52)</f>
        <v>0.456389352808728</v>
      </c>
      <c r="AB52" s="84" t="n">
        <f aca="false">(AH52+AJ52+AK52+AL52+AM52+AN52+AO52+AP52)/AC52</f>
        <v>0.0127704719637938</v>
      </c>
      <c r="AC52" s="85" t="n">
        <f aca="false">SUM(AD52:AU52)</f>
        <v>31456.9710643867</v>
      </c>
      <c r="AD52" s="86" t="n">
        <v>22585.9596020571</v>
      </c>
      <c r="AE52" s="87" t="n">
        <v>594.640947262521</v>
      </c>
      <c r="AF52" s="87" t="n">
        <v>1546.98000165767</v>
      </c>
      <c r="AG52" s="87" t="n">
        <v>323.249</v>
      </c>
      <c r="AH52" s="87" t="n">
        <v>0.000220865222118381</v>
      </c>
      <c r="AI52" s="87" t="n">
        <v>2227.65170088836</v>
      </c>
      <c r="AJ52" s="87" t="n">
        <v>0.0632547596403929</v>
      </c>
      <c r="AK52" s="87" t="n">
        <v>130.10814202321</v>
      </c>
      <c r="AL52" s="87" t="n">
        <v>42.434</v>
      </c>
      <c r="AM52" s="87" t="n">
        <v>22.6834828239235</v>
      </c>
      <c r="AN52" s="87" t="n">
        <v>141.836</v>
      </c>
      <c r="AO52" s="87" t="n">
        <v>55.6182818258254</v>
      </c>
      <c r="AP52" s="87" t="n">
        <v>8.97698474580279</v>
      </c>
      <c r="AQ52" s="87" t="n">
        <v>323.273023534409</v>
      </c>
      <c r="AR52" s="87" t="n">
        <v>1182.91518714346</v>
      </c>
      <c r="AS52" s="87" t="n">
        <v>1127.44590625293</v>
      </c>
      <c r="AT52" s="87" t="n">
        <v>1063.70518949372</v>
      </c>
      <c r="AU52" s="88" t="n">
        <v>79.4301390528932</v>
      </c>
    </row>
    <row r="53" customFormat="false" ht="13.8" hidden="false" customHeight="false" outlineLevel="0" collapsed="false">
      <c r="B53" s="75" t="n">
        <f aca="false">B52+1</f>
        <v>2063</v>
      </c>
      <c r="C53" s="76" t="n">
        <v>4.5</v>
      </c>
      <c r="D53" s="89" t="n">
        <v>25.7959801923175</v>
      </c>
      <c r="E53" s="78" t="n">
        <f aca="false">AU53/AU52-1</f>
        <v>0.00166941552769417</v>
      </c>
      <c r="F53" s="79" t="e">
        <f aca="false">AV53/AV52-1</f>
        <v>#DIV/0!</v>
      </c>
      <c r="G53" s="80" t="e">
        <f aca="false">AW53/AW52-1</f>
        <v>#DIV/0!</v>
      </c>
      <c r="H53" s="80" t="e">
        <f aca="false">AX53/AX52-1</f>
        <v>#DIV/0!</v>
      </c>
      <c r="I53" s="80" t="e">
        <f aca="false">AY53/AY52-1</f>
        <v>#DIV/0!</v>
      </c>
      <c r="J53" s="80" t="e">
        <f aca="false">AZ53/AZ52-1</f>
        <v>#DIV/0!</v>
      </c>
      <c r="K53" s="80" t="e">
        <f aca="false">BA53/BA52-1</f>
        <v>#DIV/0!</v>
      </c>
      <c r="L53" s="80" t="e">
        <f aca="false">BB53/BB52-1</f>
        <v>#DIV/0!</v>
      </c>
      <c r="M53" s="80" t="e">
        <f aca="false">BC53/BC52-1</f>
        <v>#DIV/0!</v>
      </c>
      <c r="N53" s="80" t="e">
        <f aca="false">BD53/BD52-1</f>
        <v>#DIV/0!</v>
      </c>
      <c r="O53" s="80" t="e">
        <f aca="false">BE53/BE52-1</f>
        <v>#DIV/0!</v>
      </c>
      <c r="P53" s="80" t="e">
        <f aca="false">BF53/BF52-1</f>
        <v>#DIV/0!</v>
      </c>
      <c r="Q53" s="80" t="e">
        <f aca="false">BG53/BG52-1</f>
        <v>#DIV/0!</v>
      </c>
      <c r="R53" s="80" t="e">
        <f aca="false">BH53/BH52-1</f>
        <v>#DIV/0!</v>
      </c>
      <c r="S53" s="80" t="e">
        <f aca="false">BI53/BI52-1</f>
        <v>#DIV/0!</v>
      </c>
      <c r="T53" s="80" t="e">
        <f aca="false">BJ53/BJ52-1</f>
        <v>#DIV/0!</v>
      </c>
      <c r="U53" s="80" t="e">
        <f aca="false">BK53/BK52-1</f>
        <v>#DIV/0!</v>
      </c>
      <c r="V53" s="80" t="e">
        <f aca="false">BL53/BL52-1</f>
        <v>#DIV/0!</v>
      </c>
      <c r="W53" s="81" t="e">
        <f aca="false">BM53/BM52-1</f>
        <v>#DIV/0!</v>
      </c>
      <c r="X53" s="82" t="n">
        <f aca="false">(AE53+AD53)/AC53</f>
        <v>0.737124790105362</v>
      </c>
      <c r="Y53" s="83" t="n">
        <f aca="false">(AQ53+AR53+AS53+AT53+AU53)/AC53</f>
        <v>0.119951911455166</v>
      </c>
      <c r="Z53" s="83" t="n">
        <f aca="false">(AF53+AG53+AI53)/AC53</f>
        <v>0.130174424864362</v>
      </c>
      <c r="AA53" s="68" t="n">
        <f aca="false">(AF53+AG53+AH53)/(AF53+AG53+AH53+AI53)</f>
        <v>0.455992740794426</v>
      </c>
      <c r="AB53" s="84" t="n">
        <f aca="false">(AH53+AJ53+AK53+AL53+AM53+AN53+AO53+AP53)/AC53</f>
        <v>0.0127488735751101</v>
      </c>
      <c r="AC53" s="85" t="n">
        <f aca="false">SUM(AD53:AU53)</f>
        <v>31507.3022180898</v>
      </c>
      <c r="AD53" s="86" t="n">
        <v>22632.556771358</v>
      </c>
      <c r="AE53" s="87" t="n">
        <v>592.256762937646</v>
      </c>
      <c r="AF53" s="87" t="n">
        <v>1546.98000165767</v>
      </c>
      <c r="AG53" s="87" t="n">
        <v>323.249</v>
      </c>
      <c r="AH53" s="87" t="n">
        <v>0.000220865222118381</v>
      </c>
      <c r="AI53" s="87" t="n">
        <v>2231.21594360979</v>
      </c>
      <c r="AJ53" s="87" t="n">
        <v>0.0542302841242143</v>
      </c>
      <c r="AK53" s="87" t="n">
        <v>130.10814202321</v>
      </c>
      <c r="AL53" s="87" t="n">
        <v>42.434</v>
      </c>
      <c r="AM53" s="87" t="n">
        <v>22.5473819269799</v>
      </c>
      <c r="AN53" s="87" t="n">
        <v>141.836</v>
      </c>
      <c r="AO53" s="87" t="n">
        <v>55.7107311778832</v>
      </c>
      <c r="AP53" s="87" t="n">
        <v>8.99190639379224</v>
      </c>
      <c r="AQ53" s="87" t="n">
        <v>322.96651591631</v>
      </c>
      <c r="AR53" s="87" t="n">
        <v>1184.87019800809</v>
      </c>
      <c r="AS53" s="87" t="n">
        <v>1129.30924271184</v>
      </c>
      <c r="AT53" s="87" t="n">
        <v>1062.65242825882</v>
      </c>
      <c r="AU53" s="88" t="n">
        <v>79.562740960395</v>
      </c>
    </row>
    <row r="54" customFormat="false" ht="13.8" hidden="false" customHeight="false" outlineLevel="0" collapsed="false">
      <c r="B54" s="75" t="n">
        <f aca="false">B53+1</f>
        <v>2064</v>
      </c>
      <c r="C54" s="76" t="n">
        <v>4.5</v>
      </c>
      <c r="D54" s="89" t="n">
        <v>25.7967666459942</v>
      </c>
      <c r="E54" s="78" t="n">
        <f aca="false">AU54/AU53-1</f>
        <v>0.00162436208707084</v>
      </c>
      <c r="F54" s="79" t="e">
        <f aca="false">AV54/AV53-1</f>
        <v>#DIV/0!</v>
      </c>
      <c r="G54" s="80" t="e">
        <f aca="false">AW54/AW53-1</f>
        <v>#DIV/0!</v>
      </c>
      <c r="H54" s="80" t="e">
        <f aca="false">AX54/AX53-1</f>
        <v>#DIV/0!</v>
      </c>
      <c r="I54" s="80" t="e">
        <f aca="false">AY54/AY53-1</f>
        <v>#DIV/0!</v>
      </c>
      <c r="J54" s="80" t="e">
        <f aca="false">AZ54/AZ53-1</f>
        <v>#DIV/0!</v>
      </c>
      <c r="K54" s="80" t="e">
        <f aca="false">BA54/BA53-1</f>
        <v>#DIV/0!</v>
      </c>
      <c r="L54" s="80" t="e">
        <f aca="false">BB54/BB53-1</f>
        <v>#DIV/0!</v>
      </c>
      <c r="M54" s="80" t="e">
        <f aca="false">BC54/BC53-1</f>
        <v>#DIV/0!</v>
      </c>
      <c r="N54" s="80" t="e">
        <f aca="false">BD54/BD53-1</f>
        <v>#DIV/0!</v>
      </c>
      <c r="O54" s="80" t="e">
        <f aca="false">BE54/BE53-1</f>
        <v>#DIV/0!</v>
      </c>
      <c r="P54" s="80" t="e">
        <f aca="false">BF54/BF53-1</f>
        <v>#DIV/0!</v>
      </c>
      <c r="Q54" s="80" t="e">
        <f aca="false">BG54/BG53-1</f>
        <v>#DIV/0!</v>
      </c>
      <c r="R54" s="80" t="e">
        <f aca="false">BH54/BH53-1</f>
        <v>#DIV/0!</v>
      </c>
      <c r="S54" s="80" t="e">
        <f aca="false">BI54/BI53-1</f>
        <v>#DIV/0!</v>
      </c>
      <c r="T54" s="80" t="e">
        <f aca="false">BJ54/BJ53-1</f>
        <v>#DIV/0!</v>
      </c>
      <c r="U54" s="80" t="e">
        <f aca="false">BK54/BK53-1</f>
        <v>#DIV/0!</v>
      </c>
      <c r="V54" s="80" t="e">
        <f aca="false">BL54/BL53-1</f>
        <v>#DIV/0!</v>
      </c>
      <c r="W54" s="81" t="e">
        <f aca="false">BM54/BM53-1</f>
        <v>#DIV/0!</v>
      </c>
      <c r="X54" s="82" t="n">
        <f aca="false">(AE54+AD54)/AC54</f>
        <v>0.737334077861151</v>
      </c>
      <c r="Y54" s="83" t="n">
        <f aca="false">(AQ54+AR54+AS54+AT54+AU54)/AC54</f>
        <v>0.11985185358596</v>
      </c>
      <c r="Z54" s="83" t="n">
        <f aca="false">(AF54+AG54+AI54)/AC54</f>
        <v>0.130085520337709</v>
      </c>
      <c r="AA54" s="68" t="n">
        <f aca="false">(AF54+AG54+AH54)/(AF54+AG54+AH54+AI54)</f>
        <v>0.45562094913876</v>
      </c>
      <c r="AB54" s="84" t="n">
        <f aca="false">(AH54+AJ54+AK54+AL54+AM54+AN54+AO54+AP54)/AC54</f>
        <v>0.0127285482151798</v>
      </c>
      <c r="AC54" s="85" t="n">
        <f aca="false">SUM(AD54:AU54)</f>
        <v>31554.5631714169</v>
      </c>
      <c r="AD54" s="86" t="n">
        <v>22676.3722762506</v>
      </c>
      <c r="AE54" s="87" t="n">
        <v>589.8824620575</v>
      </c>
      <c r="AF54" s="87" t="n">
        <v>1546.98000165767</v>
      </c>
      <c r="AG54" s="87" t="n">
        <v>323.249</v>
      </c>
      <c r="AH54" s="87" t="n">
        <v>0.000220865222118381</v>
      </c>
      <c r="AI54" s="87" t="n">
        <v>2234.5627675252</v>
      </c>
      <c r="AJ54" s="87" t="n">
        <v>0.0464409175748295</v>
      </c>
      <c r="AK54" s="87" t="n">
        <v>130.10814202321</v>
      </c>
      <c r="AL54" s="87" t="n">
        <v>42.434</v>
      </c>
      <c r="AM54" s="87" t="n">
        <v>22.4120976354181</v>
      </c>
      <c r="AN54" s="87" t="n">
        <v>141.836</v>
      </c>
      <c r="AO54" s="87" t="n">
        <v>55.8004844154031</v>
      </c>
      <c r="AP54" s="87" t="n">
        <v>9.00639287948817</v>
      </c>
      <c r="AQ54" s="87" t="n">
        <v>322.660298909901</v>
      </c>
      <c r="AR54" s="87" t="n">
        <v>1186.76848273833</v>
      </c>
      <c r="AS54" s="87" t="n">
        <v>1131.11851303931</v>
      </c>
      <c r="AT54" s="87" t="n">
        <v>1061.63361084169</v>
      </c>
      <c r="AU54" s="88" t="n">
        <v>79.6919796603545</v>
      </c>
    </row>
    <row r="55" customFormat="false" ht="13.8" hidden="false" customHeight="false" outlineLevel="0" collapsed="false">
      <c r="B55" s="75" t="n">
        <f aca="false">B54+1</f>
        <v>2065</v>
      </c>
      <c r="C55" s="76" t="n">
        <v>4.5</v>
      </c>
      <c r="D55" s="89" t="n">
        <v>25.7975541385404</v>
      </c>
      <c r="E55" s="78" t="n">
        <f aca="false">AU55/AU54-1</f>
        <v>0.00133619260298246</v>
      </c>
      <c r="F55" s="79" t="e">
        <f aca="false">AV55/AV54-1</f>
        <v>#DIV/0!</v>
      </c>
      <c r="G55" s="80" t="e">
        <f aca="false">AW55/AW54-1</f>
        <v>#DIV/0!</v>
      </c>
      <c r="H55" s="80" t="e">
        <f aca="false">AX55/AX54-1</f>
        <v>#DIV/0!</v>
      </c>
      <c r="I55" s="80" t="e">
        <f aca="false">AY55/AY54-1</f>
        <v>#DIV/0!</v>
      </c>
      <c r="J55" s="80" t="e">
        <f aca="false">AZ55/AZ54-1</f>
        <v>#DIV/0!</v>
      </c>
      <c r="K55" s="80" t="e">
        <f aca="false">BA55/BA54-1</f>
        <v>#DIV/0!</v>
      </c>
      <c r="L55" s="80" t="e">
        <f aca="false">BB55/BB54-1</f>
        <v>#DIV/0!</v>
      </c>
      <c r="M55" s="80" t="e">
        <f aca="false">BC55/BC54-1</f>
        <v>#DIV/0!</v>
      </c>
      <c r="N55" s="80" t="e">
        <f aca="false">BD55/BD54-1</f>
        <v>#DIV/0!</v>
      </c>
      <c r="O55" s="80" t="e">
        <f aca="false">BE55/BE54-1</f>
        <v>#DIV/0!</v>
      </c>
      <c r="P55" s="80" t="e">
        <f aca="false">BF55/BF54-1</f>
        <v>#DIV/0!</v>
      </c>
      <c r="Q55" s="80" t="e">
        <f aca="false">BG55/BG54-1</f>
        <v>#DIV/0!</v>
      </c>
      <c r="R55" s="80" t="e">
        <f aca="false">BH55/BH54-1</f>
        <v>#DIV/0!</v>
      </c>
      <c r="S55" s="80" t="e">
        <f aca="false">BI55/BI54-1</f>
        <v>#DIV/0!</v>
      </c>
      <c r="T55" s="80" t="e">
        <f aca="false">BJ55/BJ54-1</f>
        <v>#DIV/0!</v>
      </c>
      <c r="U55" s="80" t="e">
        <f aca="false">BK55/BK54-1</f>
        <v>#DIV/0!</v>
      </c>
      <c r="V55" s="80" t="e">
        <f aca="false">BL55/BL54-1</f>
        <v>#DIV/0!</v>
      </c>
      <c r="W55" s="81" t="e">
        <f aca="false">BM55/BM54-1</f>
        <v>#DIV/0!</v>
      </c>
      <c r="X55" s="82" t="n">
        <f aca="false">(AE55+AD55)/AC55</f>
        <v>0.737443907462178</v>
      </c>
      <c r="Y55" s="83" t="n">
        <f aca="false">(AQ55+AR55+AS55+AT55+AU55)/AC55</f>
        <v>0.119808460353753</v>
      </c>
      <c r="Z55" s="83" t="n">
        <f aca="false">(AF55+AG55+AI55)/AC55</f>
        <v>0.130032225586993</v>
      </c>
      <c r="AA55" s="68" t="n">
        <f aca="false">(AF55+AG55+AH55)/(AF55+AG55+AH55+AI55)</f>
        <v>0.455397831003655</v>
      </c>
      <c r="AB55" s="84" t="n">
        <f aca="false">(AH55+AJ55+AK55+AL55+AM55+AN55+AO55+AP55)/AC55</f>
        <v>0.0127154065970758</v>
      </c>
      <c r="AC55" s="85" t="n">
        <f aca="false">SUM(AD55:AU55)</f>
        <v>31582.9622782711</v>
      </c>
      <c r="AD55" s="86" t="n">
        <v>22703.1436318396</v>
      </c>
      <c r="AE55" s="87" t="n">
        <v>587.519479879222</v>
      </c>
      <c r="AF55" s="87" t="n">
        <v>1546.98000165767</v>
      </c>
      <c r="AG55" s="87" t="n">
        <v>323.249</v>
      </c>
      <c r="AH55" s="87" t="n">
        <v>0.000220865222118381</v>
      </c>
      <c r="AI55" s="87" t="n">
        <v>2236.57387401597</v>
      </c>
      <c r="AJ55" s="87" t="n">
        <v>0.0397494309579519</v>
      </c>
      <c r="AK55" s="87" t="n">
        <v>130.10814202321</v>
      </c>
      <c r="AL55" s="87" t="n">
        <v>42.434</v>
      </c>
      <c r="AM55" s="87" t="n">
        <v>22.2776250496055</v>
      </c>
      <c r="AN55" s="87" t="n">
        <v>141.836</v>
      </c>
      <c r="AO55" s="87" t="n">
        <v>55.8759037208029</v>
      </c>
      <c r="AP55" s="87" t="n">
        <v>9.01856581852705</v>
      </c>
      <c r="AQ55" s="87" t="n">
        <v>322.354372239643</v>
      </c>
      <c r="AR55" s="87" t="n">
        <v>1188.36552266637</v>
      </c>
      <c r="AS55" s="87" t="n">
        <v>1132.64066454143</v>
      </c>
      <c r="AT55" s="87" t="n">
        <v>1060.74706102879</v>
      </c>
      <c r="AU55" s="88" t="n">
        <v>79.7984634940937</v>
      </c>
    </row>
    <row r="56" customFormat="false" ht="13.8" hidden="false" customHeight="false" outlineLevel="0" collapsed="false">
      <c r="B56" s="75" t="n">
        <f aca="false">B55+1</f>
        <v>2066</v>
      </c>
      <c r="C56" s="76" t="n">
        <v>4.5</v>
      </c>
      <c r="D56" s="89" t="n">
        <v>25.7983414502028</v>
      </c>
      <c r="E56" s="78" t="n">
        <f aca="false">AU56/AU55-1</f>
        <v>0.000529762601800377</v>
      </c>
      <c r="F56" s="79" t="e">
        <f aca="false">AV56/AV55-1</f>
        <v>#DIV/0!</v>
      </c>
      <c r="G56" s="80" t="e">
        <f aca="false">AW56/AW55-1</f>
        <v>#DIV/0!</v>
      </c>
      <c r="H56" s="80" t="e">
        <f aca="false">AX56/AX55-1</f>
        <v>#DIV/0!</v>
      </c>
      <c r="I56" s="80" t="e">
        <f aca="false">AY56/AY55-1</f>
        <v>#DIV/0!</v>
      </c>
      <c r="J56" s="80" t="e">
        <f aca="false">AZ56/AZ55-1</f>
        <v>#DIV/0!</v>
      </c>
      <c r="K56" s="80" t="e">
        <f aca="false">BA56/BA55-1</f>
        <v>#DIV/0!</v>
      </c>
      <c r="L56" s="80" t="e">
        <f aca="false">BB56/BB55-1</f>
        <v>#DIV/0!</v>
      </c>
      <c r="M56" s="80" t="e">
        <f aca="false">BC56/BC55-1</f>
        <v>#DIV/0!</v>
      </c>
      <c r="N56" s="80" t="e">
        <f aca="false">BD56/BD55-1</f>
        <v>#DIV/0!</v>
      </c>
      <c r="O56" s="80" t="e">
        <f aca="false">BE56/BE55-1</f>
        <v>#DIV/0!</v>
      </c>
      <c r="P56" s="80" t="e">
        <f aca="false">BF56/BF55-1</f>
        <v>#DIV/0!</v>
      </c>
      <c r="Q56" s="80" t="e">
        <f aca="false">BG56/BG55-1</f>
        <v>#DIV/0!</v>
      </c>
      <c r="R56" s="80" t="e">
        <f aca="false">BH56/BH55-1</f>
        <v>#DIV/0!</v>
      </c>
      <c r="S56" s="80" t="e">
        <f aca="false">BI56/BI55-1</f>
        <v>#DIV/0!</v>
      </c>
      <c r="T56" s="80" t="e">
        <f aca="false">BJ56/BJ55-1</f>
        <v>#DIV/0!</v>
      </c>
      <c r="U56" s="80" t="e">
        <f aca="false">BK56/BK55-1</f>
        <v>#DIV/0!</v>
      </c>
      <c r="V56" s="80" t="e">
        <f aca="false">BL56/BL55-1</f>
        <v>#DIV/0!</v>
      </c>
      <c r="W56" s="81" t="e">
        <f aca="false">BM56/BM55-1</f>
        <v>#DIV/0!</v>
      </c>
      <c r="X56" s="82" t="n">
        <f aca="false">(AE56+AD56)/AC56</f>
        <v>0.737535382796757</v>
      </c>
      <c r="Y56" s="83" t="n">
        <f aca="false">(AQ56+AR56+AS56+AT56+AU56)/AC56</f>
        <v>0.119756281219465</v>
      </c>
      <c r="Z56" s="83" t="n">
        <f aca="false">(AF56+AG56+AI56)/AC56</f>
        <v>0.13000263218885</v>
      </c>
      <c r="AA56" s="68" t="n">
        <f aca="false">(AF56+AG56+AH56)/(AF56+AG56+AH56+AI56)</f>
        <v>0.455273859437986</v>
      </c>
      <c r="AB56" s="84" t="n">
        <f aca="false">(AH56+AJ56+AK56+AL56+AM56+AN56+AO56+AP56)/AC56</f>
        <v>0.0127057037949282</v>
      </c>
      <c r="AC56" s="85" t="n">
        <f aca="false">SUM(AD56:AU56)</f>
        <v>31598.7537594103</v>
      </c>
      <c r="AD56" s="86" t="n">
        <v>22720.0317796832</v>
      </c>
      <c r="AE56" s="87" t="n">
        <v>585.167170163948</v>
      </c>
      <c r="AF56" s="87" t="n">
        <v>1546.98000165767</v>
      </c>
      <c r="AG56" s="87" t="n">
        <v>323.249</v>
      </c>
      <c r="AH56" s="87" t="n">
        <v>0.000220865222118381</v>
      </c>
      <c r="AI56" s="87" t="n">
        <v>2237.69216095298</v>
      </c>
      <c r="AJ56" s="87" t="n">
        <v>0.0339745112607485</v>
      </c>
      <c r="AK56" s="87" t="n">
        <v>130.10814202321</v>
      </c>
      <c r="AL56" s="87" t="n">
        <v>42.434</v>
      </c>
      <c r="AM56" s="87" t="n">
        <v>22.1439592993079</v>
      </c>
      <c r="AN56" s="87" t="n">
        <v>141.836</v>
      </c>
      <c r="AO56" s="87" t="n">
        <v>55.9048680884189</v>
      </c>
      <c r="AP56" s="87" t="n">
        <v>9.02324076852057</v>
      </c>
      <c r="AQ56" s="87" t="n">
        <v>322.048735630257</v>
      </c>
      <c r="AR56" s="87" t="n">
        <v>1188.97700048565</v>
      </c>
      <c r="AS56" s="87" t="n">
        <v>1133.22346893147</v>
      </c>
      <c r="AT56" s="87" t="n">
        <v>1060.05929861344</v>
      </c>
      <c r="AU56" s="88" t="n">
        <v>79.840737735734</v>
      </c>
    </row>
    <row r="57" customFormat="false" ht="13.8" hidden="false" customHeight="false" outlineLevel="0" collapsed="false">
      <c r="B57" s="75" t="n">
        <f aca="false">B56+1</f>
        <v>2067</v>
      </c>
      <c r="C57" s="76" t="n">
        <v>4.5</v>
      </c>
      <c r="D57" s="89" t="n">
        <v>25.7991297813234</v>
      </c>
      <c r="E57" s="78" t="n">
        <f aca="false">AU57/AU56-1</f>
        <v>0.000630259662182109</v>
      </c>
      <c r="F57" s="79" t="e">
        <f aca="false">AV57/AV56-1</f>
        <v>#DIV/0!</v>
      </c>
      <c r="G57" s="80" t="e">
        <f aca="false">AW57/AW56-1</f>
        <v>#DIV/0!</v>
      </c>
      <c r="H57" s="80" t="e">
        <f aca="false">AX57/AX56-1</f>
        <v>#DIV/0!</v>
      </c>
      <c r="I57" s="80" t="e">
        <f aca="false">AY57/AY56-1</f>
        <v>#DIV/0!</v>
      </c>
      <c r="J57" s="80" t="e">
        <f aca="false">AZ57/AZ56-1</f>
        <v>#DIV/0!</v>
      </c>
      <c r="K57" s="80" t="e">
        <f aca="false">BA57/BA56-1</f>
        <v>#DIV/0!</v>
      </c>
      <c r="L57" s="80" t="e">
        <f aca="false">BB57/BB56-1</f>
        <v>#DIV/0!</v>
      </c>
      <c r="M57" s="80" t="e">
        <f aca="false">BC57/BC56-1</f>
        <v>#DIV/0!</v>
      </c>
      <c r="N57" s="80" t="e">
        <f aca="false">BD57/BD56-1</f>
        <v>#DIV/0!</v>
      </c>
      <c r="O57" s="80" t="e">
        <f aca="false">BE57/BE56-1</f>
        <v>#DIV/0!</v>
      </c>
      <c r="P57" s="80" t="e">
        <f aca="false">BF57/BF56-1</f>
        <v>#DIV/0!</v>
      </c>
      <c r="Q57" s="80" t="e">
        <f aca="false">BG57/BG56-1</f>
        <v>#DIV/0!</v>
      </c>
      <c r="R57" s="80" t="e">
        <f aca="false">BH57/BH56-1</f>
        <v>#DIV/0!</v>
      </c>
      <c r="S57" s="80" t="e">
        <f aca="false">BI57/BI56-1</f>
        <v>#DIV/0!</v>
      </c>
      <c r="T57" s="80" t="e">
        <f aca="false">BJ57/BJ56-1</f>
        <v>#DIV/0!</v>
      </c>
      <c r="U57" s="80" t="e">
        <f aca="false">BK57/BK56-1</f>
        <v>#DIV/0!</v>
      </c>
      <c r="V57" s="80" t="e">
        <f aca="false">BL57/BL56-1</f>
        <v>#DIV/0!</v>
      </c>
      <c r="W57" s="81" t="e">
        <f aca="false">BM57/BM56-1</f>
        <v>#DIV/0!</v>
      </c>
      <c r="X57" s="82" t="n">
        <f aca="false">(AE57+AD57)/AC57</f>
        <v>0.737648656232024</v>
      </c>
      <c r="Y57" s="83" t="n">
        <f aca="false">(AQ57+AR57+AS57+AT57+AU57)/AC57</f>
        <v>0.119696316567566</v>
      </c>
      <c r="Z57" s="83" t="n">
        <f aca="false">(AF57+AG57+AI57)/AC57</f>
        <v>0.129961230412693</v>
      </c>
      <c r="AA57" s="68" t="n">
        <f aca="false">(AF57+AG57+AH57)/(AF57+AG57+AH57+AI57)</f>
        <v>0.455100325907116</v>
      </c>
      <c r="AB57" s="84" t="n">
        <f aca="false">(AH57+AJ57+AK57+AL57+AM57+AN57+AO57+AP57)/AC57</f>
        <v>0.0126937967877182</v>
      </c>
      <c r="AC57" s="85" t="n">
        <f aca="false">SUM(AD57:AU57)</f>
        <v>31620.8728870419</v>
      </c>
      <c r="AD57" s="86" t="n">
        <v>22742.2705210758</v>
      </c>
      <c r="AE57" s="87" t="n">
        <v>582.82387293428</v>
      </c>
      <c r="AF57" s="87" t="n">
        <v>1546.98000165767</v>
      </c>
      <c r="AG57" s="87" t="n">
        <v>323.249</v>
      </c>
      <c r="AH57" s="87" t="n">
        <v>0.000220865222118381</v>
      </c>
      <c r="AI57" s="87" t="n">
        <v>2239.25854546565</v>
      </c>
      <c r="AJ57" s="87" t="n">
        <v>0.0289943075991422</v>
      </c>
      <c r="AK57" s="87" t="n">
        <v>130.10814202321</v>
      </c>
      <c r="AL57" s="87" t="n">
        <v>42.434</v>
      </c>
      <c r="AM57" s="87" t="n">
        <v>22.0110955435121</v>
      </c>
      <c r="AN57" s="87" t="n">
        <v>141.836</v>
      </c>
      <c r="AO57" s="87" t="n">
        <v>55.9413524646861</v>
      </c>
      <c r="AP57" s="87" t="n">
        <v>9.02912947414863</v>
      </c>
      <c r="AQ57" s="87" t="n">
        <v>321.743388806725</v>
      </c>
      <c r="AR57" s="87" t="n">
        <v>1189.74757936393</v>
      </c>
      <c r="AS57" s="87" t="n">
        <v>1133.9579138107</v>
      </c>
      <c r="AT57" s="87" t="n">
        <v>1059.56207111664</v>
      </c>
      <c r="AU57" s="88" t="n">
        <v>79.8910581321277</v>
      </c>
    </row>
    <row r="58" customFormat="false" ht="13.8" hidden="false" customHeight="false" outlineLevel="0" collapsed="false">
      <c r="B58" s="75" t="n">
        <f aca="false">B57+1</f>
        <v>2068</v>
      </c>
      <c r="C58" s="76" t="n">
        <v>4.5</v>
      </c>
      <c r="D58" s="89" t="n">
        <v>25.7999179162105</v>
      </c>
      <c r="E58" s="78" t="n">
        <f aca="false">AU58/AU57-1</f>
        <v>0.000798385590530248</v>
      </c>
      <c r="F58" s="79" t="e">
        <f aca="false">AV58/AV57-1</f>
        <v>#DIV/0!</v>
      </c>
      <c r="G58" s="80" t="e">
        <f aca="false">AW58/AW57-1</f>
        <v>#DIV/0!</v>
      </c>
      <c r="H58" s="80" t="e">
        <f aca="false">AX58/AX57-1</f>
        <v>#DIV/0!</v>
      </c>
      <c r="I58" s="80" t="e">
        <f aca="false">AY58/AY57-1</f>
        <v>#DIV/0!</v>
      </c>
      <c r="J58" s="80" t="e">
        <f aca="false">AZ58/AZ57-1</f>
        <v>#DIV/0!</v>
      </c>
      <c r="K58" s="80" t="e">
        <f aca="false">BA58/BA57-1</f>
        <v>#DIV/0!</v>
      </c>
      <c r="L58" s="80" t="e">
        <f aca="false">BB58/BB57-1</f>
        <v>#DIV/0!</v>
      </c>
      <c r="M58" s="80" t="e">
        <f aca="false">BC58/BC57-1</f>
        <v>#DIV/0!</v>
      </c>
      <c r="N58" s="80" t="e">
        <f aca="false">BD58/BD57-1</f>
        <v>#DIV/0!</v>
      </c>
      <c r="O58" s="80" t="e">
        <f aca="false">BE58/BE57-1</f>
        <v>#DIV/0!</v>
      </c>
      <c r="P58" s="80" t="e">
        <f aca="false">BF58/BF57-1</f>
        <v>#DIV/0!</v>
      </c>
      <c r="Q58" s="80" t="e">
        <f aca="false">BG58/BG57-1</f>
        <v>#DIV/0!</v>
      </c>
      <c r="R58" s="80" t="e">
        <f aca="false">BH58/BH57-1</f>
        <v>#DIV/0!</v>
      </c>
      <c r="S58" s="80" t="e">
        <f aca="false">BI58/BI57-1</f>
        <v>#DIV/0!</v>
      </c>
      <c r="T58" s="80" t="e">
        <f aca="false">BJ58/BJ57-1</f>
        <v>#DIV/0!</v>
      </c>
      <c r="U58" s="80" t="e">
        <f aca="false">BK58/BK57-1</f>
        <v>#DIV/0!</v>
      </c>
      <c r="V58" s="80" t="e">
        <f aca="false">BL58/BL57-1</f>
        <v>#DIV/0!</v>
      </c>
      <c r="W58" s="81" t="e">
        <f aca="false">BM58/BM57-1</f>
        <v>#DIV/0!</v>
      </c>
      <c r="X58" s="82" t="n">
        <f aca="false">(AE58+AD58)/AC58</f>
        <v>0.737745128206216</v>
      </c>
      <c r="Y58" s="83" t="n">
        <f aca="false">(AQ58+AR58+AS58+AT58+AU58)/AC58</f>
        <v>0.119652792194243</v>
      </c>
      <c r="Z58" s="83" t="n">
        <f aca="false">(AF58+AG58+AI58)/AC58</f>
        <v>0.129919857597506</v>
      </c>
      <c r="AA58" s="68" t="n">
        <f aca="false">(AF58+AG58+AH58)/(AF58+AG58+AH58+AI58)</f>
        <v>0.454926803280326</v>
      </c>
      <c r="AB58" s="84" t="n">
        <f aca="false">(AH58+AJ58+AK58+AL58+AM58+AN58+AO58+AP58)/AC58</f>
        <v>0.0126822220020347</v>
      </c>
      <c r="AC58" s="85" t="n">
        <f aca="false">SUM(AD58:AU58)</f>
        <v>31643.0074980628</v>
      </c>
      <c r="AD58" s="86" t="n">
        <v>22763.9844973834</v>
      </c>
      <c r="AE58" s="87" t="n">
        <v>580.490126105179</v>
      </c>
      <c r="AF58" s="87" t="n">
        <v>1546.98000165767</v>
      </c>
      <c r="AG58" s="87" t="n">
        <v>323.249</v>
      </c>
      <c r="AH58" s="87" t="n">
        <v>0.000220865222118381</v>
      </c>
      <c r="AI58" s="87" t="n">
        <v>2240.82602644747</v>
      </c>
      <c r="AJ58" s="87" t="n">
        <v>0.0246672367204911</v>
      </c>
      <c r="AK58" s="87" t="n">
        <v>130.10814202321</v>
      </c>
      <c r="AL58" s="87" t="n">
        <v>42.434</v>
      </c>
      <c r="AM58" s="87" t="n">
        <v>21.879028970251</v>
      </c>
      <c r="AN58" s="87" t="n">
        <v>141.836</v>
      </c>
      <c r="AO58" s="87" t="n">
        <v>55.9853551465444</v>
      </c>
      <c r="AP58" s="87" t="n">
        <v>9.0362316605314</v>
      </c>
      <c r="AQ58" s="87" t="n">
        <v>321.43833149429</v>
      </c>
      <c r="AR58" s="87" t="n">
        <v>1190.67839000734</v>
      </c>
      <c r="AS58" s="87" t="n">
        <v>1134.84507686417</v>
      </c>
      <c r="AT58" s="87" t="n">
        <v>1059.25756019902</v>
      </c>
      <c r="AU58" s="88" t="n">
        <v>79.9548420017526</v>
      </c>
    </row>
    <row r="59" customFormat="false" ht="13.8" hidden="false" customHeight="false" outlineLevel="0" collapsed="false">
      <c r="B59" s="75" t="n">
        <f aca="false">B58+1</f>
        <v>2069</v>
      </c>
      <c r="C59" s="76" t="n">
        <v>4.5</v>
      </c>
      <c r="D59" s="89" t="n">
        <v>25.8007070513547</v>
      </c>
      <c r="E59" s="78" t="n">
        <f aca="false">AU59/AU58-1</f>
        <v>0.000616581325441512</v>
      </c>
      <c r="F59" s="79" t="e">
        <f aca="false">AV59/AV58-1</f>
        <v>#DIV/0!</v>
      </c>
      <c r="G59" s="80" t="e">
        <f aca="false">AW59/AW58-1</f>
        <v>#DIV/0!</v>
      </c>
      <c r="H59" s="80" t="e">
        <f aca="false">AX59/AX58-1</f>
        <v>#DIV/0!</v>
      </c>
      <c r="I59" s="80" t="e">
        <f aca="false">AY59/AY58-1</f>
        <v>#DIV/0!</v>
      </c>
      <c r="J59" s="80" t="e">
        <f aca="false">AZ59/AZ58-1</f>
        <v>#DIV/0!</v>
      </c>
      <c r="K59" s="80" t="e">
        <f aca="false">BA59/BA58-1</f>
        <v>#DIV/0!</v>
      </c>
      <c r="L59" s="80" t="e">
        <f aca="false">BB59/BB58-1</f>
        <v>#DIV/0!</v>
      </c>
      <c r="M59" s="80" t="e">
        <f aca="false">BC59/BC58-1</f>
        <v>#DIV/0!</v>
      </c>
      <c r="N59" s="80" t="e">
        <f aca="false">BD59/BD58-1</f>
        <v>#DIV/0!</v>
      </c>
      <c r="O59" s="80" t="e">
        <f aca="false">BE59/BE58-1</f>
        <v>#DIV/0!</v>
      </c>
      <c r="P59" s="80" t="e">
        <f aca="false">BF59/BF58-1</f>
        <v>#DIV/0!</v>
      </c>
      <c r="Q59" s="80" t="e">
        <f aca="false">BG59/BG58-1</f>
        <v>#DIV/0!</v>
      </c>
      <c r="R59" s="80" t="e">
        <f aca="false">BH59/BH58-1</f>
        <v>#DIV/0!</v>
      </c>
      <c r="S59" s="80" t="e">
        <f aca="false">BI59/BI58-1</f>
        <v>#DIV/0!</v>
      </c>
      <c r="T59" s="80" t="e">
        <f aca="false">BJ59/BJ58-1</f>
        <v>#DIV/0!</v>
      </c>
      <c r="U59" s="80" t="e">
        <f aca="false">BK59/BK58-1</f>
        <v>#DIV/0!</v>
      </c>
      <c r="V59" s="80" t="e">
        <f aca="false">BL59/BL58-1</f>
        <v>#DIV/0!</v>
      </c>
      <c r="W59" s="81" t="e">
        <f aca="false">BM59/BM58-1</f>
        <v>#DIV/0!</v>
      </c>
      <c r="X59" s="82" t="n">
        <f aca="false">(AE59+AD59)/AC59</f>
        <v>0.737810546936731</v>
      </c>
      <c r="Y59" s="83" t="n">
        <f aca="false">(AQ59+AR59+AS59+AT59+AU59)/AC59</f>
        <v>0.119626243406342</v>
      </c>
      <c r="Z59" s="83" t="n">
        <f aca="false">(AF59+AG59+AI59)/AC59</f>
        <v>0.12989032035528</v>
      </c>
      <c r="AA59" s="68" t="n">
        <f aca="false">(AF59+AG59+AH59)/(AF59+AG59+AH59+AI59)</f>
        <v>0.454802852857883</v>
      </c>
      <c r="AB59" s="84" t="n">
        <f aca="false">(AH59+AJ59+AK59+AL59+AM59+AN59+AO59+AP59)/AC59</f>
        <v>0.0126728893016473</v>
      </c>
      <c r="AC59" s="85" t="n">
        <f aca="false">SUM(AD59:AU59)</f>
        <v>31658.8290018119</v>
      </c>
      <c r="AD59" s="86" t="n">
        <v>22780.0515334899</v>
      </c>
      <c r="AE59" s="87" t="n">
        <v>578.166407713345</v>
      </c>
      <c r="AF59" s="87" t="n">
        <v>1546.98000165767</v>
      </c>
      <c r="AG59" s="87" t="n">
        <v>323.249</v>
      </c>
      <c r="AH59" s="87" t="n">
        <v>0.000220865222118381</v>
      </c>
      <c r="AI59" s="87" t="n">
        <v>2241.9464394607</v>
      </c>
      <c r="AJ59" s="87" t="n">
        <v>0.0209764358959653</v>
      </c>
      <c r="AK59" s="87" t="n">
        <v>130.10814202321</v>
      </c>
      <c r="AL59" s="87" t="n">
        <v>42.434</v>
      </c>
      <c r="AM59" s="87" t="n">
        <v>21.7477547964295</v>
      </c>
      <c r="AN59" s="87" t="n">
        <v>141.836</v>
      </c>
      <c r="AO59" s="87" t="n">
        <v>56.0199292048167</v>
      </c>
      <c r="AP59" s="87" t="n">
        <v>9.04181203416974</v>
      </c>
      <c r="AQ59" s="87" t="n">
        <v>321.133563418454</v>
      </c>
      <c r="AR59" s="87" t="n">
        <v>1191.41007744865</v>
      </c>
      <c r="AS59" s="87" t="n">
        <v>1135.5424540044</v>
      </c>
      <c r="AT59" s="87" t="n">
        <v>1059.1365485948</v>
      </c>
      <c r="AU59" s="88" t="n">
        <v>80.0041406642095</v>
      </c>
    </row>
    <row r="60" customFormat="false" ht="13.8" hidden="false" customHeight="false" outlineLevel="0" collapsed="false">
      <c r="B60" s="90" t="n">
        <f aca="false">B59+1</f>
        <v>2070</v>
      </c>
      <c r="C60" s="91" t="n">
        <v>4.5</v>
      </c>
      <c r="D60" s="92" t="n">
        <v>25.8014959751119</v>
      </c>
      <c r="E60" s="93" t="n">
        <f aca="false">AU60/AU59-1</f>
        <v>0.000403617229852271</v>
      </c>
      <c r="F60" s="94" t="e">
        <f aca="false">AV60/AV59-1</f>
        <v>#DIV/0!</v>
      </c>
      <c r="G60" s="95" t="e">
        <f aca="false">AW60/AW59-1</f>
        <v>#DIV/0!</v>
      </c>
      <c r="H60" s="95" t="e">
        <f aca="false">AX60/AX59-1</f>
        <v>#DIV/0!</v>
      </c>
      <c r="I60" s="95" t="e">
        <f aca="false">AY60/AY59-1</f>
        <v>#DIV/0!</v>
      </c>
      <c r="J60" s="95" t="e">
        <f aca="false">AZ60/AZ59-1</f>
        <v>#DIV/0!</v>
      </c>
      <c r="K60" s="95" t="e">
        <f aca="false">BA60/BA59-1</f>
        <v>#DIV/0!</v>
      </c>
      <c r="L60" s="95" t="e">
        <f aca="false">BB60/BB59-1</f>
        <v>#DIV/0!</v>
      </c>
      <c r="M60" s="95" t="e">
        <f aca="false">BC60/BC59-1</f>
        <v>#DIV/0!</v>
      </c>
      <c r="N60" s="95" t="e">
        <f aca="false">BD60/BD59-1</f>
        <v>#DIV/0!</v>
      </c>
      <c r="O60" s="95" t="e">
        <f aca="false">BE60/BE59-1</f>
        <v>#DIV/0!</v>
      </c>
      <c r="P60" s="95" t="e">
        <f aca="false">BF60/BF59-1</f>
        <v>#DIV/0!</v>
      </c>
      <c r="Q60" s="95" t="e">
        <f aca="false">BG60/BG59-1</f>
        <v>#DIV/0!</v>
      </c>
      <c r="R60" s="95" t="e">
        <f aca="false">BH60/BH59-1</f>
        <v>#DIV/0!</v>
      </c>
      <c r="S60" s="95" t="e">
        <f aca="false">BI60/BI59-1</f>
        <v>#DIV/0!</v>
      </c>
      <c r="T60" s="95" t="e">
        <f aca="false">BJ60/BJ59-1</f>
        <v>#DIV/0!</v>
      </c>
      <c r="U60" s="95" t="e">
        <f aca="false">BK60/BK59-1</f>
        <v>#DIV/0!</v>
      </c>
      <c r="V60" s="95" t="e">
        <f aca="false">BL60/BL59-1</f>
        <v>#DIV/0!</v>
      </c>
      <c r="W60" s="96" t="e">
        <f aca="false">BM60/BM59-1</f>
        <v>#DIV/0!</v>
      </c>
      <c r="X60" s="97" t="n">
        <f aca="false">(AE60+AD60)/AC60</f>
        <v>0.737832187272572</v>
      </c>
      <c r="Y60" s="98" t="n">
        <f aca="false">(AQ60+AR60+AS60+AT60+AU60)/AC60</f>
        <v>0.119622385403209</v>
      </c>
      <c r="Z60" s="98" t="n">
        <f aca="false">(AF60+AG60+AI60)/AC60</f>
        <v>0.129878507820896</v>
      </c>
      <c r="AA60" s="68" t="n">
        <f aca="false">(AF60+AG60+AH60)/(AF60+AG60+AH60+AI60)</f>
        <v>0.454753266821139</v>
      </c>
      <c r="AB60" s="99" t="n">
        <f aca="false">(AH60+AJ60+AK60+AL60+AM60+AN60+AO60+AP60)/AC60</f>
        <v>0.0126669195033218</v>
      </c>
      <c r="AC60" s="100" t="n">
        <f aca="false">SUM(AD60:AU60)</f>
        <v>31665.1607676122</v>
      </c>
      <c r="AD60" s="101" t="n">
        <v>22787.7219162747</v>
      </c>
      <c r="AE60" s="102" t="n">
        <v>575.852913230252</v>
      </c>
      <c r="AF60" s="102" t="n">
        <v>1546.98000165767</v>
      </c>
      <c r="AG60" s="102" t="n">
        <v>323.249</v>
      </c>
      <c r="AH60" s="102" t="n">
        <v>0.000220865222118381</v>
      </c>
      <c r="AI60" s="102" t="n">
        <v>2242.39482874859</v>
      </c>
      <c r="AJ60" s="102" t="n">
        <v>0.0177749045371736</v>
      </c>
      <c r="AK60" s="102" t="n">
        <v>130.10814202321</v>
      </c>
      <c r="AL60" s="102" t="n">
        <v>42.434</v>
      </c>
      <c r="AM60" s="102" t="n">
        <v>21.6172682676509</v>
      </c>
      <c r="AN60" s="102" t="n">
        <v>141.836</v>
      </c>
      <c r="AO60" s="102" t="n">
        <v>56.0413646522862</v>
      </c>
      <c r="AP60" s="102" t="n">
        <v>9.04527179018226</v>
      </c>
      <c r="AQ60" s="102" t="n">
        <v>320.829084304983</v>
      </c>
      <c r="AR60" s="102" t="n">
        <v>1191.86424270635</v>
      </c>
      <c r="AS60" s="102" t="n">
        <v>1135.97532253642</v>
      </c>
      <c r="AT60" s="102" t="n">
        <v>1059.1569839363</v>
      </c>
      <c r="AU60" s="103" t="n">
        <v>80.0364317138411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1:AW60"/>
  <sheetViews>
    <sheetView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AA14" activeCellId="1" sqref="A1:N6 AA14"/>
    </sheetView>
  </sheetViews>
  <sheetFormatPr defaultRowHeight="13.8" outlineLevelRow="0" outlineLevelCol="0"/>
  <cols>
    <col collapsed="false" customWidth="true" hidden="false" outlineLevel="0" max="1" min="1" style="1" width="2.42"/>
    <col collapsed="false" customWidth="true" hidden="false" outlineLevel="0" max="2" min="2" style="1" width="7.71"/>
    <col collapsed="false" customWidth="true" hidden="false" outlineLevel="0" max="4" min="3" style="1" width="10.85"/>
    <col collapsed="false" customWidth="true" hidden="false" outlineLevel="0" max="5" min="5" style="33" width="10.85"/>
    <col collapsed="false" customWidth="true" hidden="false" outlineLevel="0" max="6" min="6" style="34" width="11.71"/>
    <col collapsed="false" customWidth="true" hidden="false" outlineLevel="0" max="22" min="7" style="34" width="10.85"/>
    <col collapsed="false" customWidth="true" hidden="false" outlineLevel="0" max="26" min="23" style="35" width="10.85"/>
    <col collapsed="false" customWidth="true" hidden="false" outlineLevel="0" max="27" min="27" style="35" width="11.86"/>
    <col collapsed="false" customWidth="true" hidden="false" outlineLevel="0" max="28" min="28" style="36" width="11.86"/>
    <col collapsed="false" customWidth="true" hidden="false" outlineLevel="0" max="29" min="29" style="1" width="11.86"/>
    <col collapsed="false" customWidth="false" hidden="false" outlineLevel="0" max="45" min="30" style="1" width="11.42"/>
    <col collapsed="false" customWidth="true" hidden="false" outlineLevel="0" max="1025" min="46" style="1" width="10.85"/>
  </cols>
  <sheetData>
    <row r="1" customFormat="false" ht="26.8" hidden="false" customHeight="false" outlineLevel="0" collapsed="false">
      <c r="B1" s="37" t="s">
        <v>22</v>
      </c>
      <c r="C1" s="37"/>
      <c r="D1" s="37"/>
    </row>
    <row r="3" customFormat="false" ht="13.8" hidden="false" customHeight="false" outlineLevel="0" collapsed="false">
      <c r="B3" s="38" t="s">
        <v>54</v>
      </c>
      <c r="C3" s="38"/>
      <c r="D3" s="38"/>
      <c r="E3" s="39"/>
      <c r="F3" s="40"/>
      <c r="G3" s="40"/>
      <c r="H3" s="40"/>
      <c r="I3" s="40"/>
      <c r="J3" s="41" t="s">
        <v>24</v>
      </c>
      <c r="K3" s="42"/>
      <c r="L3" s="42"/>
      <c r="M3" s="42"/>
    </row>
    <row r="4" s="43" customFormat="true" ht="55.45" hidden="false" customHeight="false" outlineLevel="0" collapsed="false">
      <c r="B4" s="44" t="s">
        <v>25</v>
      </c>
      <c r="C4" s="45" t="s">
        <v>26</v>
      </c>
      <c r="D4" s="46" t="s">
        <v>27</v>
      </c>
      <c r="E4" s="47" t="s">
        <v>28</v>
      </c>
      <c r="F4" s="48" t="s">
        <v>29</v>
      </c>
      <c r="G4" s="49" t="str">
        <f aca="false">AE4</f>
        <v>MSA SA </v>
      </c>
      <c r="H4" s="49" t="str">
        <f aca="false">AU4</f>
        <v>CNBF</v>
      </c>
      <c r="I4" s="49" t="n">
        <f aca="false">AV4</f>
        <v>0</v>
      </c>
      <c r="J4" s="49" t="n">
        <f aca="false">AW4</f>
        <v>0</v>
      </c>
      <c r="K4" s="49" t="n">
        <f aca="false">AX4</f>
        <v>0</v>
      </c>
      <c r="L4" s="49" t="n">
        <f aca="false">AY4</f>
        <v>0</v>
      </c>
      <c r="M4" s="49" t="n">
        <f aca="false">AZ4</f>
        <v>0</v>
      </c>
      <c r="N4" s="49" t="n">
        <f aca="false">BA4</f>
        <v>0</v>
      </c>
      <c r="O4" s="49" t="n">
        <f aca="false">BB4</f>
        <v>0</v>
      </c>
      <c r="P4" s="49" t="n">
        <f aca="false">BC4</f>
        <v>0</v>
      </c>
      <c r="Q4" s="49" t="n">
        <f aca="false">BD4</f>
        <v>0</v>
      </c>
      <c r="R4" s="49" t="n">
        <f aca="false">BE4</f>
        <v>0</v>
      </c>
      <c r="S4" s="49" t="n">
        <f aca="false">BF4</f>
        <v>0</v>
      </c>
      <c r="T4" s="49" t="n">
        <f aca="false">BG4</f>
        <v>0</v>
      </c>
      <c r="U4" s="49" t="n">
        <f aca="false">BH4</f>
        <v>0</v>
      </c>
      <c r="V4" s="49" t="n">
        <f aca="false">BI4</f>
        <v>0</v>
      </c>
      <c r="W4" s="50" t="n">
        <f aca="false">BJ4</f>
        <v>0</v>
      </c>
      <c r="X4" s="51" t="s">
        <v>30</v>
      </c>
      <c r="Y4" s="52" t="s">
        <v>31</v>
      </c>
      <c r="Z4" s="52" t="s">
        <v>32</v>
      </c>
      <c r="AA4" s="53" t="s">
        <v>33</v>
      </c>
      <c r="AB4" s="54" t="s">
        <v>34</v>
      </c>
      <c r="AC4" s="55" t="s">
        <v>35</v>
      </c>
      <c r="AD4" s="56" t="s">
        <v>29</v>
      </c>
      <c r="AE4" s="57" t="s">
        <v>36</v>
      </c>
      <c r="AF4" s="57" t="s">
        <v>37</v>
      </c>
      <c r="AG4" s="57" t="s">
        <v>38</v>
      </c>
      <c r="AH4" s="57" t="s">
        <v>39</v>
      </c>
      <c r="AI4" s="57" t="s">
        <v>40</v>
      </c>
      <c r="AJ4" s="57" t="s">
        <v>41</v>
      </c>
      <c r="AK4" s="57" t="s">
        <v>42</v>
      </c>
      <c r="AL4" s="57" t="s">
        <v>43</v>
      </c>
      <c r="AM4" s="57" t="s">
        <v>44</v>
      </c>
      <c r="AN4" s="57" t="s">
        <v>45</v>
      </c>
      <c r="AO4" s="57" t="s">
        <v>46</v>
      </c>
      <c r="AP4" s="57" t="s">
        <v>47</v>
      </c>
      <c r="AQ4" s="57" t="s">
        <v>48</v>
      </c>
      <c r="AR4" s="57" t="s">
        <v>49</v>
      </c>
      <c r="AS4" s="57" t="s">
        <v>50</v>
      </c>
      <c r="AT4" s="57" t="s">
        <v>51</v>
      </c>
      <c r="AU4" s="58" t="s">
        <v>52</v>
      </c>
    </row>
    <row r="5" customFormat="false" ht="13.8" hidden="false" customHeight="false" outlineLevel="0" collapsed="false">
      <c r="B5" s="59" t="n">
        <v>2015</v>
      </c>
      <c r="C5" s="60" t="n">
        <v>10.3</v>
      </c>
      <c r="D5" s="61" t="n">
        <v>23.2391062976021</v>
      </c>
      <c r="E5" s="62"/>
      <c r="F5" s="63"/>
      <c r="G5" s="64"/>
      <c r="H5" s="64"/>
      <c r="I5" s="64"/>
      <c r="J5" s="64"/>
      <c r="K5" s="64"/>
      <c r="L5" s="64"/>
      <c r="M5" s="64"/>
      <c r="N5" s="64"/>
      <c r="O5" s="64"/>
      <c r="P5" s="64"/>
      <c r="Q5" s="64"/>
      <c r="R5" s="64"/>
      <c r="S5" s="64"/>
      <c r="T5" s="64"/>
      <c r="U5" s="64"/>
      <c r="V5" s="64"/>
      <c r="W5" s="65"/>
      <c r="X5" s="66" t="n">
        <f aca="false">(AE5+AD5)/AC5</f>
        <v>0.696201012928645</v>
      </c>
      <c r="Y5" s="67" t="n">
        <f aca="false">(AQ5+AR5+AS5+AT5+AU5)/AC5</f>
        <v>0.131499861006258</v>
      </c>
      <c r="Z5" s="67" t="n">
        <f aca="false">(AF5+AG5+AI5)/AC5</f>
        <v>0.155400850980777</v>
      </c>
      <c r="AA5" s="68" t="n">
        <f aca="false">(AF5+AG5+AH5)/(AF5+AG5+AH5+AI5)</f>
        <v>0.480729290361036</v>
      </c>
      <c r="AB5" s="69" t="n">
        <f aca="false">(AH5+AJ5+AK5+AL5+AM5+AN5+AO5+AP5)/AC5</f>
        <v>0.0168982750843191</v>
      </c>
      <c r="AC5" s="70" t="n">
        <f aca="false">SUM(AD5:AU5)</f>
        <v>27433.71721</v>
      </c>
      <c r="AD5" s="71" t="n">
        <v>18424.55071</v>
      </c>
      <c r="AE5" s="72" t="n">
        <v>674.831</v>
      </c>
      <c r="AF5" s="72" t="n">
        <v>1730.98096907098</v>
      </c>
      <c r="AG5" s="72" t="n">
        <v>302.047030929019</v>
      </c>
      <c r="AH5" s="72" t="n">
        <v>31.637</v>
      </c>
      <c r="AI5" s="72" t="n">
        <v>2230.195</v>
      </c>
      <c r="AJ5" s="72" t="n">
        <v>2.229</v>
      </c>
      <c r="AK5" s="72" t="n">
        <v>150.692</v>
      </c>
      <c r="AL5" s="72" t="n">
        <v>42.574</v>
      </c>
      <c r="AM5" s="72" t="n">
        <v>31.342</v>
      </c>
      <c r="AN5" s="72" t="n">
        <v>145.6435</v>
      </c>
      <c r="AO5" s="72" t="n">
        <v>48.124</v>
      </c>
      <c r="AP5" s="72" t="n">
        <v>11.341</v>
      </c>
      <c r="AQ5" s="72" t="n">
        <v>496.716</v>
      </c>
      <c r="AR5" s="72" t="n">
        <v>1083.487</v>
      </c>
      <c r="AS5" s="72" t="n">
        <v>1013.312</v>
      </c>
      <c r="AT5" s="72" t="n">
        <v>950.387</v>
      </c>
      <c r="AU5" s="73" t="n">
        <v>63.628</v>
      </c>
      <c r="AW5" s="74"/>
    </row>
    <row r="6" customFormat="false" ht="13.8" hidden="false" customHeight="false" outlineLevel="0" collapsed="false">
      <c r="B6" s="75" t="n">
        <f aca="false">B5+1</f>
        <v>2016</v>
      </c>
      <c r="C6" s="76" t="n">
        <v>10.1</v>
      </c>
      <c r="D6" s="77" t="n">
        <v>23.354151478733</v>
      </c>
      <c r="E6" s="78" t="n">
        <f aca="false">AR6/AR5-1</f>
        <v>-0.015076323020027</v>
      </c>
      <c r="F6" s="79" t="n">
        <f aca="false">AS6/AS5-1</f>
        <v>-0.0132950167371945</v>
      </c>
      <c r="G6" s="80" t="n">
        <f aca="false">AT6/AT5-1</f>
        <v>0.0179216466555203</v>
      </c>
      <c r="H6" s="80" t="n">
        <f aca="false">AU6/AU5-1</f>
        <v>0.023731690450745</v>
      </c>
      <c r="I6" s="80" t="e">
        <f aca="false">AV6/AV5-1</f>
        <v>#DIV/0!</v>
      </c>
      <c r="J6" s="80" t="e">
        <f aca="false">AW6/AW5-1</f>
        <v>#DIV/0!</v>
      </c>
      <c r="K6" s="80" t="e">
        <f aca="false">AX6/AX5-1</f>
        <v>#DIV/0!</v>
      </c>
      <c r="L6" s="80" t="e">
        <f aca="false">AY6/AY5-1</f>
        <v>#DIV/0!</v>
      </c>
      <c r="M6" s="80" t="e">
        <f aca="false">AZ6/AZ5-1</f>
        <v>#DIV/0!</v>
      </c>
      <c r="N6" s="80" t="e">
        <f aca="false">BA6/BA5-1</f>
        <v>#DIV/0!</v>
      </c>
      <c r="O6" s="80" t="e">
        <f aca="false">BB6/BB5-1</f>
        <v>#DIV/0!</v>
      </c>
      <c r="P6" s="80" t="e">
        <f aca="false">BC6/BC5-1</f>
        <v>#DIV/0!</v>
      </c>
      <c r="Q6" s="80" t="e">
        <f aca="false">BD6/BD5-1</f>
        <v>#DIV/0!</v>
      </c>
      <c r="R6" s="80" t="e">
        <f aca="false">BE6/BE5-1</f>
        <v>#DIV/0!</v>
      </c>
      <c r="S6" s="80" t="e">
        <f aca="false">BF6/BF5-1</f>
        <v>#DIV/0!</v>
      </c>
      <c r="T6" s="80" t="e">
        <f aca="false">BG6/BG5-1</f>
        <v>#DIV/0!</v>
      </c>
      <c r="U6" s="80" t="n">
        <f aca="false">AU6/AU5-1</f>
        <v>0.023731690450745</v>
      </c>
      <c r="V6" s="80" t="e">
        <f aca="false">AV6/AV5-1</f>
        <v>#DIV/0!</v>
      </c>
      <c r="W6" s="81" t="e">
        <f aca="false">AW6/AW5-1</f>
        <v>#DIV/0!</v>
      </c>
      <c r="X6" s="82" t="n">
        <f aca="false">(AE6+AD6)/AC6</f>
        <v>0.699206282247896</v>
      </c>
      <c r="Y6" s="83" t="n">
        <f aca="false">(AQ6+AR6+AS6+AT6+AU6)/AC6</f>
        <v>0.13011131435016</v>
      </c>
      <c r="Z6" s="83" t="n">
        <f aca="false">(AF6+AG6+AI6)/AC6</f>
        <v>0.15413077536953</v>
      </c>
      <c r="AA6" s="68" t="n">
        <f aca="false">(AF6+AG6+AH6)/(AF6+AG6+AH6+AI6)</f>
        <v>0.479964451249464</v>
      </c>
      <c r="AB6" s="84" t="n">
        <f aca="false">(AH6+AJ6+AK6+AL6+AM6+AN6+AO6+AP6)/AC6</f>
        <v>0.0165516280324136</v>
      </c>
      <c r="AC6" s="85" t="n">
        <f aca="false">SUM(AD6:AU6)</f>
        <v>27575.3689671</v>
      </c>
      <c r="AD6" s="86" t="n">
        <v>18608.7962171</v>
      </c>
      <c r="AE6" s="87" t="n">
        <v>672.075</v>
      </c>
      <c r="AF6" s="87" t="n">
        <v>1713.057</v>
      </c>
      <c r="AG6" s="87" t="n">
        <v>311.823</v>
      </c>
      <c r="AH6" s="87" t="n">
        <v>28.981</v>
      </c>
      <c r="AI6" s="87" t="n">
        <v>2225.333</v>
      </c>
      <c r="AJ6" s="87" t="n">
        <v>1.90225</v>
      </c>
      <c r="AK6" s="87" t="n">
        <v>147.769</v>
      </c>
      <c r="AL6" s="87" t="n">
        <v>42.434</v>
      </c>
      <c r="AM6" s="87" t="n">
        <v>31.465</v>
      </c>
      <c r="AN6" s="87" t="n">
        <v>143.583</v>
      </c>
      <c r="AO6" s="87" t="n">
        <v>49.047</v>
      </c>
      <c r="AP6" s="87" t="n">
        <v>11.236</v>
      </c>
      <c r="AQ6" s="87" t="n">
        <v>488.318</v>
      </c>
      <c r="AR6" s="87" t="n">
        <v>1067.152</v>
      </c>
      <c r="AS6" s="87" t="n">
        <v>999.84</v>
      </c>
      <c r="AT6" s="87" t="n">
        <v>967.4195</v>
      </c>
      <c r="AU6" s="88" t="n">
        <v>65.138</v>
      </c>
      <c r="AW6" s="74"/>
    </row>
    <row r="7" customFormat="false" ht="13.8" hidden="false" customHeight="false" outlineLevel="0" collapsed="false">
      <c r="B7" s="75" t="n">
        <f aca="false">B6+1</f>
        <v>2017</v>
      </c>
      <c r="C7" s="76" t="n">
        <v>9.5</v>
      </c>
      <c r="D7" s="89" t="n">
        <v>23.4697644282269</v>
      </c>
      <c r="E7" s="78" t="n">
        <f aca="false">AR7/AR6-1</f>
        <v>-0.000755011160912478</v>
      </c>
      <c r="F7" s="79" t="n">
        <f aca="false">AS7/AS6-1</f>
        <v>0.0015869470046106</v>
      </c>
      <c r="G7" s="80" t="n">
        <f aca="false">AT7/AT6-1</f>
        <v>-0.0282053463569857</v>
      </c>
      <c r="H7" s="80" t="n">
        <f aca="false">AU7/AU6-1</f>
        <v>0.0430931253646103</v>
      </c>
      <c r="I7" s="80" t="e">
        <f aca="false">AV7/AV6-1</f>
        <v>#DIV/0!</v>
      </c>
      <c r="J7" s="80" t="e">
        <f aca="false">AW7/AW6-1</f>
        <v>#DIV/0!</v>
      </c>
      <c r="K7" s="80" t="e">
        <f aca="false">AX7/AX6-1</f>
        <v>#DIV/0!</v>
      </c>
      <c r="L7" s="80" t="e">
        <f aca="false">AY7/AY6-1</f>
        <v>#DIV/0!</v>
      </c>
      <c r="M7" s="80" t="e">
        <f aca="false">AZ7/AZ6-1</f>
        <v>#DIV/0!</v>
      </c>
      <c r="N7" s="80" t="e">
        <f aca="false">BA7/BA6-1</f>
        <v>#DIV/0!</v>
      </c>
      <c r="O7" s="80" t="e">
        <f aca="false">BB7/BB6-1</f>
        <v>#DIV/0!</v>
      </c>
      <c r="P7" s="80" t="e">
        <f aca="false">BC7/BC6-1</f>
        <v>#DIV/0!</v>
      </c>
      <c r="Q7" s="80" t="e">
        <f aca="false">BD7/BD6-1</f>
        <v>#DIV/0!</v>
      </c>
      <c r="R7" s="80" t="e">
        <f aca="false">BE7/BE6-1</f>
        <v>#DIV/0!</v>
      </c>
      <c r="S7" s="80" t="e">
        <f aca="false">BF7/BF6-1</f>
        <v>#DIV/0!</v>
      </c>
      <c r="T7" s="80" t="e">
        <f aca="false">BG7/BG6-1</f>
        <v>#DIV/0!</v>
      </c>
      <c r="U7" s="80" t="n">
        <f aca="false">AU7/AU6-1</f>
        <v>0.0430931253646103</v>
      </c>
      <c r="V7" s="80" t="e">
        <f aca="false">AV7/AV6-1</f>
        <v>#DIV/0!</v>
      </c>
      <c r="W7" s="81" t="e">
        <f aca="false">AW7/AW6-1</f>
        <v>#DIV/0!</v>
      </c>
      <c r="X7" s="82" t="n">
        <f aca="false">(AE7+AD7)/AC7</f>
        <v>0.703714876676608</v>
      </c>
      <c r="Y7" s="83" t="n">
        <f aca="false">(AQ7+AR7+AS7+AT7+AU7)/AC7</f>
        <v>0.127616836670428</v>
      </c>
      <c r="Z7" s="83" t="n">
        <f aca="false">(AF7+AG7+AI7)/AC7</f>
        <v>0.152500911108058</v>
      </c>
      <c r="AA7" s="68" t="n">
        <f aca="false">(AF7+AG7+AH7)/(AF7+AG7+AH7+AI7)</f>
        <v>0.480422542987902</v>
      </c>
      <c r="AB7" s="84" t="n">
        <f aca="false">(AH7+AJ7+AK7+AL7+AM7+AN7+AO7+AP7)/AC7</f>
        <v>0.0161673755449057</v>
      </c>
      <c r="AC7" s="85" t="n">
        <f aca="false">SUM(AD7:AU7)</f>
        <v>27852.1719554294</v>
      </c>
      <c r="AD7" s="86" t="n">
        <v>18925.1457527907</v>
      </c>
      <c r="AE7" s="87" t="n">
        <v>674.842</v>
      </c>
      <c r="AF7" s="87" t="n">
        <v>1712.185</v>
      </c>
      <c r="AG7" s="87" t="n">
        <v>314.815</v>
      </c>
      <c r="AH7" s="87" t="n">
        <v>26.148</v>
      </c>
      <c r="AI7" s="87" t="n">
        <v>2220.4815995413</v>
      </c>
      <c r="AJ7" s="87" t="n">
        <v>1.74048281218569</v>
      </c>
      <c r="AK7" s="87" t="n">
        <v>146.027724932532</v>
      </c>
      <c r="AL7" s="87" t="n">
        <v>42.434</v>
      </c>
      <c r="AM7" s="87" t="n">
        <v>31.094</v>
      </c>
      <c r="AN7" s="87" t="n">
        <v>141.836</v>
      </c>
      <c r="AO7" s="87" t="n">
        <v>50.420316</v>
      </c>
      <c r="AP7" s="87" t="n">
        <v>10.596</v>
      </c>
      <c r="AQ7" s="87" t="n">
        <v>478.555</v>
      </c>
      <c r="AR7" s="87" t="n">
        <v>1066.34628832961</v>
      </c>
      <c r="AS7" s="87" t="n">
        <v>1001.42669309309</v>
      </c>
      <c r="AT7" s="87" t="n">
        <v>940.133097929998</v>
      </c>
      <c r="AU7" s="88" t="n">
        <v>67.945</v>
      </c>
      <c r="AW7" s="74"/>
    </row>
    <row r="8" customFormat="false" ht="13.8" hidden="false" customHeight="false" outlineLevel="0" collapsed="false">
      <c r="B8" s="75" t="n">
        <f aca="false">B7+1</f>
        <v>2018</v>
      </c>
      <c r="C8" s="76" t="n">
        <v>9.3</v>
      </c>
      <c r="D8" s="89" t="n">
        <v>23.5864975239129</v>
      </c>
      <c r="E8" s="78" t="n">
        <f aca="false">AR8/AR7-1</f>
        <v>-0.00209634064159558</v>
      </c>
      <c r="F8" s="79" t="n">
        <f aca="false">AS8/AS7-1</f>
        <v>-0.000237283465947979</v>
      </c>
      <c r="G8" s="80" t="n">
        <f aca="false">AT8/AT7-1</f>
        <v>-0.0358451123203698</v>
      </c>
      <c r="H8" s="80" t="n">
        <f aca="false">AU8/AU7-1</f>
        <v>0.019574655971742</v>
      </c>
      <c r="I8" s="80" t="e">
        <f aca="false">AV8/AV7-1</f>
        <v>#DIV/0!</v>
      </c>
      <c r="J8" s="80" t="e">
        <f aca="false">AW8/AW7-1</f>
        <v>#DIV/0!</v>
      </c>
      <c r="K8" s="80" t="e">
        <f aca="false">AX8/AX7-1</f>
        <v>#DIV/0!</v>
      </c>
      <c r="L8" s="80" t="e">
        <f aca="false">AY8/AY7-1</f>
        <v>#DIV/0!</v>
      </c>
      <c r="M8" s="80" t="e">
        <f aca="false">AZ8/AZ7-1</f>
        <v>#DIV/0!</v>
      </c>
      <c r="N8" s="80" t="e">
        <f aca="false">BA8/BA7-1</f>
        <v>#DIV/0!</v>
      </c>
      <c r="O8" s="80" t="e">
        <f aca="false">BB8/BB7-1</f>
        <v>#DIV/0!</v>
      </c>
      <c r="P8" s="80" t="e">
        <f aca="false">BC8/BC7-1</f>
        <v>#DIV/0!</v>
      </c>
      <c r="Q8" s="80" t="e">
        <f aca="false">BD8/BD7-1</f>
        <v>#DIV/0!</v>
      </c>
      <c r="R8" s="80" t="e">
        <f aca="false">BE8/BE7-1</f>
        <v>#DIV/0!</v>
      </c>
      <c r="S8" s="80" t="e">
        <f aca="false">BF8/BF7-1</f>
        <v>#DIV/0!</v>
      </c>
      <c r="T8" s="80" t="e">
        <f aca="false">BG8/BG7-1</f>
        <v>#DIV/0!</v>
      </c>
      <c r="U8" s="80" t="n">
        <f aca="false">AU8/AU7-1</f>
        <v>0.019574655971742</v>
      </c>
      <c r="V8" s="80" t="e">
        <f aca="false">AV8/AV7-1</f>
        <v>#DIV/0!</v>
      </c>
      <c r="W8" s="81" t="e">
        <f aca="false">AW8/AW7-1</f>
        <v>#DIV/0!</v>
      </c>
      <c r="X8" s="82" t="n">
        <f aca="false">(AE8+AD8)/AC8</f>
        <v>0.707320266859467</v>
      </c>
      <c r="Y8" s="83" t="n">
        <f aca="false">(AQ8+AR8+AS8+AT8+AU8)/AC8</f>
        <v>0.125588541274701</v>
      </c>
      <c r="Z8" s="83" t="n">
        <f aca="false">(AF8+AG8+AI8)/AC8</f>
        <v>0.151176337238227</v>
      </c>
      <c r="AA8" s="68" t="n">
        <f aca="false">(AF8+AG8+AH8)/(AF8+AG8+AH8+AI8)</f>
        <v>0.481111379728281</v>
      </c>
      <c r="AB8" s="84" t="n">
        <f aca="false">(AH8+AJ8+AK8+AL8+AM8+AN8+AO8+AP8)/AC8</f>
        <v>0.0159148546276061</v>
      </c>
      <c r="AC8" s="85" t="n">
        <f aca="false">SUM(AD8:AU8)</f>
        <v>27951.7129522516</v>
      </c>
      <c r="AD8" s="86" t="n">
        <v>19095.4720645658</v>
      </c>
      <c r="AE8" s="87" t="n">
        <v>675.341</v>
      </c>
      <c r="AF8" s="87" t="n">
        <v>1703.832</v>
      </c>
      <c r="AG8" s="87" t="n">
        <v>316.923</v>
      </c>
      <c r="AH8" s="87" t="n">
        <v>23.603</v>
      </c>
      <c r="AI8" s="87" t="n">
        <v>2204.8825836557</v>
      </c>
      <c r="AJ8" s="87" t="n">
        <v>1.56959950032599</v>
      </c>
      <c r="AK8" s="87" t="n">
        <v>143.985431147333</v>
      </c>
      <c r="AL8" s="87" t="n">
        <v>42.434</v>
      </c>
      <c r="AM8" s="87" t="n">
        <v>30.727</v>
      </c>
      <c r="AN8" s="87" t="n">
        <v>141.836</v>
      </c>
      <c r="AO8" s="87" t="n">
        <v>50.67241758</v>
      </c>
      <c r="AP8" s="87" t="n">
        <v>10.02</v>
      </c>
      <c r="AQ8" s="87" t="n">
        <v>469.406</v>
      </c>
      <c r="AR8" s="87" t="n">
        <v>1064.11086326737</v>
      </c>
      <c r="AS8" s="87" t="n">
        <v>1001.18907109646</v>
      </c>
      <c r="AT8" s="87" t="n">
        <v>906.4339214386</v>
      </c>
      <c r="AU8" s="88" t="n">
        <v>69.275</v>
      </c>
      <c r="AW8" s="74"/>
    </row>
    <row r="9" customFormat="false" ht="13.8" hidden="false" customHeight="false" outlineLevel="0" collapsed="false">
      <c r="B9" s="75" t="n">
        <f aca="false">B8+1</f>
        <v>2019</v>
      </c>
      <c r="C9" s="76" t="n">
        <v>9</v>
      </c>
      <c r="D9" s="89" t="n">
        <v>23.7038432247398</v>
      </c>
      <c r="E9" s="78" t="n">
        <f aca="false">AR9/AR8-1</f>
        <v>-0.000596279421273382</v>
      </c>
      <c r="F9" s="79" t="n">
        <f aca="false">AS9/AS8-1</f>
        <v>0.00611850148547988</v>
      </c>
      <c r="G9" s="80" t="n">
        <f aca="false">AT9/AT8-1</f>
        <v>0.00089735716571937</v>
      </c>
      <c r="H9" s="80" t="n">
        <f aca="false">AU9/AU8-1</f>
        <v>0.0201082641645616</v>
      </c>
      <c r="I9" s="80" t="e">
        <f aca="false">AV9/AV8-1</f>
        <v>#DIV/0!</v>
      </c>
      <c r="J9" s="80" t="e">
        <f aca="false">AW9/AW8-1</f>
        <v>#DIV/0!</v>
      </c>
      <c r="K9" s="80" t="e">
        <f aca="false">AX9/AX8-1</f>
        <v>#DIV/0!</v>
      </c>
      <c r="L9" s="80" t="e">
        <f aca="false">AY9/AY8-1</f>
        <v>#DIV/0!</v>
      </c>
      <c r="M9" s="80" t="e">
        <f aca="false">AZ9/AZ8-1</f>
        <v>#DIV/0!</v>
      </c>
      <c r="N9" s="80" t="e">
        <f aca="false">BA9/BA8-1</f>
        <v>#DIV/0!</v>
      </c>
      <c r="O9" s="80" t="e">
        <f aca="false">BB9/BB8-1</f>
        <v>#DIV/0!</v>
      </c>
      <c r="P9" s="80" t="e">
        <f aca="false">BC9/BC8-1</f>
        <v>#DIV/0!</v>
      </c>
      <c r="Q9" s="80" t="e">
        <f aca="false">BD9/BD8-1</f>
        <v>#DIV/0!</v>
      </c>
      <c r="R9" s="80" t="e">
        <f aca="false">BE9/BE8-1</f>
        <v>#DIV/0!</v>
      </c>
      <c r="S9" s="80" t="e">
        <f aca="false">BF9/BF8-1</f>
        <v>#DIV/0!</v>
      </c>
      <c r="T9" s="80" t="e">
        <f aca="false">BG9/BG8-1</f>
        <v>#DIV/0!</v>
      </c>
      <c r="U9" s="80" t="n">
        <f aca="false">AU9/AU8-1</f>
        <v>0.0201082641645616</v>
      </c>
      <c r="V9" s="80" t="e">
        <f aca="false">AV9/AV8-1</f>
        <v>#DIV/0!</v>
      </c>
      <c r="W9" s="81" t="e">
        <f aca="false">AW9/AW8-1</f>
        <v>#DIV/0!</v>
      </c>
      <c r="X9" s="82" t="n">
        <f aca="false">(AE9+AD9)/AC9</f>
        <v>0.710387843458765</v>
      </c>
      <c r="Y9" s="83" t="n">
        <f aca="false">(AQ9+AR9+AS9+AT9+AU9)/AC9</f>
        <v>0.124867803190118</v>
      </c>
      <c r="Z9" s="83" t="n">
        <f aca="false">(AF9+AG9+AI9)/AC9</f>
        <v>0.1490900648602</v>
      </c>
      <c r="AA9" s="68" t="n">
        <f aca="false">(AF9+AG9+AH9)/(AF9+AG9+AH9+AI9)</f>
        <v>0.479680928851076</v>
      </c>
      <c r="AB9" s="84" t="n">
        <f aca="false">(AH9+AJ9+AK9+AL9+AM9+AN9+AO9+AP9)/AC9</f>
        <v>0.0156542884909166</v>
      </c>
      <c r="AC9" s="85" t="n">
        <f aca="false">SUM(AD9:AU9)</f>
        <v>28103.197385824</v>
      </c>
      <c r="AD9" s="86" t="n">
        <v>19286.4267852115</v>
      </c>
      <c r="AE9" s="87" t="n">
        <v>677.743</v>
      </c>
      <c r="AF9" s="87" t="n">
        <v>1679.86943737579</v>
      </c>
      <c r="AG9" s="87" t="n">
        <v>319.033</v>
      </c>
      <c r="AH9" s="87" t="n">
        <v>20.98</v>
      </c>
      <c r="AI9" s="87" t="n">
        <v>2191.0050836557</v>
      </c>
      <c r="AJ9" s="87" t="n">
        <v>1.43441022034824</v>
      </c>
      <c r="AK9" s="87" t="n">
        <v>142.722369506612</v>
      </c>
      <c r="AL9" s="87" t="n">
        <v>42.434</v>
      </c>
      <c r="AM9" s="87" t="n">
        <v>30.365</v>
      </c>
      <c r="AN9" s="87" t="n">
        <v>141.836</v>
      </c>
      <c r="AO9" s="87" t="n">
        <v>50.9257796679</v>
      </c>
      <c r="AP9" s="87" t="n">
        <v>9.238</v>
      </c>
      <c r="AQ9" s="87" t="n">
        <v>460.478</v>
      </c>
      <c r="AR9" s="87" t="n">
        <v>1063.47635585765</v>
      </c>
      <c r="AS9" s="87" t="n">
        <v>1007.31484791521</v>
      </c>
      <c r="AT9" s="87" t="n">
        <v>907.247316413254</v>
      </c>
      <c r="AU9" s="88" t="n">
        <v>70.668</v>
      </c>
      <c r="AW9" s="74"/>
    </row>
    <row r="10" customFormat="false" ht="13.8" hidden="false" customHeight="false" outlineLevel="0" collapsed="false">
      <c r="B10" s="75" t="n">
        <f aca="false">B9+1</f>
        <v>2020</v>
      </c>
      <c r="C10" s="76" t="n">
        <v>8.6</v>
      </c>
      <c r="D10" s="89" t="n">
        <v>23.8215391347388</v>
      </c>
      <c r="E10" s="78" t="n">
        <f aca="false">AR10/AR9-1</f>
        <v>-0.0020940240232743</v>
      </c>
      <c r="F10" s="79" t="n">
        <f aca="false">AS10/AS9-1</f>
        <v>0.00414019775649233</v>
      </c>
      <c r="G10" s="80" t="n">
        <f aca="false">AT10/AT9-1</f>
        <v>0.001403302245917</v>
      </c>
      <c r="H10" s="80" t="n">
        <f aca="false">AU10/AU9-1</f>
        <v>0.0203345219901512</v>
      </c>
      <c r="I10" s="80" t="e">
        <f aca="false">AV10/AV9-1</f>
        <v>#DIV/0!</v>
      </c>
      <c r="J10" s="80" t="e">
        <f aca="false">AW10/AW9-1</f>
        <v>#DIV/0!</v>
      </c>
      <c r="K10" s="80" t="e">
        <f aca="false">AX10/AX9-1</f>
        <v>#DIV/0!</v>
      </c>
      <c r="L10" s="80" t="e">
        <f aca="false">AY10/AY9-1</f>
        <v>#DIV/0!</v>
      </c>
      <c r="M10" s="80" t="e">
        <f aca="false">AZ10/AZ9-1</f>
        <v>#DIV/0!</v>
      </c>
      <c r="N10" s="80" t="e">
        <f aca="false">BA10/BA9-1</f>
        <v>#DIV/0!</v>
      </c>
      <c r="O10" s="80" t="e">
        <f aca="false">BB10/BB9-1</f>
        <v>#DIV/0!</v>
      </c>
      <c r="P10" s="80" t="e">
        <f aca="false">BC10/BC9-1</f>
        <v>#DIV/0!</v>
      </c>
      <c r="Q10" s="80" t="e">
        <f aca="false">BD10/BD9-1</f>
        <v>#DIV/0!</v>
      </c>
      <c r="R10" s="80" t="e">
        <f aca="false">BE10/BE9-1</f>
        <v>#DIV/0!</v>
      </c>
      <c r="S10" s="80" t="e">
        <f aca="false">BF10/BF9-1</f>
        <v>#DIV/0!</v>
      </c>
      <c r="T10" s="80" t="e">
        <f aca="false">BG10/BG9-1</f>
        <v>#DIV/0!</v>
      </c>
      <c r="U10" s="80" t="n">
        <f aca="false">AU10/AU9-1</f>
        <v>0.0203345219901512</v>
      </c>
      <c r="V10" s="80" t="e">
        <f aca="false">AV10/AV9-1</f>
        <v>#DIV/0!</v>
      </c>
      <c r="W10" s="81" t="e">
        <f aca="false">AW10/AW9-1</f>
        <v>#DIV/0!</v>
      </c>
      <c r="X10" s="82" t="n">
        <f aca="false">(AE10+AD10)/AC10</f>
        <v>0.713314508724286</v>
      </c>
      <c r="Y10" s="83" t="n">
        <f aca="false">(AQ10+AR10+AS10+AT10+AU10)/AC10</f>
        <v>0.124140620098897</v>
      </c>
      <c r="Z10" s="83" t="n">
        <f aca="false">(AF10+AG10+AI10)/AC10</f>
        <v>0.147133946913923</v>
      </c>
      <c r="AA10" s="68" t="n">
        <f aca="false">(AF10+AG10+AH10)/(AF10+AG10+AH10+AI10)</f>
        <v>0.478306720164507</v>
      </c>
      <c r="AB10" s="84" t="n">
        <f aca="false">(AH10+AJ10+AK10+AL10+AM10+AN10+AO10+AP10)/AC10</f>
        <v>0.0154109242628935</v>
      </c>
      <c r="AC10" s="85" t="n">
        <f aca="false">SUM(AD10:AU10)</f>
        <v>28238.3413038071</v>
      </c>
      <c r="AD10" s="86" t="n">
        <v>19465.7905543139</v>
      </c>
      <c r="AE10" s="87" t="n">
        <v>677.028</v>
      </c>
      <c r="AF10" s="87" t="n">
        <v>1656.55302667591</v>
      </c>
      <c r="AG10" s="87" t="n">
        <v>321.138</v>
      </c>
      <c r="AH10" s="87" t="n">
        <v>18.376</v>
      </c>
      <c r="AI10" s="87" t="n">
        <v>2177.1275836557</v>
      </c>
      <c r="AJ10" s="87" t="n">
        <v>1.31532441058677</v>
      </c>
      <c r="AK10" s="87" t="n">
        <v>141.295206165883</v>
      </c>
      <c r="AL10" s="87" t="n">
        <v>42.434</v>
      </c>
      <c r="AM10" s="87" t="n">
        <v>30.006</v>
      </c>
      <c r="AN10" s="87" t="n">
        <v>141.836</v>
      </c>
      <c r="AO10" s="87" t="n">
        <v>51.1804085662395</v>
      </c>
      <c r="AP10" s="87" t="n">
        <v>8.736</v>
      </c>
      <c r="AQ10" s="87" t="n">
        <v>452.165</v>
      </c>
      <c r="AR10" s="87" t="n">
        <v>1061.2494108203</v>
      </c>
      <c r="AS10" s="87" t="n">
        <v>1011.48533058863</v>
      </c>
      <c r="AT10" s="87" t="n">
        <v>908.520458609979</v>
      </c>
      <c r="AU10" s="88" t="n">
        <v>72.105</v>
      </c>
      <c r="AW10" s="74"/>
    </row>
    <row r="11" customFormat="false" ht="13.8" hidden="false" customHeight="false" outlineLevel="0" collapsed="false">
      <c r="B11" s="75" t="n">
        <f aca="false">B10+1</f>
        <v>2021</v>
      </c>
      <c r="C11" s="76" t="n">
        <v>8.5</v>
      </c>
      <c r="D11" s="89" t="n">
        <v>23.9387558758634</v>
      </c>
      <c r="E11" s="78" t="n">
        <f aca="false">AR11/AR10-1</f>
        <v>0.00154905771443437</v>
      </c>
      <c r="F11" s="79" t="n">
        <f aca="false">AS11/AS10-1</f>
        <v>0.00154901135491325</v>
      </c>
      <c r="G11" s="80" t="n">
        <f aca="false">AT11/AT10-1</f>
        <v>0.00405485296216379</v>
      </c>
      <c r="H11" s="80" t="n">
        <f aca="false">AU11/AU10-1</f>
        <v>0.0188336453782676</v>
      </c>
      <c r="I11" s="80" t="e">
        <f aca="false">AV11/AV10-1</f>
        <v>#DIV/0!</v>
      </c>
      <c r="J11" s="80" t="e">
        <f aca="false">AW11/AW10-1</f>
        <v>#DIV/0!</v>
      </c>
      <c r="K11" s="80" t="e">
        <f aca="false">AX11/AX10-1</f>
        <v>#DIV/0!</v>
      </c>
      <c r="L11" s="80" t="e">
        <f aca="false">AY11/AY10-1</f>
        <v>#DIV/0!</v>
      </c>
      <c r="M11" s="80" t="e">
        <f aca="false">AZ11/AZ10-1</f>
        <v>#DIV/0!</v>
      </c>
      <c r="N11" s="80" t="e">
        <f aca="false">BA11/BA10-1</f>
        <v>#DIV/0!</v>
      </c>
      <c r="O11" s="80" t="e">
        <f aca="false">BB11/BB10-1</f>
        <v>#DIV/0!</v>
      </c>
      <c r="P11" s="80" t="e">
        <f aca="false">BC11/BC10-1</f>
        <v>#DIV/0!</v>
      </c>
      <c r="Q11" s="80" t="e">
        <f aca="false">BD11/BD10-1</f>
        <v>#DIV/0!</v>
      </c>
      <c r="R11" s="80" t="e">
        <f aca="false">BE11/BE10-1</f>
        <v>#DIV/0!</v>
      </c>
      <c r="S11" s="80" t="e">
        <f aca="false">BF11/BF10-1</f>
        <v>#DIV/0!</v>
      </c>
      <c r="T11" s="80" t="e">
        <f aca="false">BG11/BG10-1</f>
        <v>#DIV/0!</v>
      </c>
      <c r="U11" s="80" t="n">
        <f aca="false">AU11/AU10-1</f>
        <v>0.0188336453782676</v>
      </c>
      <c r="V11" s="80" t="e">
        <f aca="false">AV11/AV10-1</f>
        <v>#DIV/0!</v>
      </c>
      <c r="W11" s="81" t="e">
        <f aca="false">AW11/AW10-1</f>
        <v>#DIV/0!</v>
      </c>
      <c r="X11" s="82" t="n">
        <f aca="false">(AE11+AD11)/AC11</f>
        <v>0.715264787949493</v>
      </c>
      <c r="Y11" s="83" t="n">
        <f aca="false">(AQ11+AR11+AS11+AT11+AU11)/AC11</f>
        <v>0.123879270012675</v>
      </c>
      <c r="Z11" s="83" t="n">
        <f aca="false">(AF11+AG11+AI11)/AC11</f>
        <v>0.145641882575889</v>
      </c>
      <c r="AA11" s="68" t="n">
        <f aca="false">(AF11+AG11+AH11)/(AF11+AG11+AH11+AI11)</f>
        <v>0.47713673420856</v>
      </c>
      <c r="AB11" s="84" t="n">
        <f aca="false">(AH11+AJ11+AK11+AL11+AM11+AN11+AO11+AP11)/AC11</f>
        <v>0.0152140594619424</v>
      </c>
      <c r="AC11" s="85" t="n">
        <f aca="false">SUM(AD11:AU11)</f>
        <v>28299.0031777082</v>
      </c>
      <c r="AD11" s="86" t="n">
        <v>19563.1195070855</v>
      </c>
      <c r="AE11" s="87" t="n">
        <v>678.161</v>
      </c>
      <c r="AF11" s="87" t="n">
        <v>1635.02101416679</v>
      </c>
      <c r="AG11" s="87" t="n">
        <v>323.249</v>
      </c>
      <c r="AH11" s="87" t="n">
        <v>15.795</v>
      </c>
      <c r="AI11" s="87" t="n">
        <v>2163.2500836557</v>
      </c>
      <c r="AJ11" s="87" t="n">
        <v>1.20509259523678</v>
      </c>
      <c r="AK11" s="87" t="n">
        <v>139.882313855043</v>
      </c>
      <c r="AL11" s="87" t="n">
        <v>42.434</v>
      </c>
      <c r="AM11" s="87" t="n">
        <v>29.652</v>
      </c>
      <c r="AN11" s="87" t="n">
        <v>141.836</v>
      </c>
      <c r="AO11" s="87" t="n">
        <v>51.4363106090707</v>
      </c>
      <c r="AP11" s="87" t="n">
        <v>8.302</v>
      </c>
      <c r="AQ11" s="87" t="n">
        <v>444.047</v>
      </c>
      <c r="AR11" s="87" t="n">
        <v>1062.89334740707</v>
      </c>
      <c r="AS11" s="87" t="n">
        <v>1013.05213285104</v>
      </c>
      <c r="AT11" s="87" t="n">
        <v>912.20437548276</v>
      </c>
      <c r="AU11" s="88" t="n">
        <v>73.463</v>
      </c>
      <c r="AW11" s="74"/>
    </row>
    <row r="12" customFormat="false" ht="13.8" hidden="false" customHeight="false" outlineLevel="0" collapsed="false">
      <c r="B12" s="75" t="n">
        <f aca="false">B11+1</f>
        <v>2022</v>
      </c>
      <c r="C12" s="76" t="n">
        <v>8.1</v>
      </c>
      <c r="D12" s="89" t="n">
        <v>24.0554723625524</v>
      </c>
      <c r="E12" s="78" t="n">
        <f aca="false">AR12/AR11-1</f>
        <v>0.00280000000000014</v>
      </c>
      <c r="F12" s="79" t="n">
        <f aca="false">AS12/AS11-1</f>
        <v>0.00280000000000702</v>
      </c>
      <c r="G12" s="80" t="n">
        <f aca="false">AT12/AT11-1</f>
        <v>0.00554332035647254</v>
      </c>
      <c r="H12" s="80" t="n">
        <f aca="false">AU12/AU11-1</f>
        <v>0.00555268136689779</v>
      </c>
      <c r="I12" s="80" t="e">
        <f aca="false">AV12/AV11-1</f>
        <v>#DIV/0!</v>
      </c>
      <c r="J12" s="80" t="e">
        <f aca="false">AW12/AW11-1</f>
        <v>#DIV/0!</v>
      </c>
      <c r="K12" s="80" t="e">
        <f aca="false">AX12/AX11-1</f>
        <v>#DIV/0!</v>
      </c>
      <c r="L12" s="80" t="e">
        <f aca="false">AY12/AY11-1</f>
        <v>#DIV/0!</v>
      </c>
      <c r="M12" s="80" t="e">
        <f aca="false">AZ12/AZ11-1</f>
        <v>#DIV/0!</v>
      </c>
      <c r="N12" s="80" t="e">
        <f aca="false">BA12/BA11-1</f>
        <v>#DIV/0!</v>
      </c>
      <c r="O12" s="80" t="e">
        <f aca="false">BB12/BB11-1</f>
        <v>#DIV/0!</v>
      </c>
      <c r="P12" s="80" t="e">
        <f aca="false">BC12/BC11-1</f>
        <v>#DIV/0!</v>
      </c>
      <c r="Q12" s="80" t="e">
        <f aca="false">BD12/BD11-1</f>
        <v>#DIV/0!</v>
      </c>
      <c r="R12" s="80" t="e">
        <f aca="false">BE12/BE11-1</f>
        <v>#DIV/0!</v>
      </c>
      <c r="S12" s="80" t="e">
        <f aca="false">BF12/BF11-1</f>
        <v>#DIV/0!</v>
      </c>
      <c r="T12" s="80" t="e">
        <f aca="false">BG12/BG11-1</f>
        <v>#DIV/0!</v>
      </c>
      <c r="U12" s="80" t="n">
        <f aca="false">AU12/AU11-1</f>
        <v>0.00555268136689779</v>
      </c>
      <c r="V12" s="80" t="e">
        <f aca="false">AV12/AV11-1</f>
        <v>#DIV/0!</v>
      </c>
      <c r="W12" s="81" t="e">
        <f aca="false">AW12/AW11-1</f>
        <v>#DIV/0!</v>
      </c>
      <c r="X12" s="82" t="n">
        <f aca="false">(AE12+AD12)/AC12</f>
        <v>0.717313975631519</v>
      </c>
      <c r="Y12" s="83" t="n">
        <f aca="false">(AQ12+AR12+AS12+AT12+AU12)/AC12</f>
        <v>0.123610948830423</v>
      </c>
      <c r="Z12" s="83" t="n">
        <f aca="false">(AF12+AG12+AI12)/AC12</f>
        <v>0.144021463917215</v>
      </c>
      <c r="AA12" s="68" t="n">
        <f aca="false">(AF12+AG12+AH12)/(AF12+AG12+AH12+AI12)</f>
        <v>0.476077263575728</v>
      </c>
      <c r="AB12" s="84" t="n">
        <f aca="false">(AH12+AJ12+AK12+AL12+AM12+AN12+AO12+AP12)/AC12</f>
        <v>0.0150536116208434</v>
      </c>
      <c r="AC12" s="85" t="n">
        <f aca="false">SUM(AD12:AU12)</f>
        <v>28386.1965718063</v>
      </c>
      <c r="AD12" s="86" t="n">
        <v>19686.3671599802</v>
      </c>
      <c r="AE12" s="87" t="n">
        <v>675.448356</v>
      </c>
      <c r="AF12" s="87" t="n">
        <v>1615.60000165767</v>
      </c>
      <c r="AG12" s="87" t="n">
        <v>323.249</v>
      </c>
      <c r="AH12" s="87" t="n">
        <v>14.2393964813562</v>
      </c>
      <c r="AI12" s="87" t="n">
        <v>2149.3725836557</v>
      </c>
      <c r="AJ12" s="87" t="n">
        <v>1.1140268662697</v>
      </c>
      <c r="AK12" s="87" t="n">
        <v>138.203726088783</v>
      </c>
      <c r="AL12" s="87" t="n">
        <v>42.434</v>
      </c>
      <c r="AM12" s="87" t="n">
        <v>29.414784</v>
      </c>
      <c r="AN12" s="87" t="n">
        <v>141.836</v>
      </c>
      <c r="AO12" s="87" t="n">
        <v>51.7243539484815</v>
      </c>
      <c r="AP12" s="87" t="n">
        <v>8.3484912</v>
      </c>
      <c r="AQ12" s="87" t="n">
        <v>435.95463112715</v>
      </c>
      <c r="AR12" s="87" t="n">
        <v>1065.86944877981</v>
      </c>
      <c r="AS12" s="87" t="n">
        <v>1015.88867882303</v>
      </c>
      <c r="AT12" s="87" t="n">
        <v>917.261016566637</v>
      </c>
      <c r="AU12" s="88" t="n">
        <v>73.8709166312564</v>
      </c>
      <c r="AW12" s="74"/>
    </row>
    <row r="13" customFormat="false" ht="13.8" hidden="false" customHeight="false" outlineLevel="0" collapsed="false">
      <c r="B13" s="75" t="n">
        <f aca="false">B12+1</f>
        <v>2023</v>
      </c>
      <c r="C13" s="76" t="n">
        <v>8.44</v>
      </c>
      <c r="D13" s="89" t="n">
        <v>24.1741268621713</v>
      </c>
      <c r="E13" s="78" t="n">
        <f aca="false">AR13/AR12-1</f>
        <v>0.00586232633301687</v>
      </c>
      <c r="F13" s="79" t="n">
        <f aca="false">AS13/AS12-1</f>
        <v>0.00586232633300909</v>
      </c>
      <c r="G13" s="80" t="n">
        <f aca="false">AT13/AT12-1</f>
        <v>0.00571131466626929</v>
      </c>
      <c r="H13" s="80" t="n">
        <f aca="false">AU13/AU12-1</f>
        <v>0.00530187048734532</v>
      </c>
      <c r="I13" s="80" t="e">
        <f aca="false">AV13/AV12-1</f>
        <v>#DIV/0!</v>
      </c>
      <c r="J13" s="80" t="e">
        <f aca="false">AW13/AW12-1</f>
        <v>#DIV/0!</v>
      </c>
      <c r="K13" s="80" t="e">
        <f aca="false">AX13/AX12-1</f>
        <v>#DIV/0!</v>
      </c>
      <c r="L13" s="80" t="e">
        <f aca="false">AY13/AY12-1</f>
        <v>#DIV/0!</v>
      </c>
      <c r="M13" s="80" t="e">
        <f aca="false">AZ13/AZ12-1</f>
        <v>#DIV/0!</v>
      </c>
      <c r="N13" s="80" t="e">
        <f aca="false">BA13/BA12-1</f>
        <v>#DIV/0!</v>
      </c>
      <c r="O13" s="80" t="e">
        <f aca="false">BB13/BB12-1</f>
        <v>#DIV/0!</v>
      </c>
      <c r="P13" s="80" t="e">
        <f aca="false">BC13/BC12-1</f>
        <v>#DIV/0!</v>
      </c>
      <c r="Q13" s="80" t="e">
        <f aca="false">BD13/BD12-1</f>
        <v>#DIV/0!</v>
      </c>
      <c r="R13" s="80" t="e">
        <f aca="false">BE13/BE12-1</f>
        <v>#DIV/0!</v>
      </c>
      <c r="S13" s="80" t="e">
        <f aca="false">BF13/BF12-1</f>
        <v>#DIV/0!</v>
      </c>
      <c r="T13" s="80" t="e">
        <f aca="false">BG13/BG12-1</f>
        <v>#DIV/0!</v>
      </c>
      <c r="U13" s="80" t="n">
        <f aca="false">AU13/AU12-1</f>
        <v>0.00530187048734532</v>
      </c>
      <c r="V13" s="80" t="e">
        <f aca="false">AV13/AV12-1</f>
        <v>#DIV/0!</v>
      </c>
      <c r="W13" s="81" t="e">
        <f aca="false">AW13/AW12-1</f>
        <v>#DIV/0!</v>
      </c>
      <c r="X13" s="82" t="n">
        <f aca="false">(AE13+AD13)/AC13</f>
        <v>0.718909461570224</v>
      </c>
      <c r="Y13" s="83" t="n">
        <f aca="false">(AQ13+AR13+AS13+AT13+AU13)/AC13</f>
        <v>0.123279084571839</v>
      </c>
      <c r="Z13" s="83" t="n">
        <f aca="false">(AF13+AG13+AI13)/AC13</f>
        <v>0.142948343235731</v>
      </c>
      <c r="AA13" s="68" t="n">
        <f aca="false">(AF13+AG13+AH13)/(AF13+AG13+AH13+AI13)</f>
        <v>0.474878326275983</v>
      </c>
      <c r="AB13" s="84" t="n">
        <f aca="false">(AH13+AJ13+AK13+AL13+AM13+AN13+AO13+AP13)/AC13</f>
        <v>0.0148631106222053</v>
      </c>
      <c r="AC13" s="85" t="n">
        <f aca="false">SUM(AD13:AU13)</f>
        <v>28543.6087817034</v>
      </c>
      <c r="AD13" s="86" t="n">
        <v>19846.2088382312</v>
      </c>
      <c r="AE13" s="87" t="n">
        <v>674.061582294285</v>
      </c>
      <c r="AF13" s="87" t="n">
        <v>1607.64000165767</v>
      </c>
      <c r="AG13" s="87" t="n">
        <v>323.249</v>
      </c>
      <c r="AH13" s="87" t="n">
        <v>12.832817766484</v>
      </c>
      <c r="AI13" s="87" t="n">
        <v>2149.3725836557</v>
      </c>
      <c r="AJ13" s="87" t="n">
        <v>1.0340260659533</v>
      </c>
      <c r="AK13" s="87" t="n">
        <v>136.545281375717</v>
      </c>
      <c r="AL13" s="87" t="n">
        <v>42.434</v>
      </c>
      <c r="AM13" s="87" t="n">
        <v>29.179465728</v>
      </c>
      <c r="AN13" s="87" t="n">
        <v>141.836</v>
      </c>
      <c r="AO13" s="87" t="n">
        <v>51.9933205890136</v>
      </c>
      <c r="AP13" s="87" t="n">
        <v>8.39190335424</v>
      </c>
      <c r="AQ13" s="87" t="n">
        <v>428.105534364491</v>
      </c>
      <c r="AR13" s="87" t="n">
        <v>1072.11792331695</v>
      </c>
      <c r="AS13" s="87" t="n">
        <v>1021.8441497763</v>
      </c>
      <c r="AT13" s="87" t="n">
        <v>922.499782863351</v>
      </c>
      <c r="AU13" s="88" t="n">
        <v>74.2625706640168</v>
      </c>
      <c r="AW13" s="74"/>
    </row>
    <row r="14" customFormat="false" ht="13.8" hidden="false" customHeight="false" outlineLevel="0" collapsed="false">
      <c r="B14" s="75" t="n">
        <f aca="false">B13+1</f>
        <v>2024</v>
      </c>
      <c r="C14" s="76" t="n">
        <v>8.73</v>
      </c>
      <c r="D14" s="89" t="n">
        <v>24.2926347981499</v>
      </c>
      <c r="E14" s="78" t="n">
        <f aca="false">AR14/AR13-1</f>
        <v>-0.00482825537642806</v>
      </c>
      <c r="F14" s="79" t="n">
        <f aca="false">AS14/AS13-1</f>
        <v>-0.00482825537642917</v>
      </c>
      <c r="G14" s="80" t="n">
        <f aca="false">AT14/AT13-1</f>
        <v>0.00585016651501191</v>
      </c>
      <c r="H14" s="80" t="n">
        <f aca="false">AU14/AU13-1</f>
        <v>0.00254759652984471</v>
      </c>
      <c r="I14" s="80" t="e">
        <f aca="false">AV14/AV13-1</f>
        <v>#DIV/0!</v>
      </c>
      <c r="J14" s="80" t="e">
        <f aca="false">AW14/AW13-1</f>
        <v>#DIV/0!</v>
      </c>
      <c r="K14" s="80" t="e">
        <f aca="false">AX14/AX13-1</f>
        <v>#DIV/0!</v>
      </c>
      <c r="L14" s="80" t="e">
        <f aca="false">AY14/AY13-1</f>
        <v>#DIV/0!</v>
      </c>
      <c r="M14" s="80" t="e">
        <f aca="false">AZ14/AZ13-1</f>
        <v>#DIV/0!</v>
      </c>
      <c r="N14" s="80" t="e">
        <f aca="false">BA14/BA13-1</f>
        <v>#DIV/0!</v>
      </c>
      <c r="O14" s="80" t="e">
        <f aca="false">BB14/BB13-1</f>
        <v>#DIV/0!</v>
      </c>
      <c r="P14" s="80" t="e">
        <f aca="false">BC14/BC13-1</f>
        <v>#DIV/0!</v>
      </c>
      <c r="Q14" s="80" t="e">
        <f aca="false">BD14/BD13-1</f>
        <v>#DIV/0!</v>
      </c>
      <c r="R14" s="80" t="e">
        <f aca="false">BE14/BE13-1</f>
        <v>#DIV/0!</v>
      </c>
      <c r="S14" s="80" t="e">
        <f aca="false">BF14/BF13-1</f>
        <v>#DIV/0!</v>
      </c>
      <c r="T14" s="80" t="e">
        <f aca="false">BG14/BG13-1</f>
        <v>#DIV/0!</v>
      </c>
      <c r="U14" s="80" t="n">
        <f aca="false">AU14/AU13-1</f>
        <v>0.00254759652984471</v>
      </c>
      <c r="V14" s="80" t="e">
        <f aca="false">AV14/AV13-1</f>
        <v>#DIV/0!</v>
      </c>
      <c r="W14" s="81" t="e">
        <f aca="false">AW14/AW13-1</f>
        <v>#DIV/0!</v>
      </c>
      <c r="X14" s="82" t="n">
        <f aca="false">(AE14+AD14)/AC14</f>
        <v>0.719147864452231</v>
      </c>
      <c r="Y14" s="83" t="n">
        <f aca="false">(AQ14+AR14+AS14+AT14+AU14)/AC14</f>
        <v>0.123099827674613</v>
      </c>
      <c r="Z14" s="83" t="n">
        <f aca="false">(AF14+AG14+AI14)/AC14</f>
        <v>0.142966615848253</v>
      </c>
      <c r="AA14" s="68" t="n">
        <f aca="false">(AF14+AG14+AH14)/(AF14+AG14+AH14+AI14)</f>
        <v>0.473732691963923</v>
      </c>
      <c r="AB14" s="84" t="n">
        <f aca="false">(AH14+AJ14+AK14+AL14+AM14+AN14+AO14+AP14)/AC14</f>
        <v>0.0147856920249037</v>
      </c>
      <c r="AC14" s="85" t="n">
        <f aca="false">SUM(AD14:AU14)</f>
        <v>28486.52156414</v>
      </c>
      <c r="AD14" s="86" t="n">
        <v>19819.62995296</v>
      </c>
      <c r="AE14" s="87" t="n">
        <v>666.391195563723</v>
      </c>
      <c r="AF14" s="87" t="n">
        <v>1600.00000165767</v>
      </c>
      <c r="AG14" s="87" t="n">
        <v>323.249</v>
      </c>
      <c r="AH14" s="87" t="n">
        <v>11.5625371561091</v>
      </c>
      <c r="AI14" s="87" t="n">
        <v>2149.3725836557</v>
      </c>
      <c r="AJ14" s="87" t="n">
        <v>0.965404025150947</v>
      </c>
      <c r="AK14" s="87" t="n">
        <v>134.906737999209</v>
      </c>
      <c r="AL14" s="87" t="n">
        <v>42.434</v>
      </c>
      <c r="AM14" s="87" t="n">
        <v>28.946030002176</v>
      </c>
      <c r="AN14" s="87" t="n">
        <v>141.836</v>
      </c>
      <c r="AO14" s="87" t="n">
        <v>52.128503222545</v>
      </c>
      <c r="AP14" s="87" t="n">
        <v>8.41372230296102</v>
      </c>
      <c r="AQ14" s="87" t="n">
        <v>420.485684204479</v>
      </c>
      <c r="AR14" s="87" t="n">
        <v>1066.94146418953</v>
      </c>
      <c r="AS14" s="87" t="n">
        <v>1016.91042526627</v>
      </c>
      <c r="AT14" s="87" t="n">
        <v>927.896560203164</v>
      </c>
      <c r="AU14" s="88" t="n">
        <v>74.4517617313378</v>
      </c>
      <c r="AW14" s="74"/>
    </row>
    <row r="15" customFormat="false" ht="13.8" hidden="false" customHeight="false" outlineLevel="0" collapsed="false">
      <c r="B15" s="75" t="n">
        <f aca="false">B14+1</f>
        <v>2025</v>
      </c>
      <c r="C15" s="76" t="n">
        <v>9.02</v>
      </c>
      <c r="D15" s="89" t="n">
        <v>24.4126636114633</v>
      </c>
      <c r="E15" s="78" t="n">
        <f aca="false">AR15/AR14-1</f>
        <v>-0.00389492330934638</v>
      </c>
      <c r="F15" s="79" t="n">
        <f aca="false">AS15/AS14-1</f>
        <v>-0.00389492330933949</v>
      </c>
      <c r="G15" s="80" t="n">
        <f aca="false">AT15/AT14-1</f>
        <v>0.00580846888876496</v>
      </c>
      <c r="H15" s="80" t="n">
        <f aca="false">AU15/AU14-1</f>
        <v>0.00300957795718992</v>
      </c>
      <c r="I15" s="80" t="e">
        <f aca="false">AV15/AV14-1</f>
        <v>#DIV/0!</v>
      </c>
      <c r="J15" s="80" t="e">
        <f aca="false">AW15/AW14-1</f>
        <v>#DIV/0!</v>
      </c>
      <c r="K15" s="80" t="e">
        <f aca="false">AX15/AX14-1</f>
        <v>#DIV/0!</v>
      </c>
      <c r="L15" s="80" t="e">
        <f aca="false">AY15/AY14-1</f>
        <v>#DIV/0!</v>
      </c>
      <c r="M15" s="80" t="e">
        <f aca="false">AZ15/AZ14-1</f>
        <v>#DIV/0!</v>
      </c>
      <c r="N15" s="80" t="e">
        <f aca="false">BA15/BA14-1</f>
        <v>#DIV/0!</v>
      </c>
      <c r="O15" s="80" t="e">
        <f aca="false">BB15/BB14-1</f>
        <v>#DIV/0!</v>
      </c>
      <c r="P15" s="80" t="e">
        <f aca="false">BC15/BC14-1</f>
        <v>#DIV/0!</v>
      </c>
      <c r="Q15" s="80" t="e">
        <f aca="false">BD15/BD14-1</f>
        <v>#DIV/0!</v>
      </c>
      <c r="R15" s="80" t="e">
        <f aca="false">BE15/BE14-1</f>
        <v>#DIV/0!</v>
      </c>
      <c r="S15" s="80" t="e">
        <f aca="false">BF15/BF14-1</f>
        <v>#DIV/0!</v>
      </c>
      <c r="T15" s="80" t="e">
        <f aca="false">BG15/BG14-1</f>
        <v>#DIV/0!</v>
      </c>
      <c r="U15" s="80" t="n">
        <f aca="false">AU15/AU14-1</f>
        <v>0.00300957795718992</v>
      </c>
      <c r="V15" s="80" t="e">
        <f aca="false">AV15/AV14-1</f>
        <v>#DIV/0!</v>
      </c>
      <c r="W15" s="81" t="e">
        <f aca="false">AW15/AW14-1</f>
        <v>#DIV/0!</v>
      </c>
      <c r="X15" s="82" t="n">
        <f aca="false">(AE15+AD15)/AC15</f>
        <v>0.719390362162307</v>
      </c>
      <c r="Y15" s="83" t="n">
        <f aca="false">(AQ15+AR15+AS15+AT15+AU15)/AC15</f>
        <v>0.122950424234561</v>
      </c>
      <c r="Z15" s="83" t="n">
        <f aca="false">(AF15+AG15+AI15)/AC15</f>
        <v>0.142951714603186</v>
      </c>
      <c r="AA15" s="68" t="n">
        <f aca="false">(AF15+AG15+AH15)/(AF15+AG15+AH15+AI15)</f>
        <v>0.47268432525679</v>
      </c>
      <c r="AB15" s="84" t="n">
        <f aca="false">(AH15+AJ15+AK15+AL15+AM15+AN15+AO15+AP15)/AC15</f>
        <v>0.0147074989999456</v>
      </c>
      <c r="AC15" s="85" t="n">
        <f aca="false">SUM(AD15:AU15)</f>
        <v>28440.9431296373</v>
      </c>
      <c r="AD15" s="86" t="n">
        <v>19801.0431094496</v>
      </c>
      <c r="AE15" s="87" t="n">
        <v>659.097268817791</v>
      </c>
      <c r="AF15" s="87" t="n">
        <v>1593.06000165767</v>
      </c>
      <c r="AG15" s="87" t="n">
        <v>323.249</v>
      </c>
      <c r="AH15" s="87" t="n">
        <v>10.3826900419836</v>
      </c>
      <c r="AI15" s="87" t="n">
        <v>2149.3725836557</v>
      </c>
      <c r="AJ15" s="87" t="n">
        <v>0.910227264655537</v>
      </c>
      <c r="AK15" s="87" t="n">
        <v>133.287857143218</v>
      </c>
      <c r="AL15" s="87" t="n">
        <v>42.434</v>
      </c>
      <c r="AM15" s="87" t="n">
        <v>28.7144617621586</v>
      </c>
      <c r="AN15" s="87" t="n">
        <v>141.836</v>
      </c>
      <c r="AO15" s="87" t="n">
        <v>52.2901015825349</v>
      </c>
      <c r="AP15" s="87" t="n">
        <v>8.4398048421002</v>
      </c>
      <c r="AQ15" s="87" t="n">
        <v>413.128528644167</v>
      </c>
      <c r="AR15" s="87" t="n">
        <v>1062.78580901095</v>
      </c>
      <c r="AS15" s="87" t="n">
        <v>1012.94963714739</v>
      </c>
      <c r="AT15" s="87" t="n">
        <v>933.286218505096</v>
      </c>
      <c r="AU15" s="88" t="n">
        <v>74.6758301123184</v>
      </c>
      <c r="AW15" s="74"/>
    </row>
    <row r="16" customFormat="false" ht="13.8" hidden="false" customHeight="false" outlineLevel="0" collapsed="false">
      <c r="B16" s="75" t="n">
        <f aca="false">B15+1</f>
        <v>2026</v>
      </c>
      <c r="C16" s="76" t="n">
        <v>9.31</v>
      </c>
      <c r="D16" s="89" t="n">
        <v>24.4848682478174</v>
      </c>
      <c r="E16" s="78" t="n">
        <f aca="false">AR16/AR15-1</f>
        <v>-0.000352492528507442</v>
      </c>
      <c r="F16" s="79" t="n">
        <f aca="false">AS16/AS15-1</f>
        <v>-0.000352492528508663</v>
      </c>
      <c r="G16" s="80" t="n">
        <f aca="false">AT16/AT15-1</f>
        <v>0.00615708941858184</v>
      </c>
      <c r="H16" s="80" t="n">
        <f aca="false">AU16/AU15-1</f>
        <v>0.00385668633396152</v>
      </c>
      <c r="I16" s="80" t="e">
        <f aca="false">AV16/AV15-1</f>
        <v>#DIV/0!</v>
      </c>
      <c r="J16" s="80" t="e">
        <f aca="false">AW16/AW15-1</f>
        <v>#DIV/0!</v>
      </c>
      <c r="K16" s="80" t="e">
        <f aca="false">AX16/AX15-1</f>
        <v>#DIV/0!</v>
      </c>
      <c r="L16" s="80" t="e">
        <f aca="false">AY16/AY15-1</f>
        <v>#DIV/0!</v>
      </c>
      <c r="M16" s="80" t="e">
        <f aca="false">AZ16/AZ15-1</f>
        <v>#DIV/0!</v>
      </c>
      <c r="N16" s="80" t="e">
        <f aca="false">BA16/BA15-1</f>
        <v>#DIV/0!</v>
      </c>
      <c r="O16" s="80" t="e">
        <f aca="false">BB16/BB15-1</f>
        <v>#DIV/0!</v>
      </c>
      <c r="P16" s="80" t="e">
        <f aca="false">BC16/BC15-1</f>
        <v>#DIV/0!</v>
      </c>
      <c r="Q16" s="80" t="e">
        <f aca="false">BD16/BD15-1</f>
        <v>#DIV/0!</v>
      </c>
      <c r="R16" s="80" t="e">
        <f aca="false">BE16/BE15-1</f>
        <v>#DIV/0!</v>
      </c>
      <c r="S16" s="80" t="e">
        <f aca="false">BF16/BF15-1</f>
        <v>#DIV/0!</v>
      </c>
      <c r="T16" s="80" t="e">
        <f aca="false">BG16/BG15-1</f>
        <v>#DIV/0!</v>
      </c>
      <c r="U16" s="80" t="n">
        <f aca="false">AU16/AU15-1</f>
        <v>0.00385668633396152</v>
      </c>
      <c r="V16" s="80" t="e">
        <f aca="false">AV16/AV15-1</f>
        <v>#DIV/0!</v>
      </c>
      <c r="W16" s="81" t="e">
        <f aca="false">AW16/AW15-1</f>
        <v>#DIV/0!</v>
      </c>
      <c r="X16" s="82" t="n">
        <f aca="false">(AE16+AD16)/AC16</f>
        <v>0.719530171953256</v>
      </c>
      <c r="Y16" s="83" t="n">
        <f aca="false">(AQ16+AR16+AS16+AT16+AU16)/AC16</f>
        <v>0.122997294283513</v>
      </c>
      <c r="Z16" s="83" t="n">
        <f aca="false">(AF16+AG16+AI16)/AC16</f>
        <v>0.142849625874632</v>
      </c>
      <c r="AA16" s="68" t="n">
        <f aca="false">(AF16+AG16+AH16)/(AF16+AG16+AH16+AI16)</f>
        <v>0.47168699094479</v>
      </c>
      <c r="AB16" s="84" t="n">
        <f aca="false">(AH16+AJ16+AK16+AL16+AM16+AN16+AO16+AP16)/AC16</f>
        <v>0.0146229078885982</v>
      </c>
      <c r="AC16" s="85" t="n">
        <f aca="false">SUM(AD16:AU16)</f>
        <v>28415.3462808207</v>
      </c>
      <c r="AD16" s="86" t="n">
        <v>19791.953745314</v>
      </c>
      <c r="AE16" s="87" t="n">
        <v>653.745250236259</v>
      </c>
      <c r="AF16" s="87" t="n">
        <v>1586.50000165767</v>
      </c>
      <c r="AG16" s="87" t="n">
        <v>323.249</v>
      </c>
      <c r="AH16" s="87" t="n">
        <v>9.2480115274378</v>
      </c>
      <c r="AI16" s="87" t="n">
        <v>2149.3725836557</v>
      </c>
      <c r="AJ16" s="87" t="n">
        <v>0.863150765015905</v>
      </c>
      <c r="AK16" s="87" t="n">
        <v>131.688402857499</v>
      </c>
      <c r="AL16" s="87" t="n">
        <v>42.434</v>
      </c>
      <c r="AM16" s="87" t="n">
        <v>28.4847460680613</v>
      </c>
      <c r="AN16" s="87" t="n">
        <v>141.836</v>
      </c>
      <c r="AO16" s="87" t="n">
        <v>52.4888039685486</v>
      </c>
      <c r="AP16" s="87" t="n">
        <v>8.47187610050019</v>
      </c>
      <c r="AQ16" s="87" t="n">
        <v>406.010567176275</v>
      </c>
      <c r="AR16" s="87" t="n">
        <v>1062.41118495387</v>
      </c>
      <c r="AS16" s="87" t="n">
        <v>1012.59257996854</v>
      </c>
      <c r="AT16" s="87" t="n">
        <v>939.032545205562</v>
      </c>
      <c r="AU16" s="88" t="n">
        <v>74.9638313657898</v>
      </c>
      <c r="AW16" s="74"/>
    </row>
    <row r="17" customFormat="false" ht="13.8" hidden="false" customHeight="false" outlineLevel="0" collapsed="false">
      <c r="B17" s="75" t="n">
        <f aca="false">B16+1</f>
        <v>2027</v>
      </c>
      <c r="C17" s="76" t="n">
        <v>9.6</v>
      </c>
      <c r="D17" s="89" t="n">
        <v>24.5585891745412</v>
      </c>
      <c r="E17" s="78" t="n">
        <f aca="false">AR17/AR16-1</f>
        <v>-0.000247923647501258</v>
      </c>
      <c r="F17" s="79" t="n">
        <f aca="false">AS17/AS16-1</f>
        <v>-0.000247923647502701</v>
      </c>
      <c r="G17" s="80" t="n">
        <f aca="false">AT17/AT16-1</f>
        <v>0.00684764431298213</v>
      </c>
      <c r="H17" s="80" t="n">
        <f aca="false">AU17/AU16-1</f>
        <v>0.00392748095179618</v>
      </c>
      <c r="I17" s="80" t="e">
        <f aca="false">AV17/AV16-1</f>
        <v>#DIV/0!</v>
      </c>
      <c r="J17" s="80" t="e">
        <f aca="false">AW17/AW16-1</f>
        <v>#DIV/0!</v>
      </c>
      <c r="K17" s="80" t="e">
        <f aca="false">AX17/AX16-1</f>
        <v>#DIV/0!</v>
      </c>
      <c r="L17" s="80" t="e">
        <f aca="false">AY17/AY16-1</f>
        <v>#DIV/0!</v>
      </c>
      <c r="M17" s="80" t="e">
        <f aca="false">AZ17/AZ16-1</f>
        <v>#DIV/0!</v>
      </c>
      <c r="N17" s="80" t="e">
        <f aca="false">BA17/BA16-1</f>
        <v>#DIV/0!</v>
      </c>
      <c r="O17" s="80" t="e">
        <f aca="false">BB17/BB16-1</f>
        <v>#DIV/0!</v>
      </c>
      <c r="P17" s="80" t="e">
        <f aca="false">BC17/BC16-1</f>
        <v>#DIV/0!</v>
      </c>
      <c r="Q17" s="80" t="e">
        <f aca="false">BD17/BD16-1</f>
        <v>#DIV/0!</v>
      </c>
      <c r="R17" s="80" t="e">
        <f aca="false">BE17/BE16-1</f>
        <v>#DIV/0!</v>
      </c>
      <c r="S17" s="80" t="e">
        <f aca="false">BF17/BF16-1</f>
        <v>#DIV/0!</v>
      </c>
      <c r="T17" s="80" t="e">
        <f aca="false">BG17/BG16-1</f>
        <v>#DIV/0!</v>
      </c>
      <c r="U17" s="80" t="n">
        <f aca="false">AU17/AU16-1</f>
        <v>0.00392748095179618</v>
      </c>
      <c r="V17" s="80" t="e">
        <f aca="false">AV17/AV16-1</f>
        <v>#DIV/0!</v>
      </c>
      <c r="W17" s="81" t="e">
        <f aca="false">AW17/AW16-1</f>
        <v>#DIV/0!</v>
      </c>
      <c r="X17" s="82" t="n">
        <f aca="false">(AE17+AD17)/AC17</f>
        <v>0.719638831613986</v>
      </c>
      <c r="Y17" s="83" t="n">
        <f aca="false">(AQ17+AR17+AS17+AT17+AU17)/AC17</f>
        <v>0.123071507238527</v>
      </c>
      <c r="Z17" s="83" t="n">
        <f aca="false">(AF17+AG17+AI17)/AC17</f>
        <v>0.142748448056649</v>
      </c>
      <c r="AA17" s="68" t="n">
        <f aca="false">(AF17+AG17+AH17)/(AF17+AG17+AH17+AI17)</f>
        <v>0.470755947451371</v>
      </c>
      <c r="AB17" s="84" t="n">
        <f aca="false">(AH17+AJ17+AK17+AL17+AM17+AN17+AO17+AP17)/AC17</f>
        <v>0.0145412130908381</v>
      </c>
      <c r="AC17" s="85" t="n">
        <f aca="false">SUM(AD17:AU17)</f>
        <v>28392.614003796</v>
      </c>
      <c r="AD17" s="86" t="n">
        <v>19783.9876452142</v>
      </c>
      <c r="AE17" s="87" t="n">
        <v>648.439922944479</v>
      </c>
      <c r="AF17" s="87" t="n">
        <v>1580.38000165767</v>
      </c>
      <c r="AG17" s="87" t="n">
        <v>323.249</v>
      </c>
      <c r="AH17" s="87" t="n">
        <v>8.21095605610737</v>
      </c>
      <c r="AI17" s="87" t="n">
        <v>2149.3725836557</v>
      </c>
      <c r="AJ17" s="87" t="n">
        <v>0.818657534961055</v>
      </c>
      <c r="AK17" s="87" t="n">
        <v>130.10814202321</v>
      </c>
      <c r="AL17" s="87" t="n">
        <v>42.434</v>
      </c>
      <c r="AM17" s="87" t="n">
        <v>28.2568680995168</v>
      </c>
      <c r="AN17" s="87" t="n">
        <v>141.836</v>
      </c>
      <c r="AO17" s="87" t="n">
        <v>52.6935103040259</v>
      </c>
      <c r="AP17" s="87" t="n">
        <v>8.50491641729214</v>
      </c>
      <c r="AQ17" s="87" t="n">
        <v>399.111521009454</v>
      </c>
      <c r="AR17" s="87" t="n">
        <v>1062.14778809775</v>
      </c>
      <c r="AS17" s="87" t="n">
        <v>1012.34153432268</v>
      </c>
      <c r="AT17" s="87" t="n">
        <v>945.462706073444</v>
      </c>
      <c r="AU17" s="88" t="n">
        <v>75.2582503855526</v>
      </c>
      <c r="AW17" s="74"/>
    </row>
    <row r="18" customFormat="false" ht="13.8" hidden="false" customHeight="false" outlineLevel="0" collapsed="false">
      <c r="B18" s="75" t="n">
        <f aca="false">B17+1</f>
        <v>2028</v>
      </c>
      <c r="C18" s="76" t="n">
        <v>9.68</v>
      </c>
      <c r="D18" s="89" t="n">
        <v>24.6321820518042</v>
      </c>
      <c r="E18" s="78" t="n">
        <f aca="false">AR18/AR17-1</f>
        <v>-0.000522750437746855</v>
      </c>
      <c r="F18" s="79" t="n">
        <f aca="false">AS18/AS17-1</f>
        <v>-0.000522750437750297</v>
      </c>
      <c r="G18" s="80" t="n">
        <f aca="false">AT18/AT17-1</f>
        <v>0.00715950222565431</v>
      </c>
      <c r="H18" s="80" t="n">
        <f aca="false">AU18/AU17-1</f>
        <v>0.00369418714942737</v>
      </c>
      <c r="I18" s="80" t="e">
        <f aca="false">AV18/AV17-1</f>
        <v>#DIV/0!</v>
      </c>
      <c r="J18" s="80" t="e">
        <f aca="false">AW18/AW17-1</f>
        <v>#DIV/0!</v>
      </c>
      <c r="K18" s="80" t="e">
        <f aca="false">AX18/AX17-1</f>
        <v>#DIV/0!</v>
      </c>
      <c r="L18" s="80" t="e">
        <f aca="false">AY18/AY17-1</f>
        <v>#DIV/0!</v>
      </c>
      <c r="M18" s="80" t="e">
        <f aca="false">AZ18/AZ17-1</f>
        <v>#DIV/0!</v>
      </c>
      <c r="N18" s="80" t="e">
        <f aca="false">BA18/BA17-1</f>
        <v>#DIV/0!</v>
      </c>
      <c r="O18" s="80" t="e">
        <f aca="false">BB18/BB17-1</f>
        <v>#DIV/0!</v>
      </c>
      <c r="P18" s="80" t="e">
        <f aca="false">BC18/BC17-1</f>
        <v>#DIV/0!</v>
      </c>
      <c r="Q18" s="80" t="e">
        <f aca="false">BD18/BD17-1</f>
        <v>#DIV/0!</v>
      </c>
      <c r="R18" s="80" t="e">
        <f aca="false">BE18/BE17-1</f>
        <v>#DIV/0!</v>
      </c>
      <c r="S18" s="80" t="e">
        <f aca="false">BF18/BF17-1</f>
        <v>#DIV/0!</v>
      </c>
      <c r="T18" s="80" t="e">
        <f aca="false">BG18/BG17-1</f>
        <v>#DIV/0!</v>
      </c>
      <c r="U18" s="80" t="n">
        <f aca="false">AU18/AU17-1</f>
        <v>0.00369418714942737</v>
      </c>
      <c r="V18" s="80" t="e">
        <f aca="false">AV18/AV17-1</f>
        <v>#DIV/0!</v>
      </c>
      <c r="W18" s="81" t="e">
        <f aca="false">AW18/AW17-1</f>
        <v>#DIV/0!</v>
      </c>
      <c r="X18" s="82" t="n">
        <f aca="false">(AE18+AD18)/AC18</f>
        <v>0.720257897365689</v>
      </c>
      <c r="Y18" s="83" t="n">
        <f aca="false">(AQ18+AR18+AS18+AT18+AU18)/AC18</f>
        <v>0.122898140167282</v>
      </c>
      <c r="Z18" s="83" t="n">
        <f aca="false">(AF18+AG18+AI18)/AC18</f>
        <v>0.142355028920824</v>
      </c>
      <c r="AA18" s="68" t="n">
        <f aca="false">(AF18+AG18+AH18)/(AF18+AG18+AH18+AI18)</f>
        <v>0.469807501609671</v>
      </c>
      <c r="AB18" s="84" t="n">
        <f aca="false">(AH18+AJ18+AK18+AL18+AM18+AN18+AO18+AP18)/AC18</f>
        <v>0.0144889335462045</v>
      </c>
      <c r="AC18" s="85" t="n">
        <f aca="false">SUM(AD18:AU18)</f>
        <v>28426.6851406006</v>
      </c>
      <c r="AD18" s="86" t="n">
        <v>19831.3514165442</v>
      </c>
      <c r="AE18" s="87" t="n">
        <v>643.193051901298</v>
      </c>
      <c r="AF18" s="87" t="n">
        <v>1574.06000165767</v>
      </c>
      <c r="AG18" s="87" t="n">
        <v>323.249</v>
      </c>
      <c r="AH18" s="87" t="n">
        <v>7.26597181205882</v>
      </c>
      <c r="AI18" s="87" t="n">
        <v>2149.3725836557</v>
      </c>
      <c r="AJ18" s="87" t="n">
        <v>0.77868389353829</v>
      </c>
      <c r="AK18" s="87" t="n">
        <v>130.10814202321</v>
      </c>
      <c r="AL18" s="87" t="n">
        <v>42.434</v>
      </c>
      <c r="AM18" s="87" t="n">
        <v>28.0308131547207</v>
      </c>
      <c r="AN18" s="87" t="n">
        <v>141.836</v>
      </c>
      <c r="AO18" s="87" t="n">
        <v>52.8832069411204</v>
      </c>
      <c r="AP18" s="87" t="n">
        <v>8.53553411639439</v>
      </c>
      <c r="AQ18" s="87" t="n">
        <v>392.413835812832</v>
      </c>
      <c r="AR18" s="87" t="n">
        <v>1061.59254987657</v>
      </c>
      <c r="AS18" s="87" t="n">
        <v>1011.81233234246</v>
      </c>
      <c r="AT18" s="87" t="n">
        <v>952.23174842185</v>
      </c>
      <c r="AU18" s="88" t="n">
        <v>75.5362684470153</v>
      </c>
      <c r="AW18" s="74"/>
    </row>
    <row r="19" customFormat="false" ht="13.8" hidden="false" customHeight="false" outlineLevel="0" collapsed="false">
      <c r="B19" s="75" t="n">
        <f aca="false">B18+1</f>
        <v>2029</v>
      </c>
      <c r="C19" s="76" t="n">
        <v>9.76</v>
      </c>
      <c r="D19" s="89" t="n">
        <v>24.7052956300105</v>
      </c>
      <c r="E19" s="78" t="n">
        <f aca="false">AR19/AR18-1</f>
        <v>-0.000515103721445365</v>
      </c>
      <c r="F19" s="79" t="n">
        <f aca="false">AS19/AS18-1</f>
        <v>-0.000515103721441479</v>
      </c>
      <c r="G19" s="80" t="n">
        <f aca="false">AT19/AT18-1</f>
        <v>0.0072505773946463</v>
      </c>
      <c r="H19" s="80" t="n">
        <f aca="false">AU19/AU18-1</f>
        <v>0.00345289592518516</v>
      </c>
      <c r="I19" s="80" t="e">
        <f aca="false">AV19/AV18-1</f>
        <v>#DIV/0!</v>
      </c>
      <c r="J19" s="80" t="e">
        <f aca="false">AW19/AW18-1</f>
        <v>#DIV/0!</v>
      </c>
      <c r="K19" s="80" t="e">
        <f aca="false">AX19/AX18-1</f>
        <v>#DIV/0!</v>
      </c>
      <c r="L19" s="80" t="e">
        <f aca="false">AY19/AY18-1</f>
        <v>#DIV/0!</v>
      </c>
      <c r="M19" s="80" t="e">
        <f aca="false">AZ19/AZ18-1</f>
        <v>#DIV/0!</v>
      </c>
      <c r="N19" s="80" t="e">
        <f aca="false">BA19/BA18-1</f>
        <v>#DIV/0!</v>
      </c>
      <c r="O19" s="80" t="e">
        <f aca="false">BB19/BB18-1</f>
        <v>#DIV/0!</v>
      </c>
      <c r="P19" s="80" t="e">
        <f aca="false">BC19/BC18-1</f>
        <v>#DIV/0!</v>
      </c>
      <c r="Q19" s="80" t="e">
        <f aca="false">BD19/BD18-1</f>
        <v>#DIV/0!</v>
      </c>
      <c r="R19" s="80" t="e">
        <f aca="false">BE19/BE18-1</f>
        <v>#DIV/0!</v>
      </c>
      <c r="S19" s="80" t="e">
        <f aca="false">BF19/BF18-1</f>
        <v>#DIV/0!</v>
      </c>
      <c r="T19" s="80" t="e">
        <f aca="false">BG19/BG18-1</f>
        <v>#DIV/0!</v>
      </c>
      <c r="U19" s="80" t="n">
        <f aca="false">AU19/AU18-1</f>
        <v>0.00345289592518516</v>
      </c>
      <c r="V19" s="80" t="e">
        <f aca="false">AV19/AV18-1</f>
        <v>#DIV/0!</v>
      </c>
      <c r="W19" s="81" t="e">
        <f aca="false">AW19/AW18-1</f>
        <v>#DIV/0!</v>
      </c>
      <c r="X19" s="82" t="n">
        <f aca="false">(AE19+AD19)/AC19</f>
        <v>0.72085416950776</v>
      </c>
      <c r="Y19" s="83" t="n">
        <f aca="false">(AQ19+AR19+AS19+AT19+AU19)/AC19</f>
        <v>0.122736273909667</v>
      </c>
      <c r="Z19" s="83" t="n">
        <f aca="false">(AF19+AG19+AI19)/AC19</f>
        <v>0.141969375003979</v>
      </c>
      <c r="AA19" s="68" t="n">
        <f aca="false">(AF19+AG19+AH19)/(AF19+AG19+AH19+AI19)</f>
        <v>0.468893512051515</v>
      </c>
      <c r="AB19" s="84" t="n">
        <f aca="false">(AH19+AJ19+AK19+AL19+AM19+AN19+AO19+AP19)/AC19</f>
        <v>0.0144401815785946</v>
      </c>
      <c r="AC19" s="85" t="n">
        <f aca="false">SUM(AD19:AU19)</f>
        <v>28460.7971627693</v>
      </c>
      <c r="AD19" s="86" t="n">
        <v>19878.090785155</v>
      </c>
      <c r="AE19" s="87" t="n">
        <v>637.993517141883</v>
      </c>
      <c r="AF19" s="87" t="n">
        <v>1567.94000165767</v>
      </c>
      <c r="AG19" s="87" t="n">
        <v>323.249</v>
      </c>
      <c r="AH19" s="87" t="n">
        <v>6.40946932036958</v>
      </c>
      <c r="AI19" s="87" t="n">
        <v>2149.3725836557</v>
      </c>
      <c r="AJ19" s="87" t="n">
        <v>0.745052383553792</v>
      </c>
      <c r="AK19" s="87" t="n">
        <v>130.10814202321</v>
      </c>
      <c r="AL19" s="87" t="n">
        <v>42.434</v>
      </c>
      <c r="AM19" s="87" t="n">
        <v>27.8065666494829</v>
      </c>
      <c r="AN19" s="87" t="n">
        <v>141.836</v>
      </c>
      <c r="AO19" s="87" t="n">
        <v>53.0735864861084</v>
      </c>
      <c r="AP19" s="87" t="n">
        <v>8.56626203921341</v>
      </c>
      <c r="AQ19" s="87" t="n">
        <v>385.902266877025</v>
      </c>
      <c r="AR19" s="87" t="n">
        <v>1061.04571960347</v>
      </c>
      <c r="AS19" s="87" t="n">
        <v>1011.29114404467</v>
      </c>
      <c r="AT19" s="87" t="n">
        <v>959.135978411422</v>
      </c>
      <c r="AU19" s="88" t="n">
        <v>75.7970873205397</v>
      </c>
      <c r="AW19" s="74"/>
    </row>
    <row r="20" customFormat="false" ht="13.8" hidden="false" customHeight="false" outlineLevel="0" collapsed="false">
      <c r="B20" s="75" t="n">
        <f aca="false">B19+1</f>
        <v>2030</v>
      </c>
      <c r="C20" s="76" t="n">
        <v>9.84</v>
      </c>
      <c r="D20" s="89" t="n">
        <v>24.7785448655887</v>
      </c>
      <c r="E20" s="78" t="n">
        <f aca="false">AR20/AR19-1</f>
        <v>2.23542644504082E-005</v>
      </c>
      <c r="F20" s="79" t="n">
        <f aca="false">AS20/AS19-1</f>
        <v>2.23542644401942E-005</v>
      </c>
      <c r="G20" s="80" t="n">
        <f aca="false">AT20/AT19-1</f>
        <v>0.00739573267000027</v>
      </c>
      <c r="H20" s="80" t="n">
        <f aca="false">AU20/AU19-1</f>
        <v>0.00406347496404313</v>
      </c>
      <c r="I20" s="80" t="e">
        <f aca="false">AV20/AV19-1</f>
        <v>#DIV/0!</v>
      </c>
      <c r="J20" s="80" t="e">
        <f aca="false">AW20/AW19-1</f>
        <v>#DIV/0!</v>
      </c>
      <c r="K20" s="80" t="e">
        <f aca="false">AX20/AX19-1</f>
        <v>#DIV/0!</v>
      </c>
      <c r="L20" s="80" t="e">
        <f aca="false">AY20/AY19-1</f>
        <v>#DIV/0!</v>
      </c>
      <c r="M20" s="80" t="e">
        <f aca="false">AZ20/AZ19-1</f>
        <v>#DIV/0!</v>
      </c>
      <c r="N20" s="80" t="e">
        <f aca="false">BA20/BA19-1</f>
        <v>#DIV/0!</v>
      </c>
      <c r="O20" s="80" t="e">
        <f aca="false">BB20/BB19-1</f>
        <v>#DIV/0!</v>
      </c>
      <c r="P20" s="80" t="e">
        <f aca="false">BC20/BC19-1</f>
        <v>#DIV/0!</v>
      </c>
      <c r="Q20" s="80" t="e">
        <f aca="false">BD20/BD19-1</f>
        <v>#DIV/0!</v>
      </c>
      <c r="R20" s="80" t="e">
        <f aca="false">BE20/BE19-1</f>
        <v>#DIV/0!</v>
      </c>
      <c r="S20" s="80" t="e">
        <f aca="false">BF20/BF19-1</f>
        <v>#DIV/0!</v>
      </c>
      <c r="T20" s="80" t="e">
        <f aca="false">BG20/BG19-1</f>
        <v>#DIV/0!</v>
      </c>
      <c r="U20" s="80" t="n">
        <f aca="false">AU20/AU19-1</f>
        <v>0.00406347496404313</v>
      </c>
      <c r="V20" s="80" t="e">
        <f aca="false">AV20/AV19-1</f>
        <v>#DIV/0!</v>
      </c>
      <c r="W20" s="81" t="e">
        <f aca="false">AW20/AW19-1</f>
        <v>#DIV/0!</v>
      </c>
      <c r="X20" s="82" t="n">
        <f aca="false">(AE20+AD20)/AC20</f>
        <v>0.721555906566619</v>
      </c>
      <c r="Y20" s="83" t="n">
        <f aca="false">(AQ20+AR20+AS20+AT20+AU20)/AC20</f>
        <v>0.122576228010074</v>
      </c>
      <c r="Z20" s="83" t="n">
        <f aca="false">(AF20+AG20+AI20)/AC20</f>
        <v>0.141480095605497</v>
      </c>
      <c r="AA20" s="68" t="n">
        <f aca="false">(AF20+AG20+AH20)/(AF20+AG20+AH20+AI20)</f>
        <v>0.467858759675375</v>
      </c>
      <c r="AB20" s="84" t="n">
        <f aca="false">(AH20+AJ20+AK20+AL20+AM20+AN20+AO20+AP20)/AC20</f>
        <v>0.0143877698178101</v>
      </c>
      <c r="AC20" s="85" t="n">
        <f aca="false">SUM(AD20:AU20)</f>
        <v>28509.180517946</v>
      </c>
      <c r="AD20" s="86" t="n">
        <v>19938.0435424031</v>
      </c>
      <c r="AE20" s="87" t="n">
        <v>632.924051694827</v>
      </c>
      <c r="AF20" s="87" t="n">
        <v>1560.86000165767</v>
      </c>
      <c r="AG20" s="87" t="n">
        <v>323.249</v>
      </c>
      <c r="AH20" s="87" t="n">
        <v>5.62010570480134</v>
      </c>
      <c r="AI20" s="87" t="n">
        <v>2149.3725836557</v>
      </c>
      <c r="AJ20" s="87" t="n">
        <v>0.714757222881928</v>
      </c>
      <c r="AK20" s="87" t="n">
        <v>130.10814202321</v>
      </c>
      <c r="AL20" s="87" t="n">
        <v>42.434</v>
      </c>
      <c r="AM20" s="87" t="n">
        <v>27.5841141162871</v>
      </c>
      <c r="AN20" s="87" t="n">
        <v>141.836</v>
      </c>
      <c r="AO20" s="87" t="n">
        <v>53.2858808320529</v>
      </c>
      <c r="AP20" s="87" t="n">
        <v>8.60052708737027</v>
      </c>
      <c r="AQ20" s="87" t="n">
        <v>379.830043744559</v>
      </c>
      <c r="AR20" s="87" t="n">
        <v>1061.06943850008</v>
      </c>
      <c r="AS20" s="87" t="n">
        <v>1011.31375071433</v>
      </c>
      <c r="AT20" s="87" t="n">
        <v>966.229491701932</v>
      </c>
      <c r="AU20" s="88" t="n">
        <v>76.1050868872141</v>
      </c>
      <c r="AW20" s="74"/>
    </row>
    <row r="21" customFormat="false" ht="13.8" hidden="false" customHeight="false" outlineLevel="0" collapsed="false">
      <c r="B21" s="75" t="n">
        <f aca="false">B20+1</f>
        <v>2031</v>
      </c>
      <c r="C21" s="76" t="n">
        <v>9.92</v>
      </c>
      <c r="D21" s="89" t="n">
        <v>24.8530590542208</v>
      </c>
      <c r="E21" s="78" t="n">
        <f aca="false">AR21/AR20-1</f>
        <v>-5.01365179816915E-007</v>
      </c>
      <c r="F21" s="79" t="n">
        <f aca="false">AS21/AS20-1</f>
        <v>-5.01365169491841E-007</v>
      </c>
      <c r="G21" s="80" t="n">
        <f aca="false">AT21/AT20-1</f>
        <v>0.00744394155211281</v>
      </c>
      <c r="H21" s="80" t="n">
        <f aca="false">AU21/AU20-1</f>
        <v>0.00404283455158638</v>
      </c>
      <c r="I21" s="80" t="e">
        <f aca="false">AV21/AV20-1</f>
        <v>#DIV/0!</v>
      </c>
      <c r="J21" s="80" t="e">
        <f aca="false">AW21/AW20-1</f>
        <v>#DIV/0!</v>
      </c>
      <c r="K21" s="80" t="e">
        <f aca="false">AX21/AX20-1</f>
        <v>#DIV/0!</v>
      </c>
      <c r="L21" s="80" t="e">
        <f aca="false">AY21/AY20-1</f>
        <v>#DIV/0!</v>
      </c>
      <c r="M21" s="80" t="e">
        <f aca="false">AZ21/AZ20-1</f>
        <v>#DIV/0!</v>
      </c>
      <c r="N21" s="80" t="e">
        <f aca="false">BA21/BA20-1</f>
        <v>#DIV/0!</v>
      </c>
      <c r="O21" s="80" t="e">
        <f aca="false">BB21/BB20-1</f>
        <v>#DIV/0!</v>
      </c>
      <c r="P21" s="80" t="e">
        <f aca="false">BC21/BC20-1</f>
        <v>#DIV/0!</v>
      </c>
      <c r="Q21" s="80" t="e">
        <f aca="false">BD21/BD20-1</f>
        <v>#DIV/0!</v>
      </c>
      <c r="R21" s="80" t="e">
        <f aca="false">BE21/BE20-1</f>
        <v>#DIV/0!</v>
      </c>
      <c r="S21" s="80" t="e">
        <f aca="false">BF21/BF20-1</f>
        <v>#DIV/0!</v>
      </c>
      <c r="T21" s="80" t="e">
        <f aca="false">BG21/BG20-1</f>
        <v>#DIV/0!</v>
      </c>
      <c r="U21" s="80" t="n">
        <f aca="false">AU21/AU20-1</f>
        <v>0.00404283455158638</v>
      </c>
      <c r="V21" s="80" t="e">
        <f aca="false">AV21/AV20-1</f>
        <v>#DIV/0!</v>
      </c>
      <c r="W21" s="81" t="e">
        <f aca="false">AW21/AW20-1</f>
        <v>#DIV/0!</v>
      </c>
      <c r="X21" s="82" t="n">
        <f aca="false">(AE21+AD21)/AC21</f>
        <v>0.722106565756733</v>
      </c>
      <c r="Y21" s="83" t="n">
        <f aca="false">(AQ21+AR21+AS21+AT21+AU21)/AC21</f>
        <v>0.122432741623726</v>
      </c>
      <c r="Z21" s="83" t="n">
        <f aca="false">(AF21+AG21+AI21)/AC21</f>
        <v>0.141123031208436</v>
      </c>
      <c r="AA21" s="68" t="n">
        <f aca="false">(AF21+AG21+AH21)/(AF21+AG21+AH21+AI21)</f>
        <v>0.467320888878484</v>
      </c>
      <c r="AB21" s="84" t="n">
        <f aca="false">(AH21+AJ21+AK21+AL21+AM21+AN21+AO21+AP21)/AC21</f>
        <v>0.0143376614111047</v>
      </c>
      <c r="AC21" s="85" t="n">
        <f aca="false">SUM(AD21:AU21)</f>
        <v>28557.6461248265</v>
      </c>
      <c r="AD21" s="86" t="n">
        <v>19993.8457836046</v>
      </c>
      <c r="AE21" s="87" t="n">
        <v>627.817985689946</v>
      </c>
      <c r="AF21" s="87" t="n">
        <v>1557.52000165767</v>
      </c>
      <c r="AG21" s="87" t="n">
        <v>323.249</v>
      </c>
      <c r="AH21" s="87" t="n">
        <v>4.88163744893309</v>
      </c>
      <c r="AI21" s="87" t="n">
        <v>2149.3725836557</v>
      </c>
      <c r="AJ21" s="87" t="n">
        <v>0.68649796851719</v>
      </c>
      <c r="AK21" s="87" t="n">
        <v>130.10814202321</v>
      </c>
      <c r="AL21" s="87" t="n">
        <v>42.434</v>
      </c>
      <c r="AM21" s="87" t="n">
        <v>27.3634412033568</v>
      </c>
      <c r="AN21" s="87" t="n">
        <v>141.836</v>
      </c>
      <c r="AO21" s="87" t="n">
        <v>53.5043529434643</v>
      </c>
      <c r="AP21" s="87" t="n">
        <v>8.63578924842848</v>
      </c>
      <c r="AQ21" s="87" t="n">
        <v>374.173944462921</v>
      </c>
      <c r="AR21" s="87" t="n">
        <v>1061.06890651681</v>
      </c>
      <c r="AS21" s="87" t="n">
        <v>1011.31324367684</v>
      </c>
      <c r="AT21" s="87" t="n">
        <v>973.422047564089</v>
      </c>
      <c r="AU21" s="88" t="n">
        <v>76.4127671620332</v>
      </c>
      <c r="AW21" s="74"/>
    </row>
    <row r="22" customFormat="false" ht="13.8" hidden="false" customHeight="false" outlineLevel="0" collapsed="false">
      <c r="B22" s="75" t="n">
        <f aca="false">B21+1</f>
        <v>2032</v>
      </c>
      <c r="C22" s="76" t="n">
        <v>10</v>
      </c>
      <c r="D22" s="89" t="n">
        <v>24.9282580926159</v>
      </c>
      <c r="E22" s="78" t="n">
        <f aca="false">AR22/AR21-1</f>
        <v>-7.15339161141415E-005</v>
      </c>
      <c r="F22" s="79" t="n">
        <f aca="false">AS22/AS21-1</f>
        <v>-7.15339161158068E-005</v>
      </c>
      <c r="G22" s="80" t="n">
        <f aca="false">AT22/AT21-1</f>
        <v>0.00734466788259103</v>
      </c>
      <c r="H22" s="80" t="n">
        <f aca="false">AU22/AU21-1</f>
        <v>0.00386150452985823</v>
      </c>
      <c r="I22" s="80" t="e">
        <f aca="false">AV22/AV21-1</f>
        <v>#DIV/0!</v>
      </c>
      <c r="J22" s="80" t="e">
        <f aca="false">AW22/AW21-1</f>
        <v>#DIV/0!</v>
      </c>
      <c r="K22" s="80" t="e">
        <f aca="false">AX22/AX21-1</f>
        <v>#DIV/0!</v>
      </c>
      <c r="L22" s="80" t="e">
        <f aca="false">AY22/AY21-1</f>
        <v>#DIV/0!</v>
      </c>
      <c r="M22" s="80" t="e">
        <f aca="false">AZ22/AZ21-1</f>
        <v>#DIV/0!</v>
      </c>
      <c r="N22" s="80" t="e">
        <f aca="false">BA22/BA21-1</f>
        <v>#DIV/0!</v>
      </c>
      <c r="O22" s="80" t="e">
        <f aca="false">BB22/BB21-1</f>
        <v>#DIV/0!</v>
      </c>
      <c r="P22" s="80" t="e">
        <f aca="false">BC22/BC21-1</f>
        <v>#DIV/0!</v>
      </c>
      <c r="Q22" s="80" t="e">
        <f aca="false">BD22/BD21-1</f>
        <v>#DIV/0!</v>
      </c>
      <c r="R22" s="80" t="e">
        <f aca="false">BE22/BE21-1</f>
        <v>#DIV/0!</v>
      </c>
      <c r="S22" s="80" t="e">
        <f aca="false">BF22/BF21-1</f>
        <v>#DIV/0!</v>
      </c>
      <c r="T22" s="80" t="e">
        <f aca="false">BG22/BG21-1</f>
        <v>#DIV/0!</v>
      </c>
      <c r="U22" s="80" t="n">
        <f aca="false">AU22/AU21-1</f>
        <v>0.00386150452985823</v>
      </c>
      <c r="V22" s="80" t="e">
        <f aca="false">AV22/AV21-1</f>
        <v>#DIV/0!</v>
      </c>
      <c r="W22" s="81" t="e">
        <f aca="false">AW22/AW21-1</f>
        <v>#DIV/0!</v>
      </c>
      <c r="X22" s="82" t="n">
        <f aca="false">(AE22+AD22)/AC22</f>
        <v>0.722592536492703</v>
      </c>
      <c r="Y22" s="83" t="n">
        <f aca="false">(AQ22+AR22+AS22+AT22+AU22)/AC22</f>
        <v>0.122308322100656</v>
      </c>
      <c r="Z22" s="83" t="n">
        <f aca="false">(AF22+AG22+AI22)/AC22</f>
        <v>0.140805997356555</v>
      </c>
      <c r="AA22" s="68" t="n">
        <f aca="false">(AF22+AG22+AH22)/(AF22+AG22+AH22+AI22)</f>
        <v>0.466889725979902</v>
      </c>
      <c r="AB22" s="84" t="n">
        <f aca="false">(AH22+AJ22+AK22+AL22+AM22+AN22+AO22+AP22)/AC22</f>
        <v>0.0142931440500866</v>
      </c>
      <c r="AC22" s="85" t="n">
        <f aca="false">SUM(AD22:AU22)</f>
        <v>28603.3383586263</v>
      </c>
      <c r="AD22" s="86" t="n">
        <v>20045.7258820548</v>
      </c>
      <c r="AE22" s="87" t="n">
        <v>622.832934663992</v>
      </c>
      <c r="AF22" s="87" t="n">
        <v>1554.90000165767</v>
      </c>
      <c r="AG22" s="87" t="n">
        <v>323.249</v>
      </c>
      <c r="AH22" s="87" t="n">
        <v>4.23823699812193</v>
      </c>
      <c r="AI22" s="87" t="n">
        <v>2149.3725836557</v>
      </c>
      <c r="AJ22" s="87" t="n">
        <v>0.660980483844105</v>
      </c>
      <c r="AK22" s="87" t="n">
        <v>130.10814202321</v>
      </c>
      <c r="AL22" s="87" t="n">
        <v>42.434</v>
      </c>
      <c r="AM22" s="87" t="n">
        <v>27.1717872215951</v>
      </c>
      <c r="AN22" s="87" t="n">
        <v>141.836</v>
      </c>
      <c r="AO22" s="87" t="n">
        <v>53.7130199199438</v>
      </c>
      <c r="AP22" s="87" t="n">
        <v>8.66946882649735</v>
      </c>
      <c r="AQ22" s="87" t="n">
        <v>368.913071916539</v>
      </c>
      <c r="AR22" s="87" t="n">
        <v>1060.99300410266</v>
      </c>
      <c r="AS22" s="87" t="n">
        <v>1011.2409004801</v>
      </c>
      <c r="AT22" s="87" t="n">
        <v>980.571509213039</v>
      </c>
      <c r="AU22" s="88" t="n">
        <v>76.7078354085684</v>
      </c>
      <c r="AW22" s="74"/>
    </row>
    <row r="23" customFormat="false" ht="13.8" hidden="false" customHeight="false" outlineLevel="0" collapsed="false">
      <c r="B23" s="75" t="n">
        <f aca="false">B22+1</f>
        <v>2033</v>
      </c>
      <c r="C23" s="76" t="n">
        <v>10</v>
      </c>
      <c r="D23" s="89" t="n">
        <v>25.0023935190837</v>
      </c>
      <c r="E23" s="78" t="n">
        <f aca="false">AR23/AR22-1</f>
        <v>0.00231602249957175</v>
      </c>
      <c r="F23" s="79" t="n">
        <f aca="false">AS23/AS22-1</f>
        <v>0.00231602249957263</v>
      </c>
      <c r="G23" s="80" t="n">
        <f aca="false">AT23/AT22-1</f>
        <v>0.00722880806424486</v>
      </c>
      <c r="H23" s="80" t="n">
        <f aca="false">AU23/AU22-1</f>
        <v>0.00227907531090987</v>
      </c>
      <c r="I23" s="80" t="e">
        <f aca="false">AV23/AV22-1</f>
        <v>#DIV/0!</v>
      </c>
      <c r="J23" s="80" t="e">
        <f aca="false">AW23/AW22-1</f>
        <v>#DIV/0!</v>
      </c>
      <c r="K23" s="80" t="e">
        <f aca="false">AX23/AX22-1</f>
        <v>#DIV/0!</v>
      </c>
      <c r="L23" s="80" t="e">
        <f aca="false">AY23/AY22-1</f>
        <v>#DIV/0!</v>
      </c>
      <c r="M23" s="80" t="e">
        <f aca="false">AZ23/AZ22-1</f>
        <v>#DIV/0!</v>
      </c>
      <c r="N23" s="80" t="e">
        <f aca="false">BA23/BA22-1</f>
        <v>#DIV/0!</v>
      </c>
      <c r="O23" s="80" t="e">
        <f aca="false">BB23/BB22-1</f>
        <v>#DIV/0!</v>
      </c>
      <c r="P23" s="80" t="e">
        <f aca="false">BC23/BC22-1</f>
        <v>#DIV/0!</v>
      </c>
      <c r="Q23" s="80" t="e">
        <f aca="false">BD23/BD22-1</f>
        <v>#DIV/0!</v>
      </c>
      <c r="R23" s="80" t="e">
        <f aca="false">BE23/BE22-1</f>
        <v>#DIV/0!</v>
      </c>
      <c r="S23" s="80" t="e">
        <f aca="false">BF23/BF22-1</f>
        <v>#DIV/0!</v>
      </c>
      <c r="T23" s="80" t="e">
        <f aca="false">BG23/BG22-1</f>
        <v>#DIV/0!</v>
      </c>
      <c r="U23" s="80" t="n">
        <f aca="false">AU23/AU22-1</f>
        <v>0.00227907531090987</v>
      </c>
      <c r="V23" s="80" t="e">
        <f aca="false">AV23/AV22-1</f>
        <v>#DIV/0!</v>
      </c>
      <c r="W23" s="81" t="e">
        <f aca="false">AW23/AW22-1</f>
        <v>#DIV/0!</v>
      </c>
      <c r="X23" s="82" t="n">
        <f aca="false">(AE23+AD23)/AC23</f>
        <v>0.722914970216386</v>
      </c>
      <c r="Y23" s="83" t="n">
        <f aca="false">(AQ23+AR23+AS23+AT23+AU23)/AC23</f>
        <v>0.122265835777767</v>
      </c>
      <c r="Z23" s="83" t="n">
        <f aca="false">(AF23+AG23+AI23)/AC23</f>
        <v>0.140581124286352</v>
      </c>
      <c r="AA23" s="68" t="n">
        <f aca="false">(AF23+AG23+AH23)/(AF23+AG23+AH23+AI23)</f>
        <v>0.465963092052893</v>
      </c>
      <c r="AB23" s="84" t="n">
        <f aca="false">(AH23+AJ23+AK23+AL23+AM23+AN23+AO23+AP23)/AC23</f>
        <v>0.0142380697194941</v>
      </c>
      <c r="AC23" s="85" t="n">
        <f aca="false">SUM(AD23:AU23)</f>
        <v>28671.986370687</v>
      </c>
      <c r="AD23" s="86" t="n">
        <v>20107.0566536696</v>
      </c>
      <c r="AE23" s="87" t="n">
        <v>620.351519540188</v>
      </c>
      <c r="AF23" s="87" t="n">
        <v>1552.96000165767</v>
      </c>
      <c r="AG23" s="87" t="n">
        <v>323.249</v>
      </c>
      <c r="AH23" s="87" t="n">
        <v>3.68347023396646</v>
      </c>
      <c r="AI23" s="87" t="n">
        <v>2154.53107785647</v>
      </c>
      <c r="AJ23" s="87" t="n">
        <v>0.63740371622543</v>
      </c>
      <c r="AK23" s="87" t="n">
        <v>130.10814202321</v>
      </c>
      <c r="AL23" s="87" t="n">
        <v>42.434</v>
      </c>
      <c r="AM23" s="87" t="n">
        <v>27.0087564982655</v>
      </c>
      <c r="AN23" s="87" t="n">
        <v>141.836</v>
      </c>
      <c r="AO23" s="87" t="n">
        <v>53.8365598657597</v>
      </c>
      <c r="AP23" s="87" t="n">
        <v>8.6894086047983</v>
      </c>
      <c r="AQ23" s="87" t="n">
        <v>364.028601301837</v>
      </c>
      <c r="AR23" s="87" t="n">
        <v>1063.45028777205</v>
      </c>
      <c r="AS23" s="87" t="n">
        <v>1013.5829571581</v>
      </c>
      <c r="AT23" s="87" t="n">
        <v>987.659872446407</v>
      </c>
      <c r="AU23" s="88" t="n">
        <v>76.8826583424014</v>
      </c>
      <c r="AW23" s="74"/>
    </row>
    <row r="24" customFormat="false" ht="13.8" hidden="false" customHeight="false" outlineLevel="0" collapsed="false">
      <c r="B24" s="75" t="n">
        <f aca="false">B23+1</f>
        <v>2034</v>
      </c>
      <c r="C24" s="76" t="n">
        <v>10</v>
      </c>
      <c r="D24" s="89" t="n">
        <v>25.0782978613516</v>
      </c>
      <c r="E24" s="78" t="n">
        <f aca="false">AR24/AR23-1</f>
        <v>0.00241566062357457</v>
      </c>
      <c r="F24" s="79" t="n">
        <f aca="false">AS24/AS23-1</f>
        <v>0.00241566062358145</v>
      </c>
      <c r="G24" s="80" t="n">
        <f aca="false">AT24/AT23-1</f>
        <v>0.00704030604559991</v>
      </c>
      <c r="H24" s="80" t="n">
        <f aca="false">AU24/AU23-1</f>
        <v>0.00238809978494392</v>
      </c>
      <c r="I24" s="80" t="e">
        <f aca="false">AV24/AV23-1</f>
        <v>#DIV/0!</v>
      </c>
      <c r="J24" s="80" t="e">
        <f aca="false">AW24/AW23-1</f>
        <v>#DIV/0!</v>
      </c>
      <c r="K24" s="80" t="e">
        <f aca="false">AX24/AX23-1</f>
        <v>#DIV/0!</v>
      </c>
      <c r="L24" s="80" t="e">
        <f aca="false">AY24/AY23-1</f>
        <v>#DIV/0!</v>
      </c>
      <c r="M24" s="80" t="e">
        <f aca="false">AZ24/AZ23-1</f>
        <v>#DIV/0!</v>
      </c>
      <c r="N24" s="80" t="e">
        <f aca="false">BA24/BA23-1</f>
        <v>#DIV/0!</v>
      </c>
      <c r="O24" s="80" t="e">
        <f aca="false">BB24/BB23-1</f>
        <v>#DIV/0!</v>
      </c>
      <c r="P24" s="80" t="e">
        <f aca="false">BC24/BC23-1</f>
        <v>#DIV/0!</v>
      </c>
      <c r="Q24" s="80" t="e">
        <f aca="false">BD24/BD23-1</f>
        <v>#DIV/0!</v>
      </c>
      <c r="R24" s="80" t="e">
        <f aca="false">BE24/BE23-1</f>
        <v>#DIV/0!</v>
      </c>
      <c r="S24" s="80" t="e">
        <f aca="false">BF24/BF23-1</f>
        <v>#DIV/0!</v>
      </c>
      <c r="T24" s="80" t="e">
        <f aca="false">BG24/BG23-1</f>
        <v>#DIV/0!</v>
      </c>
      <c r="U24" s="80" t="n">
        <f aca="false">AU24/AU23-1</f>
        <v>0.00238809978494392</v>
      </c>
      <c r="V24" s="80" t="e">
        <f aca="false">AV24/AV23-1</f>
        <v>#DIV/0!</v>
      </c>
      <c r="W24" s="81" t="e">
        <f aca="false">AW24/AW23-1</f>
        <v>#DIV/0!</v>
      </c>
      <c r="X24" s="82" t="n">
        <f aca="false">(AE24+AD24)/AC24</f>
        <v>0.723230491417868</v>
      </c>
      <c r="Y24" s="83" t="n">
        <f aca="false">(AQ24+AR24+AS24+AT24+AU24)/AC24</f>
        <v>0.122226362387996</v>
      </c>
      <c r="Z24" s="83" t="n">
        <f aca="false">(AF24+AG24+AI24)/AC24</f>
        <v>0.140358100458109</v>
      </c>
      <c r="AA24" s="68" t="n">
        <f aca="false">(AF24+AG24+AH24)/(AF24+AG24+AH24+AI24)</f>
        <v>0.46505198501063</v>
      </c>
      <c r="AB24" s="84" t="n">
        <f aca="false">(AH24+AJ24+AK24+AL24+AM24+AN24+AO24+AP24)/AC24</f>
        <v>0.0141850457360276</v>
      </c>
      <c r="AC24" s="85" t="n">
        <f aca="false">SUM(AD24:AU24)</f>
        <v>28743.6663366137</v>
      </c>
      <c r="AD24" s="86" t="n">
        <v>20170.4161632544</v>
      </c>
      <c r="AE24" s="87" t="n">
        <v>617.879766525939</v>
      </c>
      <c r="AF24" s="87" t="n">
        <v>1551.24000165767</v>
      </c>
      <c r="AG24" s="87" t="n">
        <v>323.249</v>
      </c>
      <c r="AH24" s="87" t="n">
        <v>3.21471676909066</v>
      </c>
      <c r="AI24" s="87" t="n">
        <v>2159.91740555111</v>
      </c>
      <c r="AJ24" s="87" t="n">
        <v>0.614628059517387</v>
      </c>
      <c r="AK24" s="87" t="n">
        <v>130.10814202321</v>
      </c>
      <c r="AL24" s="87" t="n">
        <v>42.434</v>
      </c>
      <c r="AM24" s="87" t="n">
        <v>26.8467039592759</v>
      </c>
      <c r="AN24" s="87" t="n">
        <v>141.836</v>
      </c>
      <c r="AO24" s="87" t="n">
        <v>53.9657676094375</v>
      </c>
      <c r="AP24" s="87" t="n">
        <v>8.71026318544981</v>
      </c>
      <c r="AQ24" s="87" t="n">
        <v>359.503563645146</v>
      </c>
      <c r="AR24" s="87" t="n">
        <v>1066.01922275735</v>
      </c>
      <c r="AS24" s="87" t="n">
        <v>1016.03142959644</v>
      </c>
      <c r="AT24" s="87" t="n">
        <v>994.613300217388</v>
      </c>
      <c r="AU24" s="88" t="n">
        <v>77.0662618022548</v>
      </c>
      <c r="AW24" s="74"/>
    </row>
    <row r="25" customFormat="false" ht="13.8" hidden="false" customHeight="false" outlineLevel="0" collapsed="false">
      <c r="B25" s="75" t="n">
        <f aca="false">B24+1</f>
        <v>2035</v>
      </c>
      <c r="C25" s="76" t="n">
        <v>10</v>
      </c>
      <c r="D25" s="89" t="n">
        <v>25.1543816830723</v>
      </c>
      <c r="E25" s="78" t="n">
        <f aca="false">AR25/AR24-1</f>
        <v>0.00211162530544007</v>
      </c>
      <c r="F25" s="79" t="n">
        <f aca="false">AS25/AS24-1</f>
        <v>0.00211162530543185</v>
      </c>
      <c r="G25" s="80" t="n">
        <f aca="false">AT25/AT24-1</f>
        <v>0.00679272368346107</v>
      </c>
      <c r="H25" s="80" t="n">
        <f aca="false">AU25/AU24-1</f>
        <v>0.00216213648251884</v>
      </c>
      <c r="I25" s="80" t="e">
        <f aca="false">AV25/AV24-1</f>
        <v>#DIV/0!</v>
      </c>
      <c r="J25" s="80" t="e">
        <f aca="false">AW25/AW24-1</f>
        <v>#DIV/0!</v>
      </c>
      <c r="K25" s="80" t="e">
        <f aca="false">AX25/AX24-1</f>
        <v>#DIV/0!</v>
      </c>
      <c r="L25" s="80" t="e">
        <f aca="false">AY25/AY24-1</f>
        <v>#DIV/0!</v>
      </c>
      <c r="M25" s="80" t="e">
        <f aca="false">AZ25/AZ24-1</f>
        <v>#DIV/0!</v>
      </c>
      <c r="N25" s="80" t="e">
        <f aca="false">BA25/BA24-1</f>
        <v>#DIV/0!</v>
      </c>
      <c r="O25" s="80" t="e">
        <f aca="false">BB25/BB24-1</f>
        <v>#DIV/0!</v>
      </c>
      <c r="P25" s="80" t="e">
        <f aca="false">BC25/BC24-1</f>
        <v>#DIV/0!</v>
      </c>
      <c r="Q25" s="80" t="e">
        <f aca="false">BD25/BD24-1</f>
        <v>#DIV/0!</v>
      </c>
      <c r="R25" s="80" t="e">
        <f aca="false">BE25/BE24-1</f>
        <v>#DIV/0!</v>
      </c>
      <c r="S25" s="80" t="e">
        <f aca="false">BF25/BF24-1</f>
        <v>#DIV/0!</v>
      </c>
      <c r="T25" s="80" t="e">
        <f aca="false">BG25/BG24-1</f>
        <v>#DIV/0!</v>
      </c>
      <c r="U25" s="80" t="n">
        <f aca="false">AU25/AU24-1</f>
        <v>0.00216213648251884</v>
      </c>
      <c r="V25" s="80" t="e">
        <f aca="false">AV25/AV24-1</f>
        <v>#DIV/0!</v>
      </c>
      <c r="W25" s="81" t="e">
        <f aca="false">AW25/AW24-1</f>
        <v>#DIV/0!</v>
      </c>
      <c r="X25" s="82" t="n">
        <f aca="false">(AE25+AD25)/AC25</f>
        <v>0.723459568902494</v>
      </c>
      <c r="Y25" s="83" t="n">
        <f aca="false">(AQ25+AR25+AS25+AT25+AU25)/AC25</f>
        <v>0.122218050256987</v>
      </c>
      <c r="Z25" s="83" t="n">
        <f aca="false">(AF25+AG25+AI25)/AC25</f>
        <v>0.140183248979101</v>
      </c>
      <c r="AA25" s="68" t="n">
        <f aca="false">(AF25+AG25+AH25)/(AF25+AG25+AH25+AI25)</f>
        <v>0.464329418381363</v>
      </c>
      <c r="AB25" s="84" t="n">
        <f aca="false">(AH25+AJ25+AK25+AL25+AM25+AN25+AO25+AP25)/AC25</f>
        <v>0.0141391318614181</v>
      </c>
      <c r="AC25" s="85" t="n">
        <f aca="false">SUM(AD25:AU25)</f>
        <v>28804.0280359205</v>
      </c>
      <c r="AD25" s="86" t="n">
        <v>20223.1343187463</v>
      </c>
      <c r="AE25" s="87" t="n">
        <v>615.415386776117</v>
      </c>
      <c r="AF25" s="87" t="n">
        <v>1550.14000165767</v>
      </c>
      <c r="AG25" s="87" t="n">
        <v>323.249</v>
      </c>
      <c r="AH25" s="87" t="n">
        <v>2.80010572073647</v>
      </c>
      <c r="AI25" s="87" t="n">
        <v>2164.45323210277</v>
      </c>
      <c r="AJ25" s="87" t="n">
        <v>0.592428600841983</v>
      </c>
      <c r="AK25" s="87" t="n">
        <v>130.10814202321</v>
      </c>
      <c r="AL25" s="87" t="n">
        <v>42.434</v>
      </c>
      <c r="AM25" s="87" t="n">
        <v>26.6856237355203</v>
      </c>
      <c r="AN25" s="87" t="n">
        <v>141.836</v>
      </c>
      <c r="AO25" s="87" t="n">
        <v>54.0790957214173</v>
      </c>
      <c r="AP25" s="87" t="n">
        <v>8.72855473813926</v>
      </c>
      <c r="AQ25" s="87" t="n">
        <v>355.322659783171</v>
      </c>
      <c r="AR25" s="87" t="n">
        <v>1068.27025592421</v>
      </c>
      <c r="AS25" s="87" t="n">
        <v>1018.17690727429</v>
      </c>
      <c r="AT25" s="87" t="n">
        <v>1001.36943353766</v>
      </c>
      <c r="AU25" s="88" t="n">
        <v>77.2328895784688</v>
      </c>
      <c r="AW25" s="74"/>
    </row>
    <row r="26" customFormat="false" ht="13.8" hidden="false" customHeight="false" outlineLevel="0" collapsed="false">
      <c r="B26" s="75" t="n">
        <f aca="false">B25+1</f>
        <v>2036</v>
      </c>
      <c r="C26" s="76" t="n">
        <v>10</v>
      </c>
      <c r="D26" s="89" t="n">
        <v>25.2057553601327</v>
      </c>
      <c r="E26" s="78" t="n">
        <f aca="false">AR26/AR25-1</f>
        <v>0.00170775101866116</v>
      </c>
      <c r="F26" s="79" t="n">
        <f aca="false">AS26/AS25-1</f>
        <v>0.00170775101866605</v>
      </c>
      <c r="G26" s="80" t="n">
        <f aca="false">AT26/AT25-1</f>
        <v>0.00650449047344015</v>
      </c>
      <c r="H26" s="80" t="n">
        <f aca="false">AU26/AU25-1</f>
        <v>0.00171911470898034</v>
      </c>
      <c r="I26" s="80" t="e">
        <f aca="false">AV26/AV25-1</f>
        <v>#DIV/0!</v>
      </c>
      <c r="J26" s="80" t="e">
        <f aca="false">AW26/AW25-1</f>
        <v>#DIV/0!</v>
      </c>
      <c r="K26" s="80" t="e">
        <f aca="false">AX26/AX25-1</f>
        <v>#DIV/0!</v>
      </c>
      <c r="L26" s="80" t="e">
        <f aca="false">AY26/AY25-1</f>
        <v>#DIV/0!</v>
      </c>
      <c r="M26" s="80" t="e">
        <f aca="false">AZ26/AZ25-1</f>
        <v>#DIV/0!</v>
      </c>
      <c r="N26" s="80" t="e">
        <f aca="false">BA26/BA25-1</f>
        <v>#DIV/0!</v>
      </c>
      <c r="O26" s="80" t="e">
        <f aca="false">BB26/BB25-1</f>
        <v>#DIV/0!</v>
      </c>
      <c r="P26" s="80" t="e">
        <f aca="false">BC26/BC25-1</f>
        <v>#DIV/0!</v>
      </c>
      <c r="Q26" s="80" t="e">
        <f aca="false">BD26/BD25-1</f>
        <v>#DIV/0!</v>
      </c>
      <c r="R26" s="80" t="e">
        <f aca="false">BE26/BE25-1</f>
        <v>#DIV/0!</v>
      </c>
      <c r="S26" s="80" t="e">
        <f aca="false">BF26/BF25-1</f>
        <v>#DIV/0!</v>
      </c>
      <c r="T26" s="80" t="e">
        <f aca="false">BG26/BG25-1</f>
        <v>#DIV/0!</v>
      </c>
      <c r="U26" s="80" t="n">
        <f aca="false">AU26/AU25-1</f>
        <v>0.00171911470898034</v>
      </c>
      <c r="V26" s="80" t="e">
        <f aca="false">AV26/AV25-1</f>
        <v>#DIV/0!</v>
      </c>
      <c r="W26" s="81" t="e">
        <f aca="false">AW26/AW25-1</f>
        <v>#DIV/0!</v>
      </c>
      <c r="X26" s="82" t="n">
        <f aca="false">(AE26+AD26)/AC26</f>
        <v>0.723605204888259</v>
      </c>
      <c r="Y26" s="83" t="n">
        <f aca="false">(AQ26+AR26+AS26+AT26+AU26)/AC26</f>
        <v>0.122243219909949</v>
      </c>
      <c r="Z26" s="83" t="n">
        <f aca="false">(AF26+AG26+AI26)/AC26</f>
        <v>0.140050929836824</v>
      </c>
      <c r="AA26" s="68" t="n">
        <f aca="false">(AF26+AG26+AH26)/(AF26+AG26+AH26+AI26)</f>
        <v>0.46377206069438</v>
      </c>
      <c r="AB26" s="84" t="n">
        <f aca="false">(AH26+AJ26+AK26+AL26+AM26+AN26+AO26+AP26)/AC26</f>
        <v>0.0141006453649674</v>
      </c>
      <c r="AC26" s="85" t="n">
        <f aca="false">SUM(AD26:AU26)</f>
        <v>28850.1144807781</v>
      </c>
      <c r="AD26" s="86" t="n">
        <v>20263.1345317314</v>
      </c>
      <c r="AE26" s="87" t="n">
        <v>612.958468181755</v>
      </c>
      <c r="AF26" s="87" t="n">
        <v>1549.32000165767</v>
      </c>
      <c r="AG26" s="87" t="n">
        <v>323.249</v>
      </c>
      <c r="AH26" s="87" t="n">
        <v>2.4154270314212</v>
      </c>
      <c r="AI26" s="87" t="n">
        <v>2167.91635727413</v>
      </c>
      <c r="AJ26" s="87" t="n">
        <v>0.571730519086337</v>
      </c>
      <c r="AK26" s="87" t="n">
        <v>130.10814202321</v>
      </c>
      <c r="AL26" s="87" t="n">
        <v>42.434</v>
      </c>
      <c r="AM26" s="87" t="n">
        <v>26.5255099931072</v>
      </c>
      <c r="AN26" s="87" t="n">
        <v>141.836</v>
      </c>
      <c r="AO26" s="87" t="n">
        <v>54.1710301841437</v>
      </c>
      <c r="AP26" s="87" t="n">
        <v>8.74339328119409</v>
      </c>
      <c r="AQ26" s="87" t="n">
        <v>351.47210018066</v>
      </c>
      <c r="AR26" s="87" t="n">
        <v>1070.09459554197</v>
      </c>
      <c r="AS26" s="87" t="n">
        <v>1019.91569992487</v>
      </c>
      <c r="AT26" s="87" t="n">
        <v>1007.8828314785</v>
      </c>
      <c r="AU26" s="88" t="n">
        <v>77.3656617749602</v>
      </c>
      <c r="AW26" s="74"/>
    </row>
    <row r="27" customFormat="false" ht="13.8" hidden="false" customHeight="false" outlineLevel="0" collapsed="false">
      <c r="B27" s="75" t="n">
        <f aca="false">B26+1</f>
        <v>2037</v>
      </c>
      <c r="C27" s="76" t="n">
        <v>10</v>
      </c>
      <c r="D27" s="89" t="n">
        <v>25.2561219566421</v>
      </c>
      <c r="E27" s="78" t="n">
        <f aca="false">AR27/AR26-1</f>
        <v>0.00110334165327886</v>
      </c>
      <c r="F27" s="79" t="n">
        <f aca="false">AS27/AS26-1</f>
        <v>0.00110334165327863</v>
      </c>
      <c r="G27" s="80" t="n">
        <f aca="false">AT27/AT26-1</f>
        <v>0.00625835934399954</v>
      </c>
      <c r="H27" s="80" t="n">
        <f aca="false">AU27/AU26-1</f>
        <v>0.00104634441844853</v>
      </c>
      <c r="I27" s="80" t="e">
        <f aca="false">AV27/AV26-1</f>
        <v>#DIV/0!</v>
      </c>
      <c r="J27" s="80" t="e">
        <f aca="false">AW27/AW26-1</f>
        <v>#DIV/0!</v>
      </c>
      <c r="K27" s="80" t="e">
        <f aca="false">AX27/AX26-1</f>
        <v>#DIV/0!</v>
      </c>
      <c r="L27" s="80" t="e">
        <f aca="false">AY27/AY26-1</f>
        <v>#DIV/0!</v>
      </c>
      <c r="M27" s="80" t="e">
        <f aca="false">AZ27/AZ26-1</f>
        <v>#DIV/0!</v>
      </c>
      <c r="N27" s="80" t="e">
        <f aca="false">BA27/BA26-1</f>
        <v>#DIV/0!</v>
      </c>
      <c r="O27" s="80" t="e">
        <f aca="false">BB27/BB26-1</f>
        <v>#DIV/0!</v>
      </c>
      <c r="P27" s="80" t="e">
        <f aca="false">BC27/BC26-1</f>
        <v>#DIV/0!</v>
      </c>
      <c r="Q27" s="80" t="e">
        <f aca="false">BD27/BD26-1</f>
        <v>#DIV/0!</v>
      </c>
      <c r="R27" s="80" t="e">
        <f aca="false">BE27/BE26-1</f>
        <v>#DIV/0!</v>
      </c>
      <c r="S27" s="80" t="e">
        <f aca="false">BF27/BF26-1</f>
        <v>#DIV/0!</v>
      </c>
      <c r="T27" s="80" t="e">
        <f aca="false">BG27/BG26-1</f>
        <v>#DIV/0!</v>
      </c>
      <c r="U27" s="80" t="n">
        <f aca="false">AU27/AU26-1</f>
        <v>0.00104634441844853</v>
      </c>
      <c r="V27" s="80" t="e">
        <f aca="false">AV27/AV26-1</f>
        <v>#DIV/0!</v>
      </c>
      <c r="W27" s="81" t="e">
        <f aca="false">AW27/AW26-1</f>
        <v>#DIV/0!</v>
      </c>
      <c r="X27" s="82" t="n">
        <f aca="false">(AE27+AD27)/AC27</f>
        <v>0.723663930397438</v>
      </c>
      <c r="Y27" s="83" t="n">
        <f aca="false">(AQ27+AR27+AS27+AT27+AU27)/AC27</f>
        <v>0.122299845040932</v>
      </c>
      <c r="Z27" s="83" t="n">
        <f aca="false">(AF27+AG27+AI27)/AC27</f>
        <v>0.139965311497098</v>
      </c>
      <c r="AA27" s="68" t="n">
        <f aca="false">(AF27+AG27+AH27)/(AF27+AG27+AH27+AI27)</f>
        <v>0.463398606572459</v>
      </c>
      <c r="AB27" s="84" t="n">
        <f aca="false">(AH27+AJ27+AK27+AL27+AM27+AN27+AO27+AP27)/AC27</f>
        <v>0.0140709130645316</v>
      </c>
      <c r="AC27" s="85" t="n">
        <f aca="false">SUM(AD27:AU27)</f>
        <v>28878.9645952588</v>
      </c>
      <c r="AD27" s="86" t="n">
        <v>20288.1563526446</v>
      </c>
      <c r="AE27" s="87" t="n">
        <v>610.50867216888</v>
      </c>
      <c r="AF27" s="87" t="n">
        <v>1548.72000165767</v>
      </c>
      <c r="AG27" s="87" t="n">
        <v>323.249</v>
      </c>
      <c r="AH27" s="87" t="n">
        <v>2.0738928682684</v>
      </c>
      <c r="AI27" s="87" t="n">
        <v>2170.08427363141</v>
      </c>
      <c r="AJ27" s="87" t="n">
        <v>0.551379057797053</v>
      </c>
      <c r="AK27" s="87" t="n">
        <v>130.10814202321</v>
      </c>
      <c r="AL27" s="87" t="n">
        <v>42.434</v>
      </c>
      <c r="AM27" s="87" t="n">
        <v>26.3663569331485</v>
      </c>
      <c r="AN27" s="87" t="n">
        <v>141.836</v>
      </c>
      <c r="AO27" s="87" t="n">
        <v>54.2306183173463</v>
      </c>
      <c r="AP27" s="87" t="n">
        <v>8.75301101380341</v>
      </c>
      <c r="AQ27" s="87" t="n">
        <v>347.939466743217</v>
      </c>
      <c r="AR27" s="87" t="n">
        <v>1071.27527548218</v>
      </c>
      <c r="AS27" s="87" t="n">
        <v>1021.04101539943</v>
      </c>
      <c r="AT27" s="87" t="n">
        <v>1014.19052441454</v>
      </c>
      <c r="AU27" s="88" t="n">
        <v>77.446612903338</v>
      </c>
      <c r="AW27" s="74"/>
    </row>
    <row r="28" customFormat="false" ht="13.8" hidden="false" customHeight="false" outlineLevel="0" collapsed="false">
      <c r="B28" s="75" t="n">
        <f aca="false">B27+1</f>
        <v>2038</v>
      </c>
      <c r="C28" s="76" t="n">
        <v>10</v>
      </c>
      <c r="D28" s="89" t="n">
        <v>25.3074526084578</v>
      </c>
      <c r="E28" s="78" t="n">
        <f aca="false">AR28/AR27-1</f>
        <v>0.00100233419617268</v>
      </c>
      <c r="F28" s="79" t="n">
        <f aca="false">AS28/AS27-1</f>
        <v>0.0010023341961729</v>
      </c>
      <c r="G28" s="80" t="n">
        <f aca="false">AT28/AT27-1</f>
        <v>0.0060371580998102</v>
      </c>
      <c r="H28" s="80" t="n">
        <f aca="false">AU28/AU27-1</f>
        <v>0.00102779781503215</v>
      </c>
      <c r="I28" s="80" t="e">
        <f aca="false">AV28/AV27-1</f>
        <v>#DIV/0!</v>
      </c>
      <c r="J28" s="80" t="e">
        <f aca="false">AW28/AW27-1</f>
        <v>#DIV/0!</v>
      </c>
      <c r="K28" s="80" t="e">
        <f aca="false">AX28/AX27-1</f>
        <v>#DIV/0!</v>
      </c>
      <c r="L28" s="80" t="e">
        <f aca="false">AY28/AY27-1</f>
        <v>#DIV/0!</v>
      </c>
      <c r="M28" s="80" t="e">
        <f aca="false">AZ28/AZ27-1</f>
        <v>#DIV/0!</v>
      </c>
      <c r="N28" s="80" t="e">
        <f aca="false">BA28/BA27-1</f>
        <v>#DIV/0!</v>
      </c>
      <c r="O28" s="80" t="e">
        <f aca="false">BB28/BB27-1</f>
        <v>#DIV/0!</v>
      </c>
      <c r="P28" s="80" t="e">
        <f aca="false">BC28/BC27-1</f>
        <v>#DIV/0!</v>
      </c>
      <c r="Q28" s="80" t="e">
        <f aca="false">BD28/BD27-1</f>
        <v>#DIV/0!</v>
      </c>
      <c r="R28" s="80" t="e">
        <f aca="false">BE28/BE27-1</f>
        <v>#DIV/0!</v>
      </c>
      <c r="S28" s="80" t="e">
        <f aca="false">BF28/BF27-1</f>
        <v>#DIV/0!</v>
      </c>
      <c r="T28" s="80" t="e">
        <f aca="false">BG28/BG27-1</f>
        <v>#DIV/0!</v>
      </c>
      <c r="U28" s="80" t="n">
        <f aca="false">AU28/AU27-1</f>
        <v>0.00102779781503215</v>
      </c>
      <c r="V28" s="80" t="e">
        <f aca="false">AV28/AV27-1</f>
        <v>#DIV/0!</v>
      </c>
      <c r="W28" s="81" t="e">
        <f aca="false">AW28/AW27-1</f>
        <v>#DIV/0!</v>
      </c>
      <c r="X28" s="82" t="n">
        <f aca="false">(AE28+AD28)/AC28</f>
        <v>0.723702778723617</v>
      </c>
      <c r="Y28" s="83" t="n">
        <f aca="false">(AQ28+AR28+AS28+AT28+AU28)/AC28</f>
        <v>0.122365406506138</v>
      </c>
      <c r="Z28" s="83" t="n">
        <f aca="false">(AF28+AG28+AI28)/AC28</f>
        <v>0.139888342961758</v>
      </c>
      <c r="AA28" s="68" t="n">
        <f aca="false">(AF28+AG28+AH28)/(AF28+AG28+AH28+AI28)</f>
        <v>0.463061648363475</v>
      </c>
      <c r="AB28" s="84" t="n">
        <f aca="false">(AH28+AJ28+AK28+AL28+AM28+AN28+AO28+AP28)/AC28</f>
        <v>0.0140434718084871</v>
      </c>
      <c r="AC28" s="85" t="n">
        <f aca="false">SUM(AD28:AU28)</f>
        <v>28904.9556633945</v>
      </c>
      <c r="AD28" s="86" t="n">
        <v>20310.5286770725</v>
      </c>
      <c r="AE28" s="87" t="n">
        <v>608.068055409092</v>
      </c>
      <c r="AF28" s="87" t="n">
        <v>1548.18000165767</v>
      </c>
      <c r="AG28" s="87" t="n">
        <v>323.249</v>
      </c>
      <c r="AH28" s="87" t="n">
        <v>1.76033616974046</v>
      </c>
      <c r="AI28" s="87" t="n">
        <v>2172.03734947767</v>
      </c>
      <c r="AJ28" s="87" t="n">
        <v>0.53268003947093</v>
      </c>
      <c r="AK28" s="87" t="n">
        <v>130.10814202321</v>
      </c>
      <c r="AL28" s="87" t="n">
        <v>42.434</v>
      </c>
      <c r="AM28" s="87" t="n">
        <v>26.2081587915496</v>
      </c>
      <c r="AN28" s="87" t="n">
        <v>141.836</v>
      </c>
      <c r="AO28" s="87" t="n">
        <v>54.2848489356636</v>
      </c>
      <c r="AP28" s="87" t="n">
        <v>8.76176402481721</v>
      </c>
      <c r="AQ28" s="87" t="n">
        <v>344.71359342737</v>
      </c>
      <c r="AR28" s="87" t="n">
        <v>1072.34905132431</v>
      </c>
      <c r="AS28" s="87" t="n">
        <v>1022.06443972486</v>
      </c>
      <c r="AT28" s="87" t="n">
        <v>1020.31335295376</v>
      </c>
      <c r="AU28" s="88" t="n">
        <v>77.5262123628617</v>
      </c>
      <c r="AW28" s="74"/>
    </row>
    <row r="29" customFormat="false" ht="13.8" hidden="false" customHeight="false" outlineLevel="0" collapsed="false">
      <c r="B29" s="75" t="n">
        <f aca="false">B28+1</f>
        <v>2039</v>
      </c>
      <c r="C29" s="76" t="n">
        <v>10</v>
      </c>
      <c r="D29" s="89" t="n">
        <v>25.3581390535298</v>
      </c>
      <c r="E29" s="78" t="n">
        <f aca="false">AR29/AR28-1</f>
        <v>0.00150570164582686</v>
      </c>
      <c r="F29" s="79" t="n">
        <f aca="false">AS29/AS28-1</f>
        <v>0.00150570164582198</v>
      </c>
      <c r="G29" s="80" t="n">
        <f aca="false">AT29/AT28-1</f>
        <v>0.00574751133975959</v>
      </c>
      <c r="H29" s="80" t="n">
        <f aca="false">AU29/AU28-1</f>
        <v>0.00146481385332331</v>
      </c>
      <c r="I29" s="80" t="e">
        <f aca="false">AV29/AV28-1</f>
        <v>#DIV/0!</v>
      </c>
      <c r="J29" s="80" t="e">
        <f aca="false">AW29/AW28-1</f>
        <v>#DIV/0!</v>
      </c>
      <c r="K29" s="80" t="e">
        <f aca="false">AX29/AX28-1</f>
        <v>#DIV/0!</v>
      </c>
      <c r="L29" s="80" t="e">
        <f aca="false">AY29/AY28-1</f>
        <v>#DIV/0!</v>
      </c>
      <c r="M29" s="80" t="e">
        <f aca="false">AZ29/AZ28-1</f>
        <v>#DIV/0!</v>
      </c>
      <c r="N29" s="80" t="e">
        <f aca="false">BA29/BA28-1</f>
        <v>#DIV/0!</v>
      </c>
      <c r="O29" s="80" t="e">
        <f aca="false">BB29/BB28-1</f>
        <v>#DIV/0!</v>
      </c>
      <c r="P29" s="80" t="e">
        <f aca="false">BC29/BC28-1</f>
        <v>#DIV/0!</v>
      </c>
      <c r="Q29" s="80" t="e">
        <f aca="false">BD29/BD28-1</f>
        <v>#DIV/0!</v>
      </c>
      <c r="R29" s="80" t="e">
        <f aca="false">BE29/BE28-1</f>
        <v>#DIV/0!</v>
      </c>
      <c r="S29" s="80" t="e">
        <f aca="false">BF29/BF28-1</f>
        <v>#DIV/0!</v>
      </c>
      <c r="T29" s="80" t="e">
        <f aca="false">BG29/BG28-1</f>
        <v>#DIV/0!</v>
      </c>
      <c r="U29" s="80" t="n">
        <f aca="false">AU29/AU28-1</f>
        <v>0.00146481385332331</v>
      </c>
      <c r="V29" s="80" t="e">
        <f aca="false">AV29/AV28-1</f>
        <v>#DIV/0!</v>
      </c>
      <c r="W29" s="81" t="e">
        <f aca="false">AW29/AW28-1</f>
        <v>#DIV/0!</v>
      </c>
      <c r="X29" s="82" t="n">
        <f aca="false">(AE29+AD29)/AC29</f>
        <v>0.723815319134858</v>
      </c>
      <c r="Y29" s="83" t="n">
        <f aca="false">(AQ29+AR29+AS29+AT29+AU29)/AC29</f>
        <v>0.122396386047246</v>
      </c>
      <c r="Z29" s="83" t="n">
        <f aca="false">(AF29+AG29+AI29)/AC29</f>
        <v>0.139778936120265</v>
      </c>
      <c r="AA29" s="68" t="n">
        <f aca="false">(AF29+AG29+AH29)/(AF29+AG29+AH29+AI29)</f>
        <v>0.462601773914715</v>
      </c>
      <c r="AB29" s="84" t="n">
        <f aca="false">(AH29+AJ29+AK29+AL29+AM29+AN29+AO29+AP29)/AC29</f>
        <v>0.0140093586976321</v>
      </c>
      <c r="AC29" s="85" t="n">
        <f aca="false">SUM(AD29:AU29)</f>
        <v>28948.3130968897</v>
      </c>
      <c r="AD29" s="86" t="n">
        <v>20347.5932515047</v>
      </c>
      <c r="AE29" s="87" t="n">
        <v>605.639231136269</v>
      </c>
      <c r="AF29" s="87" t="n">
        <v>1547.82000165767</v>
      </c>
      <c r="AG29" s="87" t="n">
        <v>323.249</v>
      </c>
      <c r="AH29" s="87" t="n">
        <v>1.46325566690835</v>
      </c>
      <c r="AI29" s="87" t="n">
        <v>2175.29540550189</v>
      </c>
      <c r="AJ29" s="87" t="n">
        <v>0.513811456847803</v>
      </c>
      <c r="AK29" s="87" t="n">
        <v>130.10814202321</v>
      </c>
      <c r="AL29" s="87" t="n">
        <v>42.434</v>
      </c>
      <c r="AM29" s="87" t="n">
        <v>26.0509098388003</v>
      </c>
      <c r="AN29" s="87" t="n">
        <v>141.836</v>
      </c>
      <c r="AO29" s="87" t="n">
        <v>54.3662762090671</v>
      </c>
      <c r="AP29" s="87" t="n">
        <v>8.77490667085444</v>
      </c>
      <c r="AQ29" s="87" t="n">
        <v>341.784462981074</v>
      </c>
      <c r="AR29" s="87" t="n">
        <v>1073.96368905579</v>
      </c>
      <c r="AS29" s="87" t="n">
        <v>1023.60336383389</v>
      </c>
      <c r="AT29" s="87" t="n">
        <v>1026.17761551997</v>
      </c>
      <c r="AU29" s="88" t="n">
        <v>77.6397738327265</v>
      </c>
      <c r="AW29" s="74"/>
    </row>
    <row r="30" customFormat="false" ht="13.8" hidden="false" customHeight="false" outlineLevel="0" collapsed="false">
      <c r="B30" s="75" t="n">
        <f aca="false">B29+1</f>
        <v>2040</v>
      </c>
      <c r="C30" s="76" t="n">
        <v>10</v>
      </c>
      <c r="D30" s="89" t="n">
        <v>25.4090388118451</v>
      </c>
      <c r="E30" s="78" t="n">
        <f aca="false">AR30/AR29-1</f>
        <v>0.00160631782414988</v>
      </c>
      <c r="F30" s="79" t="n">
        <f aca="false">AS30/AS29-1</f>
        <v>0.00160631782415366</v>
      </c>
      <c r="G30" s="80" t="n">
        <f aca="false">AT30/AT29-1</f>
        <v>0.00541807994451604</v>
      </c>
      <c r="H30" s="80" t="n">
        <f aca="false">AU30/AU29-1</f>
        <v>0.00157864318935252</v>
      </c>
      <c r="I30" s="80" t="e">
        <f aca="false">AV30/AV29-1</f>
        <v>#DIV/0!</v>
      </c>
      <c r="J30" s="80" t="e">
        <f aca="false">AW30/AW29-1</f>
        <v>#DIV/0!</v>
      </c>
      <c r="K30" s="80" t="e">
        <f aca="false">AX30/AX29-1</f>
        <v>#DIV/0!</v>
      </c>
      <c r="L30" s="80" t="e">
        <f aca="false">AY30/AY29-1</f>
        <v>#DIV/0!</v>
      </c>
      <c r="M30" s="80" t="e">
        <f aca="false">AZ30/AZ29-1</f>
        <v>#DIV/0!</v>
      </c>
      <c r="N30" s="80" t="e">
        <f aca="false">BA30/BA29-1</f>
        <v>#DIV/0!</v>
      </c>
      <c r="O30" s="80" t="e">
        <f aca="false">BB30/BB29-1</f>
        <v>#DIV/0!</v>
      </c>
      <c r="P30" s="80" t="e">
        <f aca="false">BC30/BC29-1</f>
        <v>#DIV/0!</v>
      </c>
      <c r="Q30" s="80" t="e">
        <f aca="false">BD30/BD29-1</f>
        <v>#DIV/0!</v>
      </c>
      <c r="R30" s="80" t="e">
        <f aca="false">BE30/BE29-1</f>
        <v>#DIV/0!</v>
      </c>
      <c r="S30" s="80" t="e">
        <f aca="false">BF30/BF29-1</f>
        <v>#DIV/0!</v>
      </c>
      <c r="T30" s="80" t="e">
        <f aca="false">BG30/BG29-1</f>
        <v>#DIV/0!</v>
      </c>
      <c r="U30" s="80" t="n">
        <f aca="false">AU30/AU29-1</f>
        <v>0.00157864318935252</v>
      </c>
      <c r="V30" s="80" t="e">
        <f aca="false">AV30/AV29-1</f>
        <v>#DIV/0!</v>
      </c>
      <c r="W30" s="81" t="e">
        <f aca="false">AW30/AW29-1</f>
        <v>#DIV/0!</v>
      </c>
      <c r="X30" s="82" t="n">
        <f aca="false">(AE30+AD30)/AC30</f>
        <v>0.723940046006885</v>
      </c>
      <c r="Y30" s="83" t="n">
        <f aca="false">(AQ30+AR30+AS30+AT30+AU30)/AC30</f>
        <v>0.122421957042636</v>
      </c>
      <c r="Z30" s="83" t="n">
        <f aca="false">(AF30+AG30+AI30)/AC30</f>
        <v>0.139663269517289</v>
      </c>
      <c r="AA30" s="68" t="n">
        <f aca="false">(AF30+AG30+AH30)/(AF30+AG30+AH30+AI30)</f>
        <v>0.46211930796228</v>
      </c>
      <c r="AB30" s="84" t="n">
        <f aca="false">(AH30+AJ30+AK30+AL30+AM30+AN30+AO30+AP30)/AC30</f>
        <v>0.0139747274331895</v>
      </c>
      <c r="AC30" s="85" t="n">
        <f aca="false">SUM(AD30:AU30)</f>
        <v>28994.6303978447</v>
      </c>
      <c r="AD30" s="86" t="n">
        <v>20387.1535850276</v>
      </c>
      <c r="AE30" s="87" t="n">
        <v>603.220479140709</v>
      </c>
      <c r="AF30" s="87" t="n">
        <v>1547.46000165767</v>
      </c>
      <c r="AG30" s="87" t="n">
        <v>323.249</v>
      </c>
      <c r="AH30" s="87" t="n">
        <v>1.18269462448475</v>
      </c>
      <c r="AI30" s="87" t="n">
        <v>2178.77587815069</v>
      </c>
      <c r="AJ30" s="87" t="n">
        <v>0.494407035958499</v>
      </c>
      <c r="AK30" s="87" t="n">
        <v>130.10814202321</v>
      </c>
      <c r="AL30" s="87" t="n">
        <v>42.434</v>
      </c>
      <c r="AM30" s="87" t="n">
        <v>25.8946043797675</v>
      </c>
      <c r="AN30" s="87" t="n">
        <v>141.836</v>
      </c>
      <c r="AO30" s="87" t="n">
        <v>54.4532622510016</v>
      </c>
      <c r="AP30" s="87" t="n">
        <v>8.7889465215278</v>
      </c>
      <c r="AQ30" s="87" t="n">
        <v>339.143117586925</v>
      </c>
      <c r="AR30" s="87" t="n">
        <v>1075.68881607201</v>
      </c>
      <c r="AS30" s="87" t="n">
        <v>1025.24759616208</v>
      </c>
      <c r="AT30" s="87" t="n">
        <v>1031.73752787813</v>
      </c>
      <c r="AU30" s="88" t="n">
        <v>77.7623393329104</v>
      </c>
      <c r="AW30" s="74"/>
    </row>
    <row r="31" customFormat="false" ht="13.8" hidden="false" customHeight="false" outlineLevel="0" collapsed="false">
      <c r="B31" s="75" t="n">
        <f aca="false">B30+1</f>
        <v>2041</v>
      </c>
      <c r="C31" s="76" t="n">
        <v>10</v>
      </c>
      <c r="D31" s="89" t="n">
        <v>25.4593814235414</v>
      </c>
      <c r="E31" s="78" t="n">
        <f aca="false">AR31/AR30-1</f>
        <v>0.00150680720076535</v>
      </c>
      <c r="F31" s="79" t="n">
        <f aca="false">AS31/AS30-1</f>
        <v>0.00150680720076091</v>
      </c>
      <c r="G31" s="80" t="n">
        <f aca="false">AT31/AT30-1</f>
        <v>0.00505013202453308</v>
      </c>
      <c r="H31" s="80" t="n">
        <f aca="false">AU31/AU30-1</f>
        <v>0.00155548815639106</v>
      </c>
      <c r="I31" s="80" t="e">
        <f aca="false">AV31/AV30-1</f>
        <v>#DIV/0!</v>
      </c>
      <c r="J31" s="80" t="e">
        <f aca="false">AW31/AW30-1</f>
        <v>#DIV/0!</v>
      </c>
      <c r="K31" s="80" t="e">
        <f aca="false">AX31/AX30-1</f>
        <v>#DIV/0!</v>
      </c>
      <c r="L31" s="80" t="e">
        <f aca="false">AY31/AY30-1</f>
        <v>#DIV/0!</v>
      </c>
      <c r="M31" s="80" t="e">
        <f aca="false">AZ31/AZ30-1</f>
        <v>#DIV/0!</v>
      </c>
      <c r="N31" s="80" t="e">
        <f aca="false">BA31/BA30-1</f>
        <v>#DIV/0!</v>
      </c>
      <c r="O31" s="80" t="e">
        <f aca="false">BB31/BB30-1</f>
        <v>#DIV/0!</v>
      </c>
      <c r="P31" s="80" t="e">
        <f aca="false">BC31/BC30-1</f>
        <v>#DIV/0!</v>
      </c>
      <c r="Q31" s="80" t="e">
        <f aca="false">BD31/BD30-1</f>
        <v>#DIV/0!</v>
      </c>
      <c r="R31" s="80" t="e">
        <f aca="false">BE31/BE30-1</f>
        <v>#DIV/0!</v>
      </c>
      <c r="S31" s="80" t="e">
        <f aca="false">BF31/BF30-1</f>
        <v>#DIV/0!</v>
      </c>
      <c r="T31" s="80" t="e">
        <f aca="false">BG31/BG30-1</f>
        <v>#DIV/0!</v>
      </c>
      <c r="U31" s="80" t="n">
        <f aca="false">AU31/AU30-1</f>
        <v>0.00155548815639106</v>
      </c>
      <c r="V31" s="80" t="e">
        <f aca="false">AV31/AV30-1</f>
        <v>#DIV/0!</v>
      </c>
      <c r="W31" s="81" t="e">
        <f aca="false">AW31/AW30-1</f>
        <v>#DIV/0!</v>
      </c>
      <c r="X31" s="82" t="n">
        <f aca="false">(AE31+AD31)/AC31</f>
        <v>0.724088958150549</v>
      </c>
      <c r="Y31" s="83" t="n">
        <f aca="false">(AQ31+AR31+AS31+AT31+AU31)/AC31</f>
        <v>0.122425443287629</v>
      </c>
      <c r="Z31" s="83" t="n">
        <f aca="false">(AF31+AG31+AI31)/AC31</f>
        <v>0.139546198365936</v>
      </c>
      <c r="AA31" s="68" t="n">
        <f aca="false">(AF31+AG31+AH31)/(AF31+AG31+AH31+AI31)</f>
        <v>0.461633710873412</v>
      </c>
      <c r="AB31" s="84" t="n">
        <f aca="false">(AH31+AJ31+AK31+AL31+AM31+AN31+AO31+AP31)/AC31</f>
        <v>0.0139394001958855</v>
      </c>
      <c r="AC31" s="85" t="n">
        <f aca="false">SUM(AD31:AU31)</f>
        <v>29043.921269521</v>
      </c>
      <c r="AD31" s="86" t="n">
        <v>20429.5710117375</v>
      </c>
      <c r="AE31" s="87" t="n">
        <v>600.811680916542</v>
      </c>
      <c r="AF31" s="87" t="n">
        <v>1547.24000165767</v>
      </c>
      <c r="AG31" s="87" t="n">
        <v>323.249</v>
      </c>
      <c r="AH31" s="87" t="n">
        <v>0.92506718409186</v>
      </c>
      <c r="AI31" s="87" t="n">
        <v>2182.47979714355</v>
      </c>
      <c r="AJ31" s="87" t="n">
        <v>0.475323787166037</v>
      </c>
      <c r="AK31" s="87" t="n">
        <v>130.10814202321</v>
      </c>
      <c r="AL31" s="87" t="n">
        <v>42.434</v>
      </c>
      <c r="AM31" s="87" t="n">
        <v>25.7392367534889</v>
      </c>
      <c r="AN31" s="87" t="n">
        <v>141.836</v>
      </c>
      <c r="AO31" s="87" t="n">
        <v>54.5349421443782</v>
      </c>
      <c r="AP31" s="87" t="n">
        <v>8.80212994131009</v>
      </c>
      <c r="AQ31" s="87" t="n">
        <v>336.781581544396</v>
      </c>
      <c r="AR31" s="87" t="n">
        <v>1077.30967172585</v>
      </c>
      <c r="AS31" s="87" t="n">
        <v>1026.79244662254</v>
      </c>
      <c r="AT31" s="87" t="n">
        <v>1036.94793860858</v>
      </c>
      <c r="AU31" s="88" t="n">
        <v>77.883297730756</v>
      </c>
      <c r="AW31" s="74"/>
    </row>
    <row r="32" customFormat="false" ht="13.8" hidden="false" customHeight="false" outlineLevel="0" collapsed="false">
      <c r="B32" s="75" t="n">
        <f aca="false">B31+1</f>
        <v>2042</v>
      </c>
      <c r="C32" s="76" t="n">
        <v>10</v>
      </c>
      <c r="D32" s="89" t="n">
        <v>25.5106114503027</v>
      </c>
      <c r="E32" s="78" t="n">
        <f aca="false">AR32/AR31-1</f>
        <v>0.00130504715850877</v>
      </c>
      <c r="F32" s="79" t="n">
        <f aca="false">AS32/AS31-1</f>
        <v>0.00130504715850588</v>
      </c>
      <c r="G32" s="80" t="n">
        <f aca="false">AT32/AT31-1</f>
        <v>0.00464438099397957</v>
      </c>
      <c r="H32" s="80" t="n">
        <f aca="false">AU32/AU31-1</f>
        <v>0.00123275546469048</v>
      </c>
      <c r="I32" s="80" t="e">
        <f aca="false">AV32/AV31-1</f>
        <v>#DIV/0!</v>
      </c>
      <c r="J32" s="80" t="e">
        <f aca="false">AW32/AW31-1</f>
        <v>#DIV/0!</v>
      </c>
      <c r="K32" s="80" t="e">
        <f aca="false">AX32/AX31-1</f>
        <v>#DIV/0!</v>
      </c>
      <c r="L32" s="80" t="e">
        <f aca="false">AY32/AY31-1</f>
        <v>#DIV/0!</v>
      </c>
      <c r="M32" s="80" t="e">
        <f aca="false">AZ32/AZ31-1</f>
        <v>#DIV/0!</v>
      </c>
      <c r="N32" s="80" t="e">
        <f aca="false">BA32/BA31-1</f>
        <v>#DIV/0!</v>
      </c>
      <c r="O32" s="80" t="e">
        <f aca="false">BB32/BB31-1</f>
        <v>#DIV/0!</v>
      </c>
      <c r="P32" s="80" t="e">
        <f aca="false">BC32/BC31-1</f>
        <v>#DIV/0!</v>
      </c>
      <c r="Q32" s="80" t="e">
        <f aca="false">BD32/BD31-1</f>
        <v>#DIV/0!</v>
      </c>
      <c r="R32" s="80" t="e">
        <f aca="false">BE32/BE31-1</f>
        <v>#DIV/0!</v>
      </c>
      <c r="S32" s="80" t="e">
        <f aca="false">BF32/BF31-1</f>
        <v>#DIV/0!</v>
      </c>
      <c r="T32" s="80" t="e">
        <f aca="false">BG32/BG31-1</f>
        <v>#DIV/0!</v>
      </c>
      <c r="U32" s="80" t="n">
        <f aca="false">AU32/AU31-1</f>
        <v>0.00123275546469048</v>
      </c>
      <c r="V32" s="80" t="e">
        <f aca="false">AV32/AV31-1</f>
        <v>#DIV/0!</v>
      </c>
      <c r="W32" s="81" t="e">
        <f aca="false">AW32/AW31-1</f>
        <v>#DIV/0!</v>
      </c>
      <c r="X32" s="82" t="n">
        <f aca="false">(AE32+AD32)/AC32</f>
        <v>0.724195924872837</v>
      </c>
      <c r="Y32" s="83" t="n">
        <f aca="false">(AQ32+AR32+AS32+AT32+AU32)/AC32</f>
        <v>0.122445768723597</v>
      </c>
      <c r="Z32" s="83" t="n">
        <f aca="false">(AF32+AG32+AI32)/AC32</f>
        <v>0.139449285007211</v>
      </c>
      <c r="AA32" s="68" t="n">
        <f aca="false">(AF32+AG32+AH32)/(AF32+AG32+AH32+AI32)</f>
        <v>0.461229531078402</v>
      </c>
      <c r="AB32" s="84" t="n">
        <f aca="false">(AH32+AJ32+AK32+AL32+AM32+AN32+AO32+AP32)/AC32</f>
        <v>0.013909021396354</v>
      </c>
      <c r="AC32" s="85" t="n">
        <f aca="false">SUM(AD32:AU32)</f>
        <v>29084.5827592984</v>
      </c>
      <c r="AD32" s="86" t="n">
        <v>20464.5248603768</v>
      </c>
      <c r="AE32" s="87" t="n">
        <v>598.411450533854</v>
      </c>
      <c r="AF32" s="87" t="n">
        <v>1547.04000165767</v>
      </c>
      <c r="AG32" s="87" t="n">
        <v>323.249</v>
      </c>
      <c r="AH32" s="87" t="n">
        <v>0.699601762035091</v>
      </c>
      <c r="AI32" s="87" t="n">
        <v>2185.53526885955</v>
      </c>
      <c r="AJ32" s="87" t="n">
        <v>0.456128505497695</v>
      </c>
      <c r="AK32" s="87" t="n">
        <v>130.10814202321</v>
      </c>
      <c r="AL32" s="87" t="n">
        <v>42.434</v>
      </c>
      <c r="AM32" s="87" t="n">
        <v>25.584801332968</v>
      </c>
      <c r="AN32" s="87" t="n">
        <v>141.836</v>
      </c>
      <c r="AO32" s="87" t="n">
        <v>54.6058375691659</v>
      </c>
      <c r="AP32" s="87" t="n">
        <v>8.8135727102338</v>
      </c>
      <c r="AQ32" s="87" t="n">
        <v>334.692794430186</v>
      </c>
      <c r="AR32" s="87" t="n">
        <v>1078.71561165177</v>
      </c>
      <c r="AS32" s="87" t="n">
        <v>1028.13245918738</v>
      </c>
      <c r="AT32" s="87" t="n">
        <v>1041.7639199064</v>
      </c>
      <c r="AU32" s="88" t="n">
        <v>77.9793087916417</v>
      </c>
      <c r="AW32" s="74"/>
    </row>
    <row r="33" customFormat="false" ht="13.8" hidden="false" customHeight="false" outlineLevel="0" collapsed="false">
      <c r="B33" s="75" t="n">
        <f aca="false">B32+1</f>
        <v>2043</v>
      </c>
      <c r="C33" s="76" t="n">
        <v>10</v>
      </c>
      <c r="D33" s="89" t="n">
        <v>25.5607932280756</v>
      </c>
      <c r="E33" s="78" t="n">
        <f aca="false">AR33/AR32-1</f>
        <v>0.000902382463409124</v>
      </c>
      <c r="F33" s="79" t="n">
        <f aca="false">AS33/AS32-1</f>
        <v>0.000902382463406681</v>
      </c>
      <c r="G33" s="80" t="n">
        <f aca="false">AT33/AT32-1</f>
        <v>0.00427673360779313</v>
      </c>
      <c r="H33" s="80" t="n">
        <f aca="false">AU33/AU32-1</f>
        <v>0.000857949214757348</v>
      </c>
      <c r="I33" s="80" t="e">
        <f aca="false">AV33/AV32-1</f>
        <v>#DIV/0!</v>
      </c>
      <c r="J33" s="80" t="e">
        <f aca="false">AW33/AW32-1</f>
        <v>#DIV/0!</v>
      </c>
      <c r="K33" s="80" t="e">
        <f aca="false">AX33/AX32-1</f>
        <v>#DIV/0!</v>
      </c>
      <c r="L33" s="80" t="e">
        <f aca="false">AY33/AY32-1</f>
        <v>#DIV/0!</v>
      </c>
      <c r="M33" s="80" t="e">
        <f aca="false">AZ33/AZ32-1</f>
        <v>#DIV/0!</v>
      </c>
      <c r="N33" s="80" t="e">
        <f aca="false">BA33/BA32-1</f>
        <v>#DIV/0!</v>
      </c>
      <c r="O33" s="80" t="e">
        <f aca="false">BB33/BB32-1</f>
        <v>#DIV/0!</v>
      </c>
      <c r="P33" s="80" t="e">
        <f aca="false">BC33/BC32-1</f>
        <v>#DIV/0!</v>
      </c>
      <c r="Q33" s="80" t="e">
        <f aca="false">BD33/BD32-1</f>
        <v>#DIV/0!</v>
      </c>
      <c r="R33" s="80" t="e">
        <f aca="false">BE33/BE32-1</f>
        <v>#DIV/0!</v>
      </c>
      <c r="S33" s="80" t="e">
        <f aca="false">BF33/BF32-1</f>
        <v>#DIV/0!</v>
      </c>
      <c r="T33" s="80" t="e">
        <f aca="false">BG33/BG32-1</f>
        <v>#DIV/0!</v>
      </c>
      <c r="U33" s="80" t="n">
        <f aca="false">AU33/AU32-1</f>
        <v>0.000857949214757348</v>
      </c>
      <c r="V33" s="80" t="e">
        <f aca="false">AV33/AV32-1</f>
        <v>#DIV/0!</v>
      </c>
      <c r="W33" s="81" t="e">
        <f aca="false">AW33/AW32-1</f>
        <v>#DIV/0!</v>
      </c>
      <c r="X33" s="82" t="n">
        <f aca="false">(AE33+AD33)/AC33</f>
        <v>0.72425026665275</v>
      </c>
      <c r="Y33" s="83" t="n">
        <f aca="false">(AQ33+AR33+AS33+AT33+AU33)/AC33</f>
        <v>0.122481487573395</v>
      </c>
      <c r="Z33" s="83" t="n">
        <f aca="false">(AF33+AG33+AI33)/AC33</f>
        <v>0.139383670154256</v>
      </c>
      <c r="AA33" s="68" t="n">
        <f aca="false">(AF33+AG33+AH33)/(AF33+AG33+AH33+AI33)</f>
        <v>0.460950537371146</v>
      </c>
      <c r="AB33" s="84" t="n">
        <f aca="false">(AH33+AJ33+AK33+AL33+AM33+AN33+AO33+AP33)/AC33</f>
        <v>0.0138845756195997</v>
      </c>
      <c r="AC33" s="85" t="n">
        <f aca="false">SUM(AD33:AU33)</f>
        <v>29113.6673420576</v>
      </c>
      <c r="AD33" s="86" t="n">
        <v>20489.5621122792</v>
      </c>
      <c r="AE33" s="87" t="n">
        <v>596.019223445485</v>
      </c>
      <c r="AF33" s="87" t="n">
        <v>1547.00000165767</v>
      </c>
      <c r="AG33" s="87" t="n">
        <v>323.249</v>
      </c>
      <c r="AH33" s="87" t="n">
        <v>0.508971762942371</v>
      </c>
      <c r="AI33" s="87" t="n">
        <v>2187.72080412841</v>
      </c>
      <c r="AJ33" s="87" t="n">
        <v>0.436021714896237</v>
      </c>
      <c r="AK33" s="87" t="n">
        <v>130.10814202321</v>
      </c>
      <c r="AL33" s="87" t="n">
        <v>42.434</v>
      </c>
      <c r="AM33" s="87" t="n">
        <v>25.4312925249702</v>
      </c>
      <c r="AN33" s="87" t="n">
        <v>141.836</v>
      </c>
      <c r="AO33" s="87" t="n">
        <v>54.6549828229781</v>
      </c>
      <c r="AP33" s="87" t="n">
        <v>8.82150492567301</v>
      </c>
      <c r="AQ33" s="87" t="n">
        <v>332.87055342841</v>
      </c>
      <c r="AR33" s="87" t="n">
        <v>1079.68902570273</v>
      </c>
      <c r="AS33" s="87" t="n">
        <v>1029.06022788861</v>
      </c>
      <c r="AT33" s="87" t="n">
        <v>1046.21926667405</v>
      </c>
      <c r="AU33" s="88" t="n">
        <v>78.0462110783868</v>
      </c>
      <c r="AW33" s="74"/>
    </row>
    <row r="34" customFormat="false" ht="13.8" hidden="false" customHeight="false" outlineLevel="0" collapsed="false">
      <c r="B34" s="75" t="n">
        <f aca="false">B33+1</f>
        <v>2044</v>
      </c>
      <c r="C34" s="76" t="n">
        <v>10</v>
      </c>
      <c r="D34" s="89" t="n">
        <v>25.6128594778378</v>
      </c>
      <c r="E34" s="78" t="n">
        <f aca="false">AR34/AR33-1</f>
        <v>0.00100238543320885</v>
      </c>
      <c r="F34" s="79" t="n">
        <f aca="false">AS34/AS33-1</f>
        <v>0.0010023854332184</v>
      </c>
      <c r="G34" s="80" t="n">
        <f aca="false">AT34/AT33-1</f>
        <v>0.00392400696761319</v>
      </c>
      <c r="H34" s="80" t="n">
        <f aca="false">AU34/AU33-1</f>
        <v>0.00110772310604235</v>
      </c>
      <c r="I34" s="80" t="e">
        <f aca="false">AV34/AV33-1</f>
        <v>#DIV/0!</v>
      </c>
      <c r="J34" s="80" t="e">
        <f aca="false">AW34/AW33-1</f>
        <v>#DIV/0!</v>
      </c>
      <c r="K34" s="80" t="e">
        <f aca="false">AX34/AX33-1</f>
        <v>#DIV/0!</v>
      </c>
      <c r="L34" s="80" t="e">
        <f aca="false">AY34/AY33-1</f>
        <v>#DIV/0!</v>
      </c>
      <c r="M34" s="80" t="e">
        <f aca="false">AZ34/AZ33-1</f>
        <v>#DIV/0!</v>
      </c>
      <c r="N34" s="80" t="e">
        <f aca="false">BA34/BA33-1</f>
        <v>#DIV/0!</v>
      </c>
      <c r="O34" s="80" t="e">
        <f aca="false">BB34/BB33-1</f>
        <v>#DIV/0!</v>
      </c>
      <c r="P34" s="80" t="e">
        <f aca="false">BC34/BC33-1</f>
        <v>#DIV/0!</v>
      </c>
      <c r="Q34" s="80" t="e">
        <f aca="false">BD34/BD33-1</f>
        <v>#DIV/0!</v>
      </c>
      <c r="R34" s="80" t="e">
        <f aca="false">BE34/BE33-1</f>
        <v>#DIV/0!</v>
      </c>
      <c r="S34" s="80" t="e">
        <f aca="false">BF34/BF33-1</f>
        <v>#DIV/0!</v>
      </c>
      <c r="T34" s="80" t="e">
        <f aca="false">BG34/BG33-1</f>
        <v>#DIV/0!</v>
      </c>
      <c r="U34" s="80" t="n">
        <f aca="false">AU34/AU33-1</f>
        <v>0.00110772310604235</v>
      </c>
      <c r="V34" s="80" t="e">
        <f aca="false">AV34/AV33-1</f>
        <v>#DIV/0!</v>
      </c>
      <c r="W34" s="81" t="e">
        <f aca="false">AW34/AW33-1</f>
        <v>#DIV/0!</v>
      </c>
      <c r="X34" s="82" t="n">
        <f aca="false">(AE34+AD34)/AC34</f>
        <v>0.724297431318283</v>
      </c>
      <c r="Y34" s="83" t="n">
        <f aca="false">(AQ34+AR34+AS34+AT34+AU34)/AC34</f>
        <v>0.122521930859777</v>
      </c>
      <c r="Z34" s="83" t="n">
        <f aca="false">(AF34+AG34+AI34)/AC34</f>
        <v>0.139318808499458</v>
      </c>
      <c r="AA34" s="68" t="n">
        <f aca="false">(AF34+AG34+AH34)/(AF34+AG34+AH34+AI34)</f>
        <v>0.46067979174594</v>
      </c>
      <c r="AB34" s="84" t="n">
        <f aca="false">(AH34+AJ34+AK34+AL34+AM34+AN34+AO34+AP34)/AC34</f>
        <v>0.0138618293224821</v>
      </c>
      <c r="AC34" s="85" t="n">
        <f aca="false">SUM(AD34:AU34)</f>
        <v>29142.7810093997</v>
      </c>
      <c r="AD34" s="86" t="n">
        <v>20514.4048653654</v>
      </c>
      <c r="AE34" s="87" t="n">
        <v>593.636561214036</v>
      </c>
      <c r="AF34" s="87" t="n">
        <v>1546.98000165767</v>
      </c>
      <c r="AG34" s="87" t="n">
        <v>323.249</v>
      </c>
      <c r="AH34" s="87" t="n">
        <v>0.360284203724406</v>
      </c>
      <c r="AI34" s="87" t="n">
        <v>2189.90852493254</v>
      </c>
      <c r="AJ34" s="87" t="n">
        <v>0.415161101615914</v>
      </c>
      <c r="AK34" s="87" t="n">
        <v>130.10814202321</v>
      </c>
      <c r="AL34" s="87" t="n">
        <v>42.434</v>
      </c>
      <c r="AM34" s="87" t="n">
        <v>25.2787047698203</v>
      </c>
      <c r="AN34" s="87" t="n">
        <v>141.836</v>
      </c>
      <c r="AO34" s="87" t="n">
        <v>54.7096378058011</v>
      </c>
      <c r="AP34" s="87" t="n">
        <v>8.83032643059868</v>
      </c>
      <c r="AQ34" s="87" t="n">
        <v>331.309463733977</v>
      </c>
      <c r="AR34" s="87" t="n">
        <v>1080.77129025449</v>
      </c>
      <c r="AS34" s="87" t="n">
        <v>1030.09174287095</v>
      </c>
      <c r="AT34" s="87" t="n">
        <v>1050.32463836613</v>
      </c>
      <c r="AU34" s="88" t="n">
        <v>78.1326646697374</v>
      </c>
      <c r="AW34" s="74"/>
    </row>
    <row r="35" customFormat="false" ht="13.8" hidden="false" customHeight="false" outlineLevel="0" collapsed="false">
      <c r="B35" s="75" t="n">
        <f aca="false">B34+1</f>
        <v>2045</v>
      </c>
      <c r="C35" s="76" t="n">
        <v>10</v>
      </c>
      <c r="D35" s="89" t="n">
        <v>25.6650291698401</v>
      </c>
      <c r="E35" s="78" t="n">
        <f aca="false">AR35/AR34-1</f>
        <v>0.000499486198326737</v>
      </c>
      <c r="F35" s="79" t="n">
        <f aca="false">AS35/AS34-1</f>
        <v>0.000499486198322741</v>
      </c>
      <c r="G35" s="80" t="n">
        <f aca="false">AT35/AT34-1</f>
        <v>0.0035099966687393</v>
      </c>
      <c r="H35" s="80" t="n">
        <f aca="false">AU35/AU34-1</f>
        <v>0.000422683918926969</v>
      </c>
      <c r="I35" s="80" t="e">
        <f aca="false">AV35/AV34-1</f>
        <v>#DIV/0!</v>
      </c>
      <c r="J35" s="80" t="e">
        <f aca="false">AW35/AW34-1</f>
        <v>#DIV/0!</v>
      </c>
      <c r="K35" s="80" t="e">
        <f aca="false">AX35/AX34-1</f>
        <v>#DIV/0!</v>
      </c>
      <c r="L35" s="80" t="e">
        <f aca="false">AY35/AY34-1</f>
        <v>#DIV/0!</v>
      </c>
      <c r="M35" s="80" t="e">
        <f aca="false">AZ35/AZ34-1</f>
        <v>#DIV/0!</v>
      </c>
      <c r="N35" s="80" t="e">
        <f aca="false">BA35/BA34-1</f>
        <v>#DIV/0!</v>
      </c>
      <c r="O35" s="80" t="e">
        <f aca="false">BB35/BB34-1</f>
        <v>#DIV/0!</v>
      </c>
      <c r="P35" s="80" t="e">
        <f aca="false">BC35/BC34-1</f>
        <v>#DIV/0!</v>
      </c>
      <c r="Q35" s="80" t="e">
        <f aca="false">BD35/BD34-1</f>
        <v>#DIV/0!</v>
      </c>
      <c r="R35" s="80" t="e">
        <f aca="false">BE35/BE34-1</f>
        <v>#DIV/0!</v>
      </c>
      <c r="S35" s="80" t="e">
        <f aca="false">BF35/BF34-1</f>
        <v>#DIV/0!</v>
      </c>
      <c r="T35" s="80" t="e">
        <f aca="false">BG35/BG34-1</f>
        <v>#DIV/0!</v>
      </c>
      <c r="U35" s="80" t="n">
        <f aca="false">AU35/AU34-1</f>
        <v>0.000422683918926969</v>
      </c>
      <c r="V35" s="80" t="e">
        <f aca="false">AV35/AV34-1</f>
        <v>#DIV/0!</v>
      </c>
      <c r="W35" s="81" t="e">
        <f aca="false">AW35/AW34-1</f>
        <v>#DIV/0!</v>
      </c>
      <c r="X35" s="82" t="n">
        <f aca="false">(AE35+AD35)/AC35</f>
        <v>0.724287266899903</v>
      </c>
      <c r="Y35" s="83" t="n">
        <f aca="false">(AQ35+AR35+AS35+AT35+AU35)/AC35</f>
        <v>0.122579690762242</v>
      </c>
      <c r="Z35" s="83" t="n">
        <f aca="false">(AF35+AG35+AI35)/AC35</f>
        <v>0.139286737189004</v>
      </c>
      <c r="AA35" s="68" t="n">
        <f aca="false">(AF35+AG35+AH35)/(AF35+AG35+AH35+AI35)</f>
        <v>0.460541070042418</v>
      </c>
      <c r="AB35" s="84" t="n">
        <f aca="false">(AH35+AJ35+AK35+AL35+AM35+AN35+AO35+AP35)/AC35</f>
        <v>0.0138463051488499</v>
      </c>
      <c r="AC35" s="85" t="n">
        <f aca="false">SUM(AD35:AU35)</f>
        <v>29157.3523999044</v>
      </c>
      <c r="AD35" s="86" t="n">
        <v>20527.0373684345</v>
      </c>
      <c r="AE35" s="87" t="n">
        <v>591.261711329587</v>
      </c>
      <c r="AF35" s="87" t="n">
        <v>1546.98000165767</v>
      </c>
      <c r="AG35" s="87" t="n">
        <v>323.249</v>
      </c>
      <c r="AH35" s="87" t="n">
        <v>0.25090096340329</v>
      </c>
      <c r="AI35" s="87" t="n">
        <v>2191.003479195</v>
      </c>
      <c r="AJ35" s="87" t="n">
        <v>0.393788915293862</v>
      </c>
      <c r="AK35" s="87" t="n">
        <v>130.10814202321</v>
      </c>
      <c r="AL35" s="87" t="n">
        <v>42.434</v>
      </c>
      <c r="AM35" s="87" t="n">
        <v>25.1270325412014</v>
      </c>
      <c r="AN35" s="87" t="n">
        <v>141.836</v>
      </c>
      <c r="AO35" s="87" t="n">
        <v>54.736992624704</v>
      </c>
      <c r="AP35" s="87" t="n">
        <v>8.83474159381398</v>
      </c>
      <c r="AQ35" s="87" t="n">
        <v>330.004896110437</v>
      </c>
      <c r="AR35" s="87" t="n">
        <v>1081.31112059752</v>
      </c>
      <c r="AS35" s="87" t="n">
        <v>1030.60625947952</v>
      </c>
      <c r="AT35" s="87" t="n">
        <v>1054.01127434789</v>
      </c>
      <c r="AU35" s="88" t="n">
        <v>78.1656900906362</v>
      </c>
      <c r="AW35" s="74"/>
    </row>
    <row r="36" customFormat="false" ht="13.8" hidden="false" customHeight="false" outlineLevel="0" collapsed="false">
      <c r="B36" s="75" t="n">
        <f aca="false">B35+1</f>
        <v>2046</v>
      </c>
      <c r="C36" s="76" t="n">
        <v>10</v>
      </c>
      <c r="D36" s="89" t="n">
        <v>25.6901374014399</v>
      </c>
      <c r="E36" s="78" t="n">
        <f aca="false">AR36/AR35-1</f>
        <v>9.73736263176761E-005</v>
      </c>
      <c r="F36" s="79" t="n">
        <f aca="false">AS36/AS35-1</f>
        <v>9.73736263163438E-005</v>
      </c>
      <c r="G36" s="80" t="n">
        <f aca="false">AT36/AT35-1</f>
        <v>0.00302489836839026</v>
      </c>
      <c r="H36" s="80" t="n">
        <f aca="false">AU36/AU35-1</f>
        <v>7.24372661959904E-005</v>
      </c>
      <c r="I36" s="80" t="e">
        <f aca="false">AV36/AV35-1</f>
        <v>#DIV/0!</v>
      </c>
      <c r="J36" s="80" t="e">
        <f aca="false">AW36/AW35-1</f>
        <v>#DIV/0!</v>
      </c>
      <c r="K36" s="80" t="e">
        <f aca="false">AX36/AX35-1</f>
        <v>#DIV/0!</v>
      </c>
      <c r="L36" s="80" t="e">
        <f aca="false">AY36/AY35-1</f>
        <v>#DIV/0!</v>
      </c>
      <c r="M36" s="80" t="e">
        <f aca="false">AZ36/AZ35-1</f>
        <v>#DIV/0!</v>
      </c>
      <c r="N36" s="80" t="e">
        <f aca="false">BA36/BA35-1</f>
        <v>#DIV/0!</v>
      </c>
      <c r="O36" s="80" t="e">
        <f aca="false">BB36/BB35-1</f>
        <v>#DIV/0!</v>
      </c>
      <c r="P36" s="80" t="e">
        <f aca="false">BC36/BC35-1</f>
        <v>#DIV/0!</v>
      </c>
      <c r="Q36" s="80" t="e">
        <f aca="false">BD36/BD35-1</f>
        <v>#DIV/0!</v>
      </c>
      <c r="R36" s="80" t="e">
        <f aca="false">BE36/BE35-1</f>
        <v>#DIV/0!</v>
      </c>
      <c r="S36" s="80" t="e">
        <f aca="false">BF36/BF35-1</f>
        <v>#DIV/0!</v>
      </c>
      <c r="T36" s="80" t="e">
        <f aca="false">BG36/BG35-1</f>
        <v>#DIV/0!</v>
      </c>
      <c r="U36" s="80" t="n">
        <f aca="false">AU36/AU35-1</f>
        <v>7.24372661959904E-005</v>
      </c>
      <c r="V36" s="80" t="e">
        <f aca="false">AV36/AV35-1</f>
        <v>#DIV/0!</v>
      </c>
      <c r="W36" s="81" t="e">
        <f aca="false">AW36/AW35-1</f>
        <v>#DIV/0!</v>
      </c>
      <c r="X36" s="82" t="n">
        <f aca="false">(AE36+AD36)/AC36</f>
        <v>0.72423529312911</v>
      </c>
      <c r="Y36" s="83" t="n">
        <f aca="false">(AQ36+AR36+AS36+AT36+AU36)/AC36</f>
        <v>0.122647942156124</v>
      </c>
      <c r="Z36" s="83" t="n">
        <f aca="false">(AF36+AG36+AI36)/AC36</f>
        <v>0.139280323568276</v>
      </c>
      <c r="AA36" s="68" t="n">
        <f aca="false">(AF36+AG36+AH36)/(AF36+AG36+AH36+AI36)</f>
        <v>0.460505458820754</v>
      </c>
      <c r="AB36" s="84" t="n">
        <f aca="false">(AH36+AJ36+AK36+AL36+AM36+AN36+AO36+AP36)/AC36</f>
        <v>0.0138364411464892</v>
      </c>
      <c r="AC36" s="85" t="n">
        <f aca="false">SUM(AD36:AU36)</f>
        <v>29160.2681351443</v>
      </c>
      <c r="AD36" s="86" t="n">
        <v>20530.0002226035</v>
      </c>
      <c r="AE36" s="87" t="n">
        <v>588.895117976219</v>
      </c>
      <c r="AF36" s="87" t="n">
        <v>1546.98000165767</v>
      </c>
      <c r="AG36" s="87" t="n">
        <v>323.249</v>
      </c>
      <c r="AH36" s="87" t="n">
        <v>0.169829746906445</v>
      </c>
      <c r="AI36" s="87" t="n">
        <v>2191.22257954292</v>
      </c>
      <c r="AJ36" s="87" t="n">
        <v>0.372000359758398</v>
      </c>
      <c r="AK36" s="87" t="n">
        <v>130.10814202321</v>
      </c>
      <c r="AL36" s="87" t="n">
        <v>42.434</v>
      </c>
      <c r="AM36" s="87" t="n">
        <v>24.9762703459542</v>
      </c>
      <c r="AN36" s="87" t="n">
        <v>141.836</v>
      </c>
      <c r="AO36" s="87" t="n">
        <v>54.7424663239664</v>
      </c>
      <c r="AP36" s="87" t="n">
        <v>8.83562506797336</v>
      </c>
      <c r="AQ36" s="87" t="n">
        <v>328.952950833973</v>
      </c>
      <c r="AR36" s="87" t="n">
        <v>1081.41641178251</v>
      </c>
      <c r="AS36" s="87" t="n">
        <v>1030.70661334831</v>
      </c>
      <c r="AT36" s="87" t="n">
        <v>1057.19955133193</v>
      </c>
      <c r="AU36" s="88" t="n">
        <v>78.1713521995367</v>
      </c>
      <c r="AW36" s="74"/>
    </row>
    <row r="37" customFormat="false" ht="13.8" hidden="false" customHeight="false" outlineLevel="0" collapsed="false">
      <c r="B37" s="75" t="n">
        <f aca="false">B36+1</f>
        <v>2047</v>
      </c>
      <c r="C37" s="76" t="n">
        <v>10</v>
      </c>
      <c r="D37" s="89" t="n">
        <v>25.7162420410553</v>
      </c>
      <c r="E37" s="78" t="n">
        <f aca="false">AR37/AR36-1</f>
        <v>0.000299037677037761</v>
      </c>
      <c r="F37" s="79" t="n">
        <f aca="false">AS37/AS36-1</f>
        <v>0.000299037677034653</v>
      </c>
      <c r="G37" s="80" t="n">
        <f aca="false">AT37/AT36-1</f>
        <v>0.00251632950198322</v>
      </c>
      <c r="H37" s="80" t="n">
        <f aca="false">AU37/AU36-1</f>
        <v>0.000417437164542234</v>
      </c>
      <c r="I37" s="80" t="e">
        <f aca="false">AV37/AV36-1</f>
        <v>#DIV/0!</v>
      </c>
      <c r="J37" s="80" t="e">
        <f aca="false">AW37/AW36-1</f>
        <v>#DIV/0!</v>
      </c>
      <c r="K37" s="80" t="e">
        <f aca="false">AX37/AX36-1</f>
        <v>#DIV/0!</v>
      </c>
      <c r="L37" s="80" t="e">
        <f aca="false">AY37/AY36-1</f>
        <v>#DIV/0!</v>
      </c>
      <c r="M37" s="80" t="e">
        <f aca="false">AZ37/AZ36-1</f>
        <v>#DIV/0!</v>
      </c>
      <c r="N37" s="80" t="e">
        <f aca="false">BA37/BA36-1</f>
        <v>#DIV/0!</v>
      </c>
      <c r="O37" s="80" t="e">
        <f aca="false">BB37/BB36-1</f>
        <v>#DIV/0!</v>
      </c>
      <c r="P37" s="80" t="e">
        <f aca="false">BC37/BC36-1</f>
        <v>#DIV/0!</v>
      </c>
      <c r="Q37" s="80" t="e">
        <f aca="false">BD37/BD36-1</f>
        <v>#DIV/0!</v>
      </c>
      <c r="R37" s="80" t="e">
        <f aca="false">BE37/BE36-1</f>
        <v>#DIV/0!</v>
      </c>
      <c r="S37" s="80" t="e">
        <f aca="false">BF37/BF36-1</f>
        <v>#DIV/0!</v>
      </c>
      <c r="T37" s="80" t="e">
        <f aca="false">BG37/BG36-1</f>
        <v>#DIV/0!</v>
      </c>
      <c r="U37" s="80" t="n">
        <f aca="false">AU37/AU36-1</f>
        <v>0.000417437164542234</v>
      </c>
      <c r="V37" s="80" t="e">
        <f aca="false">AV37/AV36-1</f>
        <v>#DIV/0!</v>
      </c>
      <c r="W37" s="81" t="e">
        <f aca="false">AW37/AW36-1</f>
        <v>#DIV/0!</v>
      </c>
      <c r="X37" s="82" t="n">
        <f aca="false">(AE37+AD37)/AC37</f>
        <v>0.724216255049101</v>
      </c>
      <c r="Y37" s="83" t="n">
        <f aca="false">(AQ37+AR37+AS37+AT37+AU37)/AC37</f>
        <v>0.122697619556472</v>
      </c>
      <c r="Z37" s="83" t="n">
        <f aca="false">(AF37+AG37+AI37)/AC37</f>
        <v>0.139261088476617</v>
      </c>
      <c r="AA37" s="68" t="n">
        <f aca="false">(AF37+AG37+AH37)/(AF37+AG37+AH37+AI37)</f>
        <v>0.460423173298389</v>
      </c>
      <c r="AB37" s="84" t="n">
        <f aca="false">(AH37+AJ37+AK37+AL37+AM37+AN37+AO37+AP37)/AC37</f>
        <v>0.0138250369178104</v>
      </c>
      <c r="AC37" s="85" t="n">
        <f aca="false">SUM(AD37:AU37)</f>
        <v>29169.016215585</v>
      </c>
      <c r="AD37" s="86" t="n">
        <v>20538.1367138843</v>
      </c>
      <c r="AE37" s="87" t="n">
        <v>586.538973233128</v>
      </c>
      <c r="AF37" s="87" t="n">
        <v>1546.98000165767</v>
      </c>
      <c r="AG37" s="87" t="n">
        <v>323.249</v>
      </c>
      <c r="AH37" s="87" t="n">
        <v>0.111365888111958</v>
      </c>
      <c r="AI37" s="87" t="n">
        <v>2191.87994631679</v>
      </c>
      <c r="AJ37" s="87" t="n">
        <v>0.349640582113813</v>
      </c>
      <c r="AK37" s="87" t="n">
        <v>130.10814202321</v>
      </c>
      <c r="AL37" s="87" t="n">
        <v>42.434</v>
      </c>
      <c r="AM37" s="87" t="n">
        <v>24.8264127238785</v>
      </c>
      <c r="AN37" s="87" t="n">
        <v>141.836</v>
      </c>
      <c r="AO37" s="87" t="n">
        <v>54.7588890638636</v>
      </c>
      <c r="AP37" s="87" t="n">
        <v>8.83827575549375</v>
      </c>
      <c r="AQ37" s="87" t="n">
        <v>328.150427382955</v>
      </c>
      <c r="AR37" s="87" t="n">
        <v>1081.7397960342</v>
      </c>
      <c r="AS37" s="87" t="n">
        <v>1031.01483345967</v>
      </c>
      <c r="AT37" s="87" t="n">
        <v>1059.85981375243</v>
      </c>
      <c r="AU37" s="88" t="n">
        <v>78.2039838271473</v>
      </c>
      <c r="AW37" s="74"/>
    </row>
    <row r="38" customFormat="false" ht="13.8" hidden="false" customHeight="false" outlineLevel="0" collapsed="false">
      <c r="B38" s="75" t="n">
        <f aca="false">B37+1</f>
        <v>2048</v>
      </c>
      <c r="C38" s="76" t="n">
        <v>10</v>
      </c>
      <c r="D38" s="89" t="n">
        <v>25.7415354250487</v>
      </c>
      <c r="E38" s="78" t="n">
        <f aca="false">AR38/AR37-1</f>
        <v>0.000601322233326984</v>
      </c>
      <c r="F38" s="79" t="n">
        <f aca="false">AS38/AS37-1</f>
        <v>0.000601322233327872</v>
      </c>
      <c r="G38" s="80" t="n">
        <f aca="false">AT38/AT37-1</f>
        <v>0.00204931482512771</v>
      </c>
      <c r="H38" s="80" t="n">
        <f aca="false">AU38/AU37-1</f>
        <v>0.000471428237026839</v>
      </c>
      <c r="I38" s="80" t="e">
        <f aca="false">AV38/AV37-1</f>
        <v>#DIV/0!</v>
      </c>
      <c r="J38" s="80" t="e">
        <f aca="false">AW38/AW37-1</f>
        <v>#DIV/0!</v>
      </c>
      <c r="K38" s="80" t="e">
        <f aca="false">AX38/AX37-1</f>
        <v>#DIV/0!</v>
      </c>
      <c r="L38" s="80" t="e">
        <f aca="false">AY38/AY37-1</f>
        <v>#DIV/0!</v>
      </c>
      <c r="M38" s="80" t="e">
        <f aca="false">AZ38/AZ37-1</f>
        <v>#DIV/0!</v>
      </c>
      <c r="N38" s="80" t="e">
        <f aca="false">BA38/BA37-1</f>
        <v>#DIV/0!</v>
      </c>
      <c r="O38" s="80" t="e">
        <f aca="false">BB38/BB37-1</f>
        <v>#DIV/0!</v>
      </c>
      <c r="P38" s="80" t="e">
        <f aca="false">BC38/BC37-1</f>
        <v>#DIV/0!</v>
      </c>
      <c r="Q38" s="80" t="e">
        <f aca="false">BD38/BD37-1</f>
        <v>#DIV/0!</v>
      </c>
      <c r="R38" s="80" t="e">
        <f aca="false">BE38/BE37-1</f>
        <v>#DIV/0!</v>
      </c>
      <c r="S38" s="80" t="e">
        <f aca="false">BF38/BF37-1</f>
        <v>#DIV/0!</v>
      </c>
      <c r="T38" s="80" t="e">
        <f aca="false">BG38/BG37-1</f>
        <v>#DIV/0!</v>
      </c>
      <c r="U38" s="80" t="n">
        <f aca="false">AU38/AU37-1</f>
        <v>0.000471428237026839</v>
      </c>
      <c r="V38" s="80" t="e">
        <f aca="false">AV38/AV37-1</f>
        <v>#DIV/0!</v>
      </c>
      <c r="W38" s="81" t="e">
        <f aca="false">AW38/AW37-1</f>
        <v>#DIV/0!</v>
      </c>
      <c r="X38" s="82" t="n">
        <f aca="false">(AE38+AD38)/AC38</f>
        <v>0.724242405759859</v>
      </c>
      <c r="Y38" s="83" t="n">
        <f aca="false">(AQ38+AR38+AS38+AT38+AU38)/AC38</f>
        <v>0.122724217144558</v>
      </c>
      <c r="Z38" s="83" t="n">
        <f aca="false">(AF38+AG38+AI38)/AC38</f>
        <v>0.139222641361569</v>
      </c>
      <c r="AA38" s="68" t="n">
        <f aca="false">(AF38+AG38+AH38)/(AF38+AG38+AH38+AI38)</f>
        <v>0.460268616511283</v>
      </c>
      <c r="AB38" s="84" t="n">
        <f aca="false">(AH38+AJ38+AK38+AL38+AM38+AN38+AO38+AP38)/AC38</f>
        <v>0.0138107357340128</v>
      </c>
      <c r="AC38" s="85" t="n">
        <f aca="false">SUM(AD38:AU38)</f>
        <v>29186.5176253142</v>
      </c>
      <c r="AD38" s="86" t="n">
        <v>20553.9201513939</v>
      </c>
      <c r="AE38" s="87" t="n">
        <v>584.193589316221</v>
      </c>
      <c r="AF38" s="87" t="n">
        <v>1546.98000165767</v>
      </c>
      <c r="AG38" s="87" t="n">
        <v>323.249</v>
      </c>
      <c r="AH38" s="87" t="n">
        <v>0.0696199555134652</v>
      </c>
      <c r="AI38" s="87" t="n">
        <v>2193.19507428458</v>
      </c>
      <c r="AJ38" s="87" t="n">
        <v>0.326742574814845</v>
      </c>
      <c r="AK38" s="87" t="n">
        <v>130.10814202321</v>
      </c>
      <c r="AL38" s="87" t="n">
        <v>42.434</v>
      </c>
      <c r="AM38" s="87" t="n">
        <v>24.6774542475352</v>
      </c>
      <c r="AN38" s="87" t="n">
        <v>141.836</v>
      </c>
      <c r="AO38" s="87" t="n">
        <v>54.7917443973019</v>
      </c>
      <c r="AP38" s="87" t="n">
        <v>8.84357872094705</v>
      </c>
      <c r="AQ38" s="87" t="n">
        <v>327.594799341717</v>
      </c>
      <c r="AR38" s="87" t="n">
        <v>1082.39027022423</v>
      </c>
      <c r="AS38" s="87" t="n">
        <v>1031.63480560192</v>
      </c>
      <c r="AT38" s="87" t="n">
        <v>1062.03180018131</v>
      </c>
      <c r="AU38" s="88" t="n">
        <v>78.2408513933714</v>
      </c>
      <c r="AW38" s="74"/>
    </row>
    <row r="39" customFormat="false" ht="13.8" hidden="false" customHeight="false" outlineLevel="0" collapsed="false">
      <c r="B39" s="75" t="n">
        <f aca="false">B38+1</f>
        <v>2049</v>
      </c>
      <c r="C39" s="76" t="n">
        <v>10</v>
      </c>
      <c r="D39" s="89" t="n">
        <v>25.7683282291925</v>
      </c>
      <c r="E39" s="78" t="n">
        <f aca="false">AR39/AR38-1</f>
        <v>0.000802791375942302</v>
      </c>
      <c r="F39" s="79" t="n">
        <f aca="false">AS39/AS38-1</f>
        <v>0.00080279137594319</v>
      </c>
      <c r="G39" s="80" t="n">
        <f aca="false">AT39/AT38-1</f>
        <v>0.0016604332476946</v>
      </c>
      <c r="H39" s="80" t="n">
        <f aca="false">AU39/AU38-1</f>
        <v>0.000926496745903727</v>
      </c>
      <c r="I39" s="80" t="e">
        <f aca="false">AV39/AV38-1</f>
        <v>#DIV/0!</v>
      </c>
      <c r="J39" s="80" t="e">
        <f aca="false">AW39/AW38-1</f>
        <v>#DIV/0!</v>
      </c>
      <c r="K39" s="80" t="e">
        <f aca="false">AX39/AX38-1</f>
        <v>#DIV/0!</v>
      </c>
      <c r="L39" s="80" t="e">
        <f aca="false">AY39/AY38-1</f>
        <v>#DIV/0!</v>
      </c>
      <c r="M39" s="80" t="e">
        <f aca="false">AZ39/AZ38-1</f>
        <v>#DIV/0!</v>
      </c>
      <c r="N39" s="80" t="e">
        <f aca="false">BA39/BA38-1</f>
        <v>#DIV/0!</v>
      </c>
      <c r="O39" s="80" t="e">
        <f aca="false">BB39/BB38-1</f>
        <v>#DIV/0!</v>
      </c>
      <c r="P39" s="80" t="e">
        <f aca="false">BC39/BC38-1</f>
        <v>#DIV/0!</v>
      </c>
      <c r="Q39" s="80" t="e">
        <f aca="false">BD39/BD38-1</f>
        <v>#DIV/0!</v>
      </c>
      <c r="R39" s="80" t="e">
        <f aca="false">BE39/BE38-1</f>
        <v>#DIV/0!</v>
      </c>
      <c r="S39" s="80" t="e">
        <f aca="false">BF39/BF38-1</f>
        <v>#DIV/0!</v>
      </c>
      <c r="T39" s="80" t="e">
        <f aca="false">BG39/BG38-1</f>
        <v>#DIV/0!</v>
      </c>
      <c r="U39" s="80" t="n">
        <f aca="false">AU39/AU38-1</f>
        <v>0.000926496745903727</v>
      </c>
      <c r="V39" s="80" t="e">
        <f aca="false">AV39/AV38-1</f>
        <v>#DIV/0!</v>
      </c>
      <c r="W39" s="81" t="e">
        <f aca="false">AW39/AW38-1</f>
        <v>#DIV/0!</v>
      </c>
      <c r="X39" s="82" t="n">
        <f aca="false">(AE39+AD39)/AC39</f>
        <v>0.72429760719718</v>
      </c>
      <c r="Y39" s="83" t="n">
        <f aca="false">(AQ39+AR39+AS39+AT39+AU39)/AC39</f>
        <v>0.122736436461577</v>
      </c>
      <c r="Z39" s="83" t="n">
        <f aca="false">(AF39+AG39+AI39)/AC39</f>
        <v>0.139171419518979</v>
      </c>
      <c r="AA39" s="68" t="n">
        <f aca="false">(AF39+AG39+AH39)/(AF39+AG39+AH39+AI39)</f>
        <v>0.460065958891465</v>
      </c>
      <c r="AB39" s="84" t="n">
        <f aca="false">(AH39+AJ39+AK39+AL39+AM39+AN39+AO39+AP39)/AC39</f>
        <v>0.0137945368222637</v>
      </c>
      <c r="AC39" s="85" t="n">
        <f aca="false">SUM(AD39:AU39)</f>
        <v>29209.8668394145</v>
      </c>
      <c r="AD39" s="86" t="n">
        <v>20574.7782204944</v>
      </c>
      <c r="AE39" s="87" t="n">
        <v>581.858437841766</v>
      </c>
      <c r="AF39" s="87" t="n">
        <v>1546.98000165767</v>
      </c>
      <c r="AG39" s="87" t="n">
        <v>323.249</v>
      </c>
      <c r="AH39" s="87" t="n">
        <v>0.0394561884435191</v>
      </c>
      <c r="AI39" s="87" t="n">
        <v>2194.949630344</v>
      </c>
      <c r="AJ39" s="87" t="n">
        <v>0.303364579273841</v>
      </c>
      <c r="AK39" s="87" t="n">
        <v>130.10814202321</v>
      </c>
      <c r="AL39" s="87" t="n">
        <v>42.434</v>
      </c>
      <c r="AM39" s="87" t="n">
        <v>24.52938952205</v>
      </c>
      <c r="AN39" s="87" t="n">
        <v>141.836</v>
      </c>
      <c r="AO39" s="87" t="n">
        <v>54.8355777928198</v>
      </c>
      <c r="AP39" s="87" t="n">
        <v>8.85065358392381</v>
      </c>
      <c r="AQ39" s="87" t="n">
        <v>327.284194081339</v>
      </c>
      <c r="AR39" s="87" t="n">
        <v>1083.25920379857</v>
      </c>
      <c r="AS39" s="87" t="n">
        <v>1032.46299312698</v>
      </c>
      <c r="AT39" s="87" t="n">
        <v>1063.79523309244</v>
      </c>
      <c r="AU39" s="88" t="n">
        <v>78.3133412875841</v>
      </c>
      <c r="AW39" s="74"/>
    </row>
    <row r="40" customFormat="false" ht="13.8" hidden="false" customHeight="false" outlineLevel="0" collapsed="false">
      <c r="B40" s="75" t="n">
        <f aca="false">B39+1</f>
        <v>2050</v>
      </c>
      <c r="C40" s="76" t="n">
        <v>10</v>
      </c>
      <c r="D40" s="89" t="n">
        <v>25.7937256801939</v>
      </c>
      <c r="E40" s="78" t="n">
        <f aca="false">AR40/AR39-1</f>
        <v>0.000400879844064228</v>
      </c>
      <c r="F40" s="79" t="n">
        <f aca="false">AS40/AS39-1</f>
        <v>0.000400879844067337</v>
      </c>
      <c r="G40" s="80" t="n">
        <f aca="false">AT40/AT39-1</f>
        <v>0.00134389440397675</v>
      </c>
      <c r="H40" s="80" t="n">
        <f aca="false">AU40/AU39-1</f>
        <v>0.000408797907193614</v>
      </c>
      <c r="I40" s="80" t="e">
        <f aca="false">AV40/AV39-1</f>
        <v>#DIV/0!</v>
      </c>
      <c r="J40" s="80" t="e">
        <f aca="false">AW40/AW39-1</f>
        <v>#DIV/0!</v>
      </c>
      <c r="K40" s="80" t="e">
        <f aca="false">AX40/AX39-1</f>
        <v>#DIV/0!</v>
      </c>
      <c r="L40" s="80" t="e">
        <f aca="false">AY40/AY39-1</f>
        <v>#DIV/0!</v>
      </c>
      <c r="M40" s="80" t="e">
        <f aca="false">AZ40/AZ39-1</f>
        <v>#DIV/0!</v>
      </c>
      <c r="N40" s="80" t="e">
        <f aca="false">BA40/BA39-1</f>
        <v>#DIV/0!</v>
      </c>
      <c r="O40" s="80" t="e">
        <f aca="false">BB40/BB39-1</f>
        <v>#DIV/0!</v>
      </c>
      <c r="P40" s="80" t="e">
        <f aca="false">BC40/BC39-1</f>
        <v>#DIV/0!</v>
      </c>
      <c r="Q40" s="80" t="e">
        <f aca="false">BD40/BD39-1</f>
        <v>#DIV/0!</v>
      </c>
      <c r="R40" s="80" t="e">
        <f aca="false">BE40/BE39-1</f>
        <v>#DIV/0!</v>
      </c>
      <c r="S40" s="80" t="e">
        <f aca="false">BF40/BF39-1</f>
        <v>#DIV/0!</v>
      </c>
      <c r="T40" s="80" t="e">
        <f aca="false">BG40/BG39-1</f>
        <v>#DIV/0!</v>
      </c>
      <c r="U40" s="80" t="n">
        <f aca="false">AU40/AU39-1</f>
        <v>0.000408797907193614</v>
      </c>
      <c r="V40" s="80" t="e">
        <f aca="false">AV40/AV39-1</f>
        <v>#DIV/0!</v>
      </c>
      <c r="W40" s="81" t="e">
        <f aca="false">AW40/AW39-1</f>
        <v>#DIV/0!</v>
      </c>
      <c r="X40" s="82" t="n">
        <f aca="false">(AE40+AD40)/AC40</f>
        <v>0.72431501527668</v>
      </c>
      <c r="Y40" s="83" t="n">
        <f aca="false">(AQ40+AR40+AS40+AT40+AU40)/AC40</f>
        <v>0.12275578644165</v>
      </c>
      <c r="Z40" s="83" t="n">
        <f aca="false">(AF40+AG40+AI40)/AC40</f>
        <v>0.139145818837956</v>
      </c>
      <c r="AA40" s="68" t="n">
        <f aca="false">(AF40+AG40+AH40)/(AF40+AG40+AH40+AI40)</f>
        <v>0.459964018262596</v>
      </c>
      <c r="AB40" s="84" t="n">
        <f aca="false">(AH40+AJ40+AK40+AL40+AM40+AN40+AO40+AP40)/AC40</f>
        <v>0.0137833794437134</v>
      </c>
      <c r="AC40" s="85" t="n">
        <f aca="false">SUM(AD40:AU40)</f>
        <v>29221.5507861503</v>
      </c>
      <c r="AD40" s="86" t="n">
        <v>20586.0764902953</v>
      </c>
      <c r="AE40" s="87" t="n">
        <v>579.531513783438</v>
      </c>
      <c r="AF40" s="87" t="n">
        <v>1546.98000165767</v>
      </c>
      <c r="AG40" s="87" t="n">
        <v>323.249</v>
      </c>
      <c r="AH40" s="87" t="n">
        <v>0.0198801823752381</v>
      </c>
      <c r="AI40" s="87" t="n">
        <v>2195.82761019614</v>
      </c>
      <c r="AJ40" s="87" t="n">
        <v>0.279781159452976</v>
      </c>
      <c r="AK40" s="87" t="n">
        <v>130.10814202321</v>
      </c>
      <c r="AL40" s="87" t="n">
        <v>42.434</v>
      </c>
      <c r="AM40" s="87" t="n">
        <v>24.3822131849177</v>
      </c>
      <c r="AN40" s="87" t="n">
        <v>141.836</v>
      </c>
      <c r="AO40" s="87" t="n">
        <v>54.8575120239369</v>
      </c>
      <c r="AP40" s="87" t="n">
        <v>8.85419384535737</v>
      </c>
      <c r="AQ40" s="87" t="n">
        <v>326.973883317785</v>
      </c>
      <c r="AR40" s="87" t="n">
        <v>1083.69346057927</v>
      </c>
      <c r="AS40" s="87" t="n">
        <v>1032.87688673067</v>
      </c>
      <c r="AT40" s="87" t="n">
        <v>1065.22486155317</v>
      </c>
      <c r="AU40" s="88" t="n">
        <v>78.3453556176078</v>
      </c>
      <c r="AW40" s="74"/>
    </row>
    <row r="41" customFormat="false" ht="13.8" hidden="false" customHeight="false" outlineLevel="0" collapsed="false">
      <c r="B41" s="75" t="n">
        <f aca="false">B40+1</f>
        <v>2051</v>
      </c>
      <c r="C41" s="76" t="n">
        <v>10</v>
      </c>
      <c r="D41" s="89" t="n">
        <v>25.7938295089529</v>
      </c>
      <c r="E41" s="78" t="n">
        <f aca="false">AR41/AR40-1</f>
        <v>0.000200066150130684</v>
      </c>
      <c r="F41" s="79" t="n">
        <f aca="false">AS41/AS40-1</f>
        <v>0.000200066150133349</v>
      </c>
      <c r="G41" s="80" t="n">
        <f aca="false">AT41/AT40-1</f>
        <v>0.0011014726616867</v>
      </c>
      <c r="H41" s="80" t="n">
        <f aca="false">AU41/AU40-1</f>
        <v>0.000184481618200172</v>
      </c>
      <c r="I41" s="80" t="e">
        <f aca="false">AV41/AV40-1</f>
        <v>#DIV/0!</v>
      </c>
      <c r="J41" s="80" t="e">
        <f aca="false">AW41/AW40-1</f>
        <v>#DIV/0!</v>
      </c>
      <c r="K41" s="80" t="e">
        <f aca="false">AX41/AX40-1</f>
        <v>#DIV/0!</v>
      </c>
      <c r="L41" s="80" t="e">
        <f aca="false">AY41/AY40-1</f>
        <v>#DIV/0!</v>
      </c>
      <c r="M41" s="80" t="e">
        <f aca="false">AZ41/AZ40-1</f>
        <v>#DIV/0!</v>
      </c>
      <c r="N41" s="80" t="e">
        <f aca="false">BA41/BA40-1</f>
        <v>#DIV/0!</v>
      </c>
      <c r="O41" s="80" t="e">
        <f aca="false">BB41/BB40-1</f>
        <v>#DIV/0!</v>
      </c>
      <c r="P41" s="80" t="e">
        <f aca="false">BC41/BC40-1</f>
        <v>#DIV/0!</v>
      </c>
      <c r="Q41" s="80" t="e">
        <f aca="false">BD41/BD40-1</f>
        <v>#DIV/0!</v>
      </c>
      <c r="R41" s="80" t="e">
        <f aca="false">BE41/BE40-1</f>
        <v>#DIV/0!</v>
      </c>
      <c r="S41" s="80" t="e">
        <f aca="false">BF41/BF40-1</f>
        <v>#DIV/0!</v>
      </c>
      <c r="T41" s="80" t="e">
        <f aca="false">BG41/BG40-1</f>
        <v>#DIV/0!</v>
      </c>
      <c r="U41" s="80" t="n">
        <f aca="false">AU41/AU40-1</f>
        <v>0.000184481618200172</v>
      </c>
      <c r="V41" s="80" t="e">
        <f aca="false">AV41/AV40-1</f>
        <v>#DIV/0!</v>
      </c>
      <c r="W41" s="81" t="e">
        <f aca="false">AW41/AW40-1</f>
        <v>#DIV/0!</v>
      </c>
      <c r="X41" s="82" t="n">
        <f aca="false">(AE41+AD41)/AC41</f>
        <v>0.724316324376968</v>
      </c>
      <c r="Y41" s="83" t="n">
        <f aca="false">(AQ41+AR41+AS41+AT41+AU41)/AC41</f>
        <v>0.122775760304698</v>
      </c>
      <c r="Z41" s="83" t="n">
        <f aca="false">(AF41+AG41+AI41)/AC41</f>
        <v>0.139133021057001</v>
      </c>
      <c r="AA41" s="68" t="n">
        <f aca="false">(AF41+AG41+AH41)/(AF41+AG41+AH41+AI41)</f>
        <v>0.459912958812253</v>
      </c>
      <c r="AB41" s="84" t="n">
        <f aca="false">(AH41+AJ41+AK41+AL41+AM41+AN41+AO41+AP41)/AC41</f>
        <v>0.013774894261333</v>
      </c>
      <c r="AC41" s="85" t="n">
        <f aca="false">SUM(AD41:AU41)</f>
        <v>29227.3950963076</v>
      </c>
      <c r="AD41" s="86" t="n">
        <v>20592.6659613675</v>
      </c>
      <c r="AE41" s="87" t="n">
        <v>577.213425903408</v>
      </c>
      <c r="AF41" s="87" t="n">
        <v>1546.98000165767</v>
      </c>
      <c r="AG41" s="87" t="n">
        <v>323.249</v>
      </c>
      <c r="AH41" s="87" t="n">
        <v>0.0094490561745739</v>
      </c>
      <c r="AI41" s="87" t="n">
        <v>2196.26677571818</v>
      </c>
      <c r="AJ41" s="87" t="n">
        <v>0.256317790178988</v>
      </c>
      <c r="AK41" s="87" t="n">
        <v>130.10814202321</v>
      </c>
      <c r="AL41" s="87" t="n">
        <v>42.434</v>
      </c>
      <c r="AM41" s="87" t="n">
        <v>24.2359199058082</v>
      </c>
      <c r="AN41" s="87" t="n">
        <v>141.836</v>
      </c>
      <c r="AO41" s="87" t="n">
        <v>54.8684835263417</v>
      </c>
      <c r="AP41" s="87" t="n">
        <v>8.85596468412644</v>
      </c>
      <c r="AQ41" s="87" t="n">
        <v>326.663866771831</v>
      </c>
      <c r="AR41" s="87" t="n">
        <v>1083.91027095785</v>
      </c>
      <c r="AS41" s="87" t="n">
        <v>1033.08353043296</v>
      </c>
      <c r="AT41" s="87" t="n">
        <v>1066.39817761672</v>
      </c>
      <c r="AU41" s="88" t="n">
        <v>78.3598088955906</v>
      </c>
      <c r="AW41" s="74"/>
    </row>
    <row r="42" customFormat="false" ht="13.8" hidden="false" customHeight="false" outlineLevel="0" collapsed="false">
      <c r="B42" s="75" t="n">
        <f aca="false">B41+1</f>
        <v>2052</v>
      </c>
      <c r="C42" s="76" t="n">
        <v>10</v>
      </c>
      <c r="D42" s="89" t="n">
        <v>25.7926362661101</v>
      </c>
      <c r="E42" s="78" t="n">
        <f aca="false">AR42/AR41-1</f>
        <v>0.00050168911966253</v>
      </c>
      <c r="F42" s="79" t="n">
        <f aca="false">AS42/AS41-1</f>
        <v>0.000501689119652093</v>
      </c>
      <c r="G42" s="80" t="n">
        <f aca="false">AT42/AT41-1</f>
        <v>0.000871346553326546</v>
      </c>
      <c r="H42" s="80" t="n">
        <f aca="false">AU42/AU41-1</f>
        <v>0.000494395604768716</v>
      </c>
      <c r="I42" s="80" t="e">
        <f aca="false">AV42/AV41-1</f>
        <v>#DIV/0!</v>
      </c>
      <c r="J42" s="80" t="e">
        <f aca="false">AW42/AW41-1</f>
        <v>#DIV/0!</v>
      </c>
      <c r="K42" s="80" t="e">
        <f aca="false">AX42/AX41-1</f>
        <v>#DIV/0!</v>
      </c>
      <c r="L42" s="80" t="e">
        <f aca="false">AY42/AY41-1</f>
        <v>#DIV/0!</v>
      </c>
      <c r="M42" s="80" t="e">
        <f aca="false">AZ42/AZ41-1</f>
        <v>#DIV/0!</v>
      </c>
      <c r="N42" s="80" t="e">
        <f aca="false">BA42/BA41-1</f>
        <v>#DIV/0!</v>
      </c>
      <c r="O42" s="80" t="e">
        <f aca="false">BB42/BB41-1</f>
        <v>#DIV/0!</v>
      </c>
      <c r="P42" s="80" t="e">
        <f aca="false">BC42/BC41-1</f>
        <v>#DIV/0!</v>
      </c>
      <c r="Q42" s="80" t="e">
        <f aca="false">BD42/BD41-1</f>
        <v>#DIV/0!</v>
      </c>
      <c r="R42" s="80" t="e">
        <f aca="false">BE42/BE41-1</f>
        <v>#DIV/0!</v>
      </c>
      <c r="S42" s="80" t="e">
        <f aca="false">BF42/BF41-1</f>
        <v>#DIV/0!</v>
      </c>
      <c r="T42" s="80" t="e">
        <f aca="false">BG42/BG41-1</f>
        <v>#DIV/0!</v>
      </c>
      <c r="U42" s="80" t="n">
        <f aca="false">AU42/AU41-1</f>
        <v>0.000494395604768716</v>
      </c>
      <c r="V42" s="80" t="e">
        <f aca="false">AV42/AV41-1</f>
        <v>#DIV/0!</v>
      </c>
      <c r="W42" s="81" t="e">
        <f aca="false">AW42/AW41-1</f>
        <v>#DIV/0!</v>
      </c>
      <c r="X42" s="82" t="n">
        <f aca="false">(AE42+AD42)/AC42</f>
        <v>0.724342502868776</v>
      </c>
      <c r="Y42" s="83" t="n">
        <f aca="false">(AQ42+AR42+AS42+AT42+AU42)/AC42</f>
        <v>0.122785505035039</v>
      </c>
      <c r="Z42" s="83" t="n">
        <f aca="false">(AF42+AG42+AI42)/AC42</f>
        <v>0.139107435729222</v>
      </c>
      <c r="AA42" s="68" t="n">
        <f aca="false">(AF42+AG42+AH42)/(AF42+AG42+AH42+AI42)</f>
        <v>0.459813022962834</v>
      </c>
      <c r="AB42" s="84" t="n">
        <f aca="false">(AH42+AJ42+AK42+AL42+AM42+AN42+AO42+AP42)/AC42</f>
        <v>0.0137645563669627</v>
      </c>
      <c r="AC42" s="85" t="n">
        <f aca="false">SUM(AD42:AU42)</f>
        <v>29239.086054346</v>
      </c>
      <c r="AD42" s="86" t="n">
        <v>20604.2072314034</v>
      </c>
      <c r="AE42" s="87" t="n">
        <v>574.905542797112</v>
      </c>
      <c r="AF42" s="87" t="n">
        <v>1546.98000165767</v>
      </c>
      <c r="AG42" s="87" t="n">
        <v>323.249</v>
      </c>
      <c r="AH42" s="87" t="n">
        <v>0.00493056919660808</v>
      </c>
      <c r="AI42" s="87" t="n">
        <v>2197.14528242847</v>
      </c>
      <c r="AJ42" s="87" t="n">
        <v>0.233160700164146</v>
      </c>
      <c r="AK42" s="87" t="n">
        <v>130.10814202321</v>
      </c>
      <c r="AL42" s="87" t="n">
        <v>42.434</v>
      </c>
      <c r="AM42" s="87" t="n">
        <v>24.0905043863733</v>
      </c>
      <c r="AN42" s="87" t="n">
        <v>141.836</v>
      </c>
      <c r="AO42" s="87" t="n">
        <v>54.8959177681048</v>
      </c>
      <c r="AP42" s="87" t="n">
        <v>8.86039266646851</v>
      </c>
      <c r="AQ42" s="87" t="n">
        <v>326.354144164517</v>
      </c>
      <c r="AR42" s="87" t="n">
        <v>1084.45405694748</v>
      </c>
      <c r="AS42" s="87" t="n">
        <v>1033.60181719987</v>
      </c>
      <c r="AT42" s="87" t="n">
        <v>1067.32737999326</v>
      </c>
      <c r="AU42" s="88" t="n">
        <v>78.3985496406991</v>
      </c>
      <c r="AW42" s="74"/>
    </row>
    <row r="43" customFormat="false" ht="13.8" hidden="false" customHeight="false" outlineLevel="0" collapsed="false">
      <c r="B43" s="75" t="n">
        <f aca="false">B42+1</f>
        <v>2053</v>
      </c>
      <c r="C43" s="76" t="n">
        <v>10</v>
      </c>
      <c r="D43" s="89" t="n">
        <v>25.7930465192084</v>
      </c>
      <c r="E43" s="78" t="n">
        <f aca="false">AR43/AR42-1</f>
        <v>0.000804042228551571</v>
      </c>
      <c r="F43" s="79" t="n">
        <f aca="false">AS43/AS42-1</f>
        <v>0.000804042228564672</v>
      </c>
      <c r="G43" s="80" t="n">
        <f aca="false">AT43/AT42-1</f>
        <v>0.000597708450976064</v>
      </c>
      <c r="H43" s="80" t="n">
        <f aca="false">AU43/AU42-1</f>
        <v>0.000803538883530575</v>
      </c>
      <c r="I43" s="80" t="e">
        <f aca="false">AV43/AV42-1</f>
        <v>#DIV/0!</v>
      </c>
      <c r="J43" s="80" t="e">
        <f aca="false">AW43/AW42-1</f>
        <v>#DIV/0!</v>
      </c>
      <c r="K43" s="80" t="e">
        <f aca="false">AX43/AX42-1</f>
        <v>#DIV/0!</v>
      </c>
      <c r="L43" s="80" t="e">
        <f aca="false">AY43/AY42-1</f>
        <v>#DIV/0!</v>
      </c>
      <c r="M43" s="80" t="e">
        <f aca="false">AZ43/AZ42-1</f>
        <v>#DIV/0!</v>
      </c>
      <c r="N43" s="80" t="e">
        <f aca="false">BA43/BA42-1</f>
        <v>#DIV/0!</v>
      </c>
      <c r="O43" s="80" t="e">
        <f aca="false">BB43/BB42-1</f>
        <v>#DIV/0!</v>
      </c>
      <c r="P43" s="80" t="e">
        <f aca="false">BC43/BC42-1</f>
        <v>#DIV/0!</v>
      </c>
      <c r="Q43" s="80" t="e">
        <f aca="false">BD43/BD42-1</f>
        <v>#DIV/0!</v>
      </c>
      <c r="R43" s="80" t="e">
        <f aca="false">BE43/BE42-1</f>
        <v>#DIV/0!</v>
      </c>
      <c r="S43" s="80" t="e">
        <f aca="false">BF43/BF42-1</f>
        <v>#DIV/0!</v>
      </c>
      <c r="T43" s="80" t="e">
        <f aca="false">BG43/BG42-1</f>
        <v>#DIV/0!</v>
      </c>
      <c r="U43" s="80" t="n">
        <f aca="false">AU43/AU42-1</f>
        <v>0.000803538883530575</v>
      </c>
      <c r="V43" s="80" t="e">
        <f aca="false">AV43/AV42-1</f>
        <v>#DIV/0!</v>
      </c>
      <c r="W43" s="81" t="e">
        <f aca="false">AW43/AW42-1</f>
        <v>#DIV/0!</v>
      </c>
      <c r="X43" s="82" t="n">
        <f aca="false">(AE43+AD43)/AC43</f>
        <v>0.724415225556771</v>
      </c>
      <c r="Y43" s="83" t="n">
        <f aca="false">(AQ43+AR43+AS43+AT43+AU43)/AC43</f>
        <v>0.122771199592241</v>
      </c>
      <c r="Z43" s="83" t="n">
        <f aca="false">(AF43+AG43+AI43)/AC43</f>
        <v>0.139062692725711</v>
      </c>
      <c r="AA43" s="68" t="n">
        <f aca="false">(AF43+AG43+AH43)/(AF43+AG43+AH43+AI43)</f>
        <v>0.45963892031165</v>
      </c>
      <c r="AB43" s="84" t="n">
        <f aca="false">(AH43+AJ43+AK43+AL43+AM43+AN43+AO43+AP43)/AC43</f>
        <v>0.0137508821252762</v>
      </c>
      <c r="AC43" s="85" t="n">
        <f aca="false">SUM(AD43:AU43)</f>
        <v>29259.5534145841</v>
      </c>
      <c r="AD43" s="86" t="n">
        <v>20623.4577531366</v>
      </c>
      <c r="AE43" s="87" t="n">
        <v>572.608233379724</v>
      </c>
      <c r="AF43" s="87" t="n">
        <v>1546.98000165767</v>
      </c>
      <c r="AG43" s="87" t="n">
        <v>323.249</v>
      </c>
      <c r="AH43" s="87" t="n">
        <v>0.00268010202495636</v>
      </c>
      <c r="AI43" s="87" t="n">
        <v>2198.68328412617</v>
      </c>
      <c r="AJ43" s="87" t="n">
        <v>0.210571073956374</v>
      </c>
      <c r="AK43" s="87" t="n">
        <v>130.10814202321</v>
      </c>
      <c r="AL43" s="87" t="n">
        <v>42.434</v>
      </c>
      <c r="AM43" s="87" t="n">
        <v>23.9459613600551</v>
      </c>
      <c r="AN43" s="87" t="n">
        <v>141.836</v>
      </c>
      <c r="AO43" s="87" t="n">
        <v>54.9398345023193</v>
      </c>
      <c r="AP43" s="87" t="n">
        <v>8.86748098060168</v>
      </c>
      <c r="AQ43" s="87" t="n">
        <v>326.044715217149</v>
      </c>
      <c r="AR43" s="87" t="n">
        <v>1085.32600380419</v>
      </c>
      <c r="AS43" s="87" t="n">
        <v>1034.43287670842</v>
      </c>
      <c r="AT43" s="87" t="n">
        <v>1067.96533058824</v>
      </c>
      <c r="AU43" s="88" t="n">
        <v>78.4615459237478</v>
      </c>
      <c r="AW43" s="74"/>
    </row>
    <row r="44" customFormat="false" ht="13.8" hidden="false" customHeight="false" outlineLevel="0" collapsed="false">
      <c r="B44" s="75" t="n">
        <f aca="false">B43+1</f>
        <v>2054</v>
      </c>
      <c r="C44" s="76" t="n">
        <v>10</v>
      </c>
      <c r="D44" s="89" t="n">
        <v>25.7918834853882</v>
      </c>
      <c r="E44" s="78" t="n">
        <f aca="false">AR44/AR43-1</f>
        <v>0.000905145367702254</v>
      </c>
      <c r="F44" s="79" t="n">
        <f aca="false">AS44/AS43-1</f>
        <v>0.000905145367700699</v>
      </c>
      <c r="G44" s="80" t="n">
        <f aca="false">AT44/AT43-1</f>
        <v>0.000331053041099372</v>
      </c>
      <c r="H44" s="80" t="n">
        <f aca="false">AU44/AU43-1</f>
        <v>0.000881975842922378</v>
      </c>
      <c r="I44" s="80" t="e">
        <f aca="false">AV44/AV43-1</f>
        <v>#DIV/0!</v>
      </c>
      <c r="J44" s="80" t="e">
        <f aca="false">AW44/AW43-1</f>
        <v>#DIV/0!</v>
      </c>
      <c r="K44" s="80" t="e">
        <f aca="false">AX44/AX43-1</f>
        <v>#DIV/0!</v>
      </c>
      <c r="L44" s="80" t="e">
        <f aca="false">AY44/AY43-1</f>
        <v>#DIV/0!</v>
      </c>
      <c r="M44" s="80" t="e">
        <f aca="false">AZ44/AZ43-1</f>
        <v>#DIV/0!</v>
      </c>
      <c r="N44" s="80" t="e">
        <f aca="false">BA44/BA43-1</f>
        <v>#DIV/0!</v>
      </c>
      <c r="O44" s="80" t="e">
        <f aca="false">BB44/BB43-1</f>
        <v>#DIV/0!</v>
      </c>
      <c r="P44" s="80" t="e">
        <f aca="false">BC44/BC43-1</f>
        <v>#DIV/0!</v>
      </c>
      <c r="Q44" s="80" t="e">
        <f aca="false">BD44/BD43-1</f>
        <v>#DIV/0!</v>
      </c>
      <c r="R44" s="80" t="e">
        <f aca="false">BE44/BE43-1</f>
        <v>#DIV/0!</v>
      </c>
      <c r="S44" s="80" t="e">
        <f aca="false">BF44/BF43-1</f>
        <v>#DIV/0!</v>
      </c>
      <c r="T44" s="80" t="e">
        <f aca="false">BG44/BG43-1</f>
        <v>#DIV/0!</v>
      </c>
      <c r="U44" s="80" t="n">
        <f aca="false">AU44/AU43-1</f>
        <v>0.000881975842922378</v>
      </c>
      <c r="V44" s="80" t="e">
        <f aca="false">AV44/AV43-1</f>
        <v>#DIV/0!</v>
      </c>
      <c r="W44" s="81" t="e">
        <f aca="false">AW44/AW43-1</f>
        <v>#DIV/0!</v>
      </c>
      <c r="X44" s="82" t="n">
        <f aca="false">(AE44+AD44)/AC44</f>
        <v>0.724509782669219</v>
      </c>
      <c r="Y44" s="83" t="n">
        <f aca="false">(AQ44+AR44+AS44+AT44+AU44)/AC44</f>
        <v>0.122742463575686</v>
      </c>
      <c r="Z44" s="83" t="n">
        <f aca="false">(AF44+AG44+AI44)/AC44</f>
        <v>0.139011598739745</v>
      </c>
      <c r="AA44" s="68" t="n">
        <f aca="false">(AF44+AG44+AH44)/(AF44+AG44+AH44+AI44)</f>
        <v>0.459440130718102</v>
      </c>
      <c r="AB44" s="84" t="n">
        <f aca="false">(AH44+AJ44+AK44+AL44+AM44+AN44+AO44+AP44)/AC44</f>
        <v>0.0137361550153496</v>
      </c>
      <c r="AC44" s="85" t="n">
        <f aca="false">SUM(AD44:AU44)</f>
        <v>29282.9610573157</v>
      </c>
      <c r="AD44" s="86" t="n">
        <v>20645.4710192447</v>
      </c>
      <c r="AE44" s="87" t="n">
        <v>570.320732302328</v>
      </c>
      <c r="AF44" s="87" t="n">
        <v>1546.98000165767</v>
      </c>
      <c r="AG44" s="87" t="n">
        <v>323.249</v>
      </c>
      <c r="AH44" s="87" t="n">
        <v>0.00133467495813349</v>
      </c>
      <c r="AI44" s="87" t="n">
        <v>2200.44223075347</v>
      </c>
      <c r="AJ44" s="87" t="n">
        <v>0.188788034815266</v>
      </c>
      <c r="AK44" s="87" t="n">
        <v>130.10814202321</v>
      </c>
      <c r="AL44" s="87" t="n">
        <v>42.434</v>
      </c>
      <c r="AM44" s="87" t="n">
        <v>23.8022855918948</v>
      </c>
      <c r="AN44" s="87" t="n">
        <v>141.836</v>
      </c>
      <c r="AO44" s="87" t="n">
        <v>54.9892803533714</v>
      </c>
      <c r="AP44" s="87" t="n">
        <v>8.87546171348422</v>
      </c>
      <c r="AQ44" s="87" t="n">
        <v>325.735579651297</v>
      </c>
      <c r="AR44" s="87" t="n">
        <v>1086.30838160898</v>
      </c>
      <c r="AS44" s="87" t="n">
        <v>1035.36918883497</v>
      </c>
      <c r="AT44" s="87" t="n">
        <v>1068.31888375872</v>
      </c>
      <c r="AU44" s="88" t="n">
        <v>78.5307471118509</v>
      </c>
      <c r="AW44" s="74"/>
    </row>
    <row r="45" customFormat="false" ht="13.8" hidden="false" customHeight="false" outlineLevel="0" collapsed="false">
      <c r="B45" s="75" t="n">
        <f aca="false">B44+1</f>
        <v>2055</v>
      </c>
      <c r="C45" s="76" t="n">
        <v>10</v>
      </c>
      <c r="D45" s="89" t="n">
        <v>25.7927844383441</v>
      </c>
      <c r="E45" s="78" t="n">
        <f aca="false">AR45/AR44-1</f>
        <v>0.000805639925739898</v>
      </c>
      <c r="F45" s="79" t="n">
        <f aca="false">AS45/AS44-1</f>
        <v>0.000805639925743451</v>
      </c>
      <c r="G45" s="80" t="n">
        <f aca="false">AT45/AT44-1</f>
        <v>6.61789071736418E-005</v>
      </c>
      <c r="H45" s="80" t="n">
        <f aca="false">AU45/AU44-1</f>
        <v>0.000816958696422621</v>
      </c>
      <c r="I45" s="80" t="e">
        <f aca="false">AV45/AV44-1</f>
        <v>#DIV/0!</v>
      </c>
      <c r="J45" s="80" t="e">
        <f aca="false">AW45/AW44-1</f>
        <v>#DIV/0!</v>
      </c>
      <c r="K45" s="80" t="e">
        <f aca="false">AX45/AX44-1</f>
        <v>#DIV/0!</v>
      </c>
      <c r="L45" s="80" t="e">
        <f aca="false">AY45/AY44-1</f>
        <v>#DIV/0!</v>
      </c>
      <c r="M45" s="80" t="e">
        <f aca="false">AZ45/AZ44-1</f>
        <v>#DIV/0!</v>
      </c>
      <c r="N45" s="80" t="e">
        <f aca="false">BA45/BA44-1</f>
        <v>#DIV/0!</v>
      </c>
      <c r="O45" s="80" t="e">
        <f aca="false">BB45/BB44-1</f>
        <v>#DIV/0!</v>
      </c>
      <c r="P45" s="80" t="e">
        <f aca="false">BC45/BC44-1</f>
        <v>#DIV/0!</v>
      </c>
      <c r="Q45" s="80" t="e">
        <f aca="false">BD45/BD44-1</f>
        <v>#DIV/0!</v>
      </c>
      <c r="R45" s="80" t="e">
        <f aca="false">BE45/BE44-1</f>
        <v>#DIV/0!</v>
      </c>
      <c r="S45" s="80" t="e">
        <f aca="false">BF45/BF44-1</f>
        <v>#DIV/0!</v>
      </c>
      <c r="T45" s="80" t="e">
        <f aca="false">BG45/BG44-1</f>
        <v>#DIV/0!</v>
      </c>
      <c r="U45" s="80" t="n">
        <f aca="false">AU45/AU44-1</f>
        <v>0.000816958696422621</v>
      </c>
      <c r="V45" s="80" t="e">
        <f aca="false">AV45/AV44-1</f>
        <v>#DIV/0!</v>
      </c>
      <c r="W45" s="81" t="e">
        <f aca="false">AW45/AW44-1</f>
        <v>#DIV/0!</v>
      </c>
      <c r="X45" s="82" t="n">
        <f aca="false">(AE45+AD45)/AC45</f>
        <v>0.724621403624544</v>
      </c>
      <c r="Y45" s="83" t="n">
        <f aca="false">(AQ45+AR45+AS45+AT45+AU45)/AC45</f>
        <v>0.122696736753255</v>
      </c>
      <c r="Z45" s="83" t="n">
        <f aca="false">(AF45+AG45+AI45)/AC45</f>
        <v>0.138960545596292</v>
      </c>
      <c r="AA45" s="68" t="n">
        <f aca="false">(AF45+AG45+AH45)/(AF45+AG45+AH45+AI45)</f>
        <v>0.459241443693126</v>
      </c>
      <c r="AB45" s="84" t="n">
        <f aca="false">(AH45+AJ45+AK45+AL45+AM45+AN45+AO45+AP45)/AC45</f>
        <v>0.0137213140259091</v>
      </c>
      <c r="AC45" s="85" t="n">
        <f aca="false">SUM(AD45:AU45)</f>
        <v>29306.3874261616</v>
      </c>
      <c r="AD45" s="86" t="n">
        <v>20667.9929413974</v>
      </c>
      <c r="AE45" s="87" t="n">
        <v>568.042650512517</v>
      </c>
      <c r="AF45" s="87" t="n">
        <v>1546.98000165767</v>
      </c>
      <c r="AG45" s="87" t="n">
        <v>323.249</v>
      </c>
      <c r="AH45" s="87" t="n">
        <v>0.00066448943732693</v>
      </c>
      <c r="AI45" s="87" t="n">
        <v>2202.20258453807</v>
      </c>
      <c r="AJ45" s="87" t="n">
        <v>0.168032587818871</v>
      </c>
      <c r="AK45" s="87" t="n">
        <v>130.10814202321</v>
      </c>
      <c r="AL45" s="87" t="n">
        <v>42.434</v>
      </c>
      <c r="AM45" s="87" t="n">
        <v>23.6594718783434</v>
      </c>
      <c r="AN45" s="87" t="n">
        <v>141.836</v>
      </c>
      <c r="AO45" s="87" t="n">
        <v>55.0332717776541</v>
      </c>
      <c r="AP45" s="87" t="n">
        <v>8.88256208285501</v>
      </c>
      <c r="AQ45" s="87" t="n">
        <v>325.426737188794</v>
      </c>
      <c r="AR45" s="87" t="n">
        <v>1087.18355501287</v>
      </c>
      <c r="AS45" s="87" t="n">
        <v>1036.20332359138</v>
      </c>
      <c r="AT45" s="87" t="n">
        <v>1068.38958393496</v>
      </c>
      <c r="AU45" s="88" t="n">
        <v>78.5949034886405</v>
      </c>
      <c r="AW45" s="74"/>
    </row>
    <row r="46" customFormat="false" ht="13.8" hidden="false" customHeight="false" outlineLevel="0" collapsed="false">
      <c r="B46" s="75" t="n">
        <f aca="false">B45+1</f>
        <v>2056</v>
      </c>
      <c r="C46" s="76" t="n">
        <v>10</v>
      </c>
      <c r="D46" s="89" t="n">
        <v>25.7921613480033</v>
      </c>
      <c r="E46" s="78" t="n">
        <f aca="false">AR46/AR45-1</f>
        <v>0.00100736827291059</v>
      </c>
      <c r="F46" s="79" t="n">
        <f aca="false">AS46/AS45-1</f>
        <v>0.00100736827290038</v>
      </c>
      <c r="G46" s="80" t="n">
        <f aca="false">AT46/AT45-1</f>
        <v>-0.000206850690106952</v>
      </c>
      <c r="H46" s="80" t="n">
        <f aca="false">AU46/AU45-1</f>
        <v>0.000995041853236733</v>
      </c>
      <c r="I46" s="80" t="e">
        <f aca="false">AV46/AV45-1</f>
        <v>#DIV/0!</v>
      </c>
      <c r="J46" s="80" t="e">
        <f aca="false">AW46/AW45-1</f>
        <v>#DIV/0!</v>
      </c>
      <c r="K46" s="80" t="e">
        <f aca="false">AX46/AX45-1</f>
        <v>#DIV/0!</v>
      </c>
      <c r="L46" s="80" t="e">
        <f aca="false">AY46/AY45-1</f>
        <v>#DIV/0!</v>
      </c>
      <c r="M46" s="80" t="e">
        <f aca="false">AZ46/AZ45-1</f>
        <v>#DIV/0!</v>
      </c>
      <c r="N46" s="80" t="e">
        <f aca="false">BA46/BA45-1</f>
        <v>#DIV/0!</v>
      </c>
      <c r="O46" s="80" t="e">
        <f aca="false">BB46/BB45-1</f>
        <v>#DIV/0!</v>
      </c>
      <c r="P46" s="80" t="e">
        <f aca="false">BC46/BC45-1</f>
        <v>#DIV/0!</v>
      </c>
      <c r="Q46" s="80" t="e">
        <f aca="false">BD46/BD45-1</f>
        <v>#DIV/0!</v>
      </c>
      <c r="R46" s="80" t="e">
        <f aca="false">BE46/BE45-1</f>
        <v>#DIV/0!</v>
      </c>
      <c r="S46" s="80" t="e">
        <f aca="false">BF46/BF45-1</f>
        <v>#DIV/0!</v>
      </c>
      <c r="T46" s="80" t="e">
        <f aca="false">BG46/BG45-1</f>
        <v>#DIV/0!</v>
      </c>
      <c r="U46" s="80" t="n">
        <f aca="false">AU46/AU45-1</f>
        <v>0.000995041853236733</v>
      </c>
      <c r="V46" s="80" t="e">
        <f aca="false">AV46/AV45-1</f>
        <v>#DIV/0!</v>
      </c>
      <c r="W46" s="81" t="e">
        <f aca="false">AW46/AW45-1</f>
        <v>#DIV/0!</v>
      </c>
      <c r="X46" s="82" t="n">
        <f aca="false">(AE46+AD46)/AC46</f>
        <v>0.724767247891371</v>
      </c>
      <c r="Y46" s="83" t="n">
        <f aca="false">(AQ46+AR46+AS46+AT46+AU46)/AC46</f>
        <v>0.122631692882668</v>
      </c>
      <c r="Z46" s="83" t="n">
        <f aca="false">(AF46+AG46+AI46)/AC46</f>
        <v>0.138896792919655</v>
      </c>
      <c r="AA46" s="68" t="n">
        <f aca="false">(AF46+AG46+AH46)/(AF46+AG46+AH46+AI46)</f>
        <v>0.458993180269853</v>
      </c>
      <c r="AB46" s="84" t="n">
        <f aca="false">(AH46+AJ46+AK46+AL46+AM46+AN46+AO46+AP46)/AC46</f>
        <v>0.0137042663063056</v>
      </c>
      <c r="AC46" s="85" t="n">
        <f aca="false">SUM(AD46:AU46)</f>
        <v>29335.6938135877</v>
      </c>
      <c r="AD46" s="86" t="n">
        <v>20695.7754257607</v>
      </c>
      <c r="AE46" s="87" t="n">
        <v>565.774644497178</v>
      </c>
      <c r="AF46" s="87" t="n">
        <v>1546.98000165767</v>
      </c>
      <c r="AG46" s="87" t="n">
        <v>323.249</v>
      </c>
      <c r="AH46" s="87" t="n">
        <v>0.000220865222118381</v>
      </c>
      <c r="AI46" s="87" t="n">
        <v>2204.40478712261</v>
      </c>
      <c r="AJ46" s="87" t="n">
        <v>0.148532671771133</v>
      </c>
      <c r="AK46" s="87" t="n">
        <v>130.10814202321</v>
      </c>
      <c r="AL46" s="87" t="n">
        <v>42.434</v>
      </c>
      <c r="AM46" s="87" t="n">
        <v>23.5175150470733</v>
      </c>
      <c r="AN46" s="87" t="n">
        <v>141.836</v>
      </c>
      <c r="AO46" s="87" t="n">
        <v>55.0883050494317</v>
      </c>
      <c r="AP46" s="87" t="n">
        <v>8.89144464493786</v>
      </c>
      <c r="AQ46" s="87" t="n">
        <v>325.118187551738</v>
      </c>
      <c r="AR46" s="87" t="n">
        <v>1088.27874923302</v>
      </c>
      <c r="AS46" s="87" t="n">
        <v>1037.24716194384</v>
      </c>
      <c r="AT46" s="87" t="n">
        <v>1068.16858681222</v>
      </c>
      <c r="AU46" s="88" t="n">
        <v>78.6731087070628</v>
      </c>
    </row>
    <row r="47" customFormat="false" ht="13.8" hidden="false" customHeight="false" outlineLevel="0" collapsed="false">
      <c r="B47" s="75" t="n">
        <f aca="false">B46+1</f>
        <v>2057</v>
      </c>
      <c r="C47" s="76" t="n">
        <v>10</v>
      </c>
      <c r="D47" s="89" t="n">
        <v>25.7908819611171</v>
      </c>
      <c r="E47" s="78" t="n">
        <f aca="false">AR47/AR46-1</f>
        <v>0.00130958676546267</v>
      </c>
      <c r="F47" s="79" t="n">
        <f aca="false">AS47/AS46-1</f>
        <v>0.00130958676546733</v>
      </c>
      <c r="G47" s="80" t="n">
        <f aca="false">AT47/AT46-1</f>
        <v>-0.00041698033152171</v>
      </c>
      <c r="H47" s="80" t="n">
        <f aca="false">AU47/AU46-1</f>
        <v>0.00130006079576761</v>
      </c>
      <c r="I47" s="80" t="e">
        <f aca="false">AV47/AV46-1</f>
        <v>#DIV/0!</v>
      </c>
      <c r="J47" s="80" t="e">
        <f aca="false">AW47/AW46-1</f>
        <v>#DIV/0!</v>
      </c>
      <c r="K47" s="80" t="e">
        <f aca="false">AX47/AX46-1</f>
        <v>#DIV/0!</v>
      </c>
      <c r="L47" s="80" t="e">
        <f aca="false">AY47/AY46-1</f>
        <v>#DIV/0!</v>
      </c>
      <c r="M47" s="80" t="e">
        <f aca="false">AZ47/AZ46-1</f>
        <v>#DIV/0!</v>
      </c>
      <c r="N47" s="80" t="e">
        <f aca="false">BA47/BA46-1</f>
        <v>#DIV/0!</v>
      </c>
      <c r="O47" s="80" t="e">
        <f aca="false">BB47/BB46-1</f>
        <v>#DIV/0!</v>
      </c>
      <c r="P47" s="80" t="e">
        <f aca="false">BC47/BC46-1</f>
        <v>#DIV/0!</v>
      </c>
      <c r="Q47" s="80" t="e">
        <f aca="false">BD47/BD46-1</f>
        <v>#DIV/0!</v>
      </c>
      <c r="R47" s="80" t="e">
        <f aca="false">BE47/BE46-1</f>
        <v>#DIV/0!</v>
      </c>
      <c r="S47" s="80" t="e">
        <f aca="false">BF47/BF46-1</f>
        <v>#DIV/0!</v>
      </c>
      <c r="T47" s="80" t="e">
        <f aca="false">BG47/BG46-1</f>
        <v>#DIV/0!</v>
      </c>
      <c r="U47" s="80" t="n">
        <f aca="false">AU47/AU46-1</f>
        <v>0.00130006079576761</v>
      </c>
      <c r="V47" s="80" t="e">
        <f aca="false">AV47/AV46-1</f>
        <v>#DIV/0!</v>
      </c>
      <c r="W47" s="81" t="e">
        <f aca="false">AW47/AW46-1</f>
        <v>#DIV/0!</v>
      </c>
      <c r="X47" s="82" t="n">
        <f aca="false">(AE47+AD47)/AC47</f>
        <v>0.724957025777785</v>
      </c>
      <c r="Y47" s="83" t="n">
        <f aca="false">(AQ47+AR47+AS47+AT47+AU47)/AC47</f>
        <v>0.122545066335592</v>
      </c>
      <c r="Z47" s="83" t="n">
        <f aca="false">(AF47+AG47+AI47)/AC47</f>
        <v>0.138814022042165</v>
      </c>
      <c r="AA47" s="68" t="n">
        <f aca="false">(AF47+AG47+AH47)/(AF47+AG47+AH47+AI47)</f>
        <v>0.45867059317526</v>
      </c>
      <c r="AB47" s="84" t="n">
        <f aca="false">(AH47+AJ47+AK47+AL47+AM47+AN47+AO47+AP47)/AC47</f>
        <v>0.0136838858444579</v>
      </c>
      <c r="AC47" s="85" t="n">
        <f aca="false">SUM(AD47:AU47)</f>
        <v>29373.8302155454</v>
      </c>
      <c r="AD47" s="86" t="n">
        <v>20731.247647605</v>
      </c>
      <c r="AE47" s="87" t="n">
        <v>563.516941158407</v>
      </c>
      <c r="AF47" s="87" t="n">
        <v>1546.98000165767</v>
      </c>
      <c r="AG47" s="87" t="n">
        <v>323.249</v>
      </c>
      <c r="AH47" s="87" t="n">
        <v>0.000220865222118381</v>
      </c>
      <c r="AI47" s="87" t="n">
        <v>2207.27051334587</v>
      </c>
      <c r="AJ47" s="87" t="n">
        <v>0.130443269816892</v>
      </c>
      <c r="AK47" s="87" t="n">
        <v>130.10814202321</v>
      </c>
      <c r="AL47" s="87" t="n">
        <v>42.434</v>
      </c>
      <c r="AM47" s="87" t="n">
        <v>23.3764099567909</v>
      </c>
      <c r="AN47" s="87" t="n">
        <v>141.836</v>
      </c>
      <c r="AO47" s="87" t="n">
        <v>55.159919845996</v>
      </c>
      <c r="AP47" s="87" t="n">
        <v>8.90300352297628</v>
      </c>
      <c r="AQ47" s="87" t="n">
        <v>324.80993046249</v>
      </c>
      <c r="AR47" s="87" t="n">
        <v>1089.70394468015</v>
      </c>
      <c r="AS47" s="87" t="n">
        <v>1038.60552709964</v>
      </c>
      <c r="AT47" s="87" t="n">
        <v>1067.72318152077</v>
      </c>
      <c r="AU47" s="88" t="n">
        <v>78.775388531374</v>
      </c>
    </row>
    <row r="48" customFormat="false" ht="13.8" hidden="false" customHeight="false" outlineLevel="0" collapsed="false">
      <c r="B48" s="75" t="n">
        <f aca="false">B47+1</f>
        <v>2058</v>
      </c>
      <c r="C48" s="76" t="n">
        <v>10</v>
      </c>
      <c r="D48" s="89" t="n">
        <v>25.7920335221559</v>
      </c>
      <c r="E48" s="78" t="n">
        <f aca="false">AR48/AR47-1</f>
        <v>0.00171293319583032</v>
      </c>
      <c r="F48" s="79" t="n">
        <f aca="false">AS48/AS47-1</f>
        <v>0.00171293319582833</v>
      </c>
      <c r="G48" s="80" t="n">
        <f aca="false">AT48/AT47-1</f>
        <v>-0.000564088604877999</v>
      </c>
      <c r="H48" s="80" t="n">
        <f aca="false">AU48/AU47-1</f>
        <v>0.00169936872869725</v>
      </c>
      <c r="I48" s="80" t="e">
        <f aca="false">AV48/AV47-1</f>
        <v>#DIV/0!</v>
      </c>
      <c r="J48" s="80" t="e">
        <f aca="false">AW48/AW47-1</f>
        <v>#DIV/0!</v>
      </c>
      <c r="K48" s="80" t="e">
        <f aca="false">AX48/AX47-1</f>
        <v>#DIV/0!</v>
      </c>
      <c r="L48" s="80" t="e">
        <f aca="false">AY48/AY47-1</f>
        <v>#DIV/0!</v>
      </c>
      <c r="M48" s="80" t="e">
        <f aca="false">AZ48/AZ47-1</f>
        <v>#DIV/0!</v>
      </c>
      <c r="N48" s="80" t="e">
        <f aca="false">BA48/BA47-1</f>
        <v>#DIV/0!</v>
      </c>
      <c r="O48" s="80" t="e">
        <f aca="false">BB48/BB47-1</f>
        <v>#DIV/0!</v>
      </c>
      <c r="P48" s="80" t="e">
        <f aca="false">BC48/BC47-1</f>
        <v>#DIV/0!</v>
      </c>
      <c r="Q48" s="80" t="e">
        <f aca="false">BD48/BD47-1</f>
        <v>#DIV/0!</v>
      </c>
      <c r="R48" s="80" t="e">
        <f aca="false">BE48/BE47-1</f>
        <v>#DIV/0!</v>
      </c>
      <c r="S48" s="80" t="e">
        <f aca="false">BF48/BF47-1</f>
        <v>#DIV/0!</v>
      </c>
      <c r="T48" s="80" t="e">
        <f aca="false">BG48/BG47-1</f>
        <v>#DIV/0!</v>
      </c>
      <c r="U48" s="80" t="n">
        <f aca="false">AU48/AU47-1</f>
        <v>0.00169936872869725</v>
      </c>
      <c r="V48" s="80" t="e">
        <f aca="false">AV48/AV47-1</f>
        <v>#DIV/0!</v>
      </c>
      <c r="W48" s="81" t="e">
        <f aca="false">AW48/AW47-1</f>
        <v>#DIV/0!</v>
      </c>
      <c r="X48" s="82" t="n">
        <f aca="false">(AE48+AD48)/AC48</f>
        <v>0.725220320277484</v>
      </c>
      <c r="Y48" s="83" t="n">
        <f aca="false">(AQ48+AR48+AS48+AT48+AU48)/AC48</f>
        <v>0.122422387037872</v>
      </c>
      <c r="Z48" s="83" t="n">
        <f aca="false">(AF48+AG48+AI48)/AC48</f>
        <v>0.138699622131635</v>
      </c>
      <c r="AA48" s="68" t="n">
        <f aca="false">(AF48+AG48+AH48)/(AF48+AG48+AH48+AI48)</f>
        <v>0.458224102848043</v>
      </c>
      <c r="AB48" s="84" t="n">
        <f aca="false">(AH48+AJ48+AK48+AL48+AM48+AN48+AO48+AP48)/AC48</f>
        <v>0.0136576705530089</v>
      </c>
      <c r="AC48" s="85" t="n">
        <f aca="false">SUM(AD48:AU48)</f>
        <v>29426.7031099334</v>
      </c>
      <c r="AD48" s="86" t="n">
        <v>20779.5729340991</v>
      </c>
      <c r="AE48" s="87" t="n">
        <v>561.270119997203</v>
      </c>
      <c r="AF48" s="87" t="n">
        <v>1546.98000165767</v>
      </c>
      <c r="AG48" s="87" t="n">
        <v>323.249</v>
      </c>
      <c r="AH48" s="87" t="n">
        <v>0.000220865222118381</v>
      </c>
      <c r="AI48" s="87" t="n">
        <v>2211.24360026989</v>
      </c>
      <c r="AJ48" s="87" t="n">
        <v>0.113871812489726</v>
      </c>
      <c r="AK48" s="87" t="n">
        <v>130.10814202321</v>
      </c>
      <c r="AL48" s="87" t="n">
        <v>42.434</v>
      </c>
      <c r="AM48" s="87" t="n">
        <v>23.2361514970502</v>
      </c>
      <c r="AN48" s="87" t="n">
        <v>141.836</v>
      </c>
      <c r="AO48" s="87" t="n">
        <v>55.2536917097342</v>
      </c>
      <c r="AP48" s="87" t="n">
        <v>8.91813862896534</v>
      </c>
      <c r="AQ48" s="87" t="n">
        <v>324.501965643674</v>
      </c>
      <c r="AR48" s="87" t="n">
        <v>1091.57053474062</v>
      </c>
      <c r="AS48" s="87" t="n">
        <v>1040.38458898438</v>
      </c>
      <c r="AT48" s="87" t="n">
        <v>1067.12089104091</v>
      </c>
      <c r="AU48" s="88" t="n">
        <v>78.9092569632352</v>
      </c>
    </row>
    <row r="49" customFormat="false" ht="13.8" hidden="false" customHeight="false" outlineLevel="0" collapsed="false">
      <c r="B49" s="75" t="n">
        <f aca="false">B48+1</f>
        <v>2059</v>
      </c>
      <c r="C49" s="76" t="n">
        <v>10</v>
      </c>
      <c r="D49" s="89" t="n">
        <v>25.7928260521968</v>
      </c>
      <c r="E49" s="78" t="n">
        <f aca="false">AR49/AR48-1</f>
        <v>0.00231609897363239</v>
      </c>
      <c r="F49" s="79" t="n">
        <f aca="false">AS49/AS48-1</f>
        <v>0.0023160989736426</v>
      </c>
      <c r="G49" s="80" t="n">
        <f aca="false">AT49/AT48-1</f>
        <v>-0.000650820169655342</v>
      </c>
      <c r="H49" s="80" t="n">
        <f aca="false">AU49/AU48-1</f>
        <v>0.00228967582258299</v>
      </c>
      <c r="I49" s="80" t="e">
        <f aca="false">AV49/AV48-1</f>
        <v>#DIV/0!</v>
      </c>
      <c r="J49" s="80" t="e">
        <f aca="false">AW49/AW48-1</f>
        <v>#DIV/0!</v>
      </c>
      <c r="K49" s="80" t="e">
        <f aca="false">AX49/AX48-1</f>
        <v>#DIV/0!</v>
      </c>
      <c r="L49" s="80" t="e">
        <f aca="false">AY49/AY48-1</f>
        <v>#DIV/0!</v>
      </c>
      <c r="M49" s="80" t="e">
        <f aca="false">AZ49/AZ48-1</f>
        <v>#DIV/0!</v>
      </c>
      <c r="N49" s="80" t="e">
        <f aca="false">BA49/BA48-1</f>
        <v>#DIV/0!</v>
      </c>
      <c r="O49" s="80" t="e">
        <f aca="false">BB49/BB48-1</f>
        <v>#DIV/0!</v>
      </c>
      <c r="P49" s="80" t="e">
        <f aca="false">BC49/BC48-1</f>
        <v>#DIV/0!</v>
      </c>
      <c r="Q49" s="80" t="e">
        <f aca="false">BD49/BD48-1</f>
        <v>#DIV/0!</v>
      </c>
      <c r="R49" s="80" t="e">
        <f aca="false">BE49/BE48-1</f>
        <v>#DIV/0!</v>
      </c>
      <c r="S49" s="80" t="e">
        <f aca="false">BF49/BF48-1</f>
        <v>#DIV/0!</v>
      </c>
      <c r="T49" s="80" t="e">
        <f aca="false">BG49/BG48-1</f>
        <v>#DIV/0!</v>
      </c>
      <c r="U49" s="80" t="n">
        <f aca="false">AU49/AU48-1</f>
        <v>0.00228967582258299</v>
      </c>
      <c r="V49" s="80" t="e">
        <f aca="false">AV49/AV48-1</f>
        <v>#DIV/0!</v>
      </c>
      <c r="W49" s="81" t="e">
        <f aca="false">AW49/AW48-1</f>
        <v>#DIV/0!</v>
      </c>
      <c r="X49" s="82" t="n">
        <f aca="false">(AE49+AD49)/AC49</f>
        <v>0.725539096196708</v>
      </c>
      <c r="Y49" s="83" t="n">
        <f aca="false">(AQ49+AR49+AS49+AT49+AU49)/AC49</f>
        <v>0.122281024482053</v>
      </c>
      <c r="Z49" s="83" t="n">
        <f aca="false">(AF49+AG49+AI49)/AC49</f>
        <v>0.1385537799053</v>
      </c>
      <c r="AA49" s="68" t="n">
        <f aca="false">(AF49+AG49+AH49)/(AF49+AG49+AH49+AI49)</f>
        <v>0.457653827478219</v>
      </c>
      <c r="AB49" s="84" t="n">
        <f aca="false">(AH49+AJ49+AK49+AL49+AM49+AN49+AO49+AP49)/AC49</f>
        <v>0.0136260994159387</v>
      </c>
      <c r="AC49" s="85" t="n">
        <f aca="false">SUM(AD49:AU49)</f>
        <v>29494.3845270862</v>
      </c>
      <c r="AD49" s="86" t="n">
        <v>20840.2950740656</v>
      </c>
      <c r="AE49" s="87" t="n">
        <v>559.034018594707</v>
      </c>
      <c r="AF49" s="87" t="n">
        <v>1546.98000165767</v>
      </c>
      <c r="AG49" s="87" t="n">
        <v>323.249</v>
      </c>
      <c r="AH49" s="87" t="n">
        <v>0.000220865222118381</v>
      </c>
      <c r="AI49" s="87" t="n">
        <v>2216.32946055051</v>
      </c>
      <c r="AJ49" s="87" t="n">
        <v>0.0988927530233829</v>
      </c>
      <c r="AK49" s="87" t="n">
        <v>130.10814202321</v>
      </c>
      <c r="AL49" s="87" t="n">
        <v>42.434</v>
      </c>
      <c r="AM49" s="87" t="n">
        <v>23.0967345880678</v>
      </c>
      <c r="AN49" s="87" t="n">
        <v>141.836</v>
      </c>
      <c r="AO49" s="87" t="n">
        <v>55.3807752006666</v>
      </c>
      <c r="AP49" s="87" t="n">
        <v>8.93865034781196</v>
      </c>
      <c r="AQ49" s="87" t="n">
        <v>324.194292818176</v>
      </c>
      <c r="AR49" s="87" t="n">
        <v>1094.09872013578</v>
      </c>
      <c r="AS49" s="87" t="n">
        <v>1042.79422266312</v>
      </c>
      <c r="AT49" s="87" t="n">
        <v>1066.42638724156</v>
      </c>
      <c r="AU49" s="88" t="n">
        <v>79.0899335810819</v>
      </c>
    </row>
    <row r="50" customFormat="false" ht="13.8" hidden="false" customHeight="false" outlineLevel="0" collapsed="false">
      <c r="B50" s="75" t="n">
        <f aca="false">B49+1</f>
        <v>2060</v>
      </c>
      <c r="C50" s="76" t="n">
        <v>10</v>
      </c>
      <c r="D50" s="89" t="n">
        <v>25.7936129933592</v>
      </c>
      <c r="E50" s="78" t="n">
        <f aca="false">AR50/AR49-1</f>
        <v>0.00211495155577257</v>
      </c>
      <c r="F50" s="79" t="n">
        <f aca="false">AS50/AS49-1</f>
        <v>0.00211495155576102</v>
      </c>
      <c r="G50" s="80" t="n">
        <f aca="false">AT50/AT49-1</f>
        <v>-0.000728724696160366</v>
      </c>
      <c r="H50" s="80" t="n">
        <f aca="false">AU50/AU49-1</f>
        <v>0.00213157467656955</v>
      </c>
      <c r="I50" s="80" t="e">
        <f aca="false">AV50/AV49-1</f>
        <v>#DIV/0!</v>
      </c>
      <c r="J50" s="80" t="e">
        <f aca="false">AW50/AW49-1</f>
        <v>#DIV/0!</v>
      </c>
      <c r="K50" s="80" t="e">
        <f aca="false">AX50/AX49-1</f>
        <v>#DIV/0!</v>
      </c>
      <c r="L50" s="80" t="e">
        <f aca="false">AY50/AY49-1</f>
        <v>#DIV/0!</v>
      </c>
      <c r="M50" s="80" t="e">
        <f aca="false">AZ50/AZ49-1</f>
        <v>#DIV/0!</v>
      </c>
      <c r="N50" s="80" t="e">
        <f aca="false">BA50/BA49-1</f>
        <v>#DIV/0!</v>
      </c>
      <c r="O50" s="80" t="e">
        <f aca="false">BB50/BB49-1</f>
        <v>#DIV/0!</v>
      </c>
      <c r="P50" s="80" t="e">
        <f aca="false">BC50/BC49-1</f>
        <v>#DIV/0!</v>
      </c>
      <c r="Q50" s="80" t="e">
        <f aca="false">BD50/BD49-1</f>
        <v>#DIV/0!</v>
      </c>
      <c r="R50" s="80" t="e">
        <f aca="false">BE50/BE49-1</f>
        <v>#DIV/0!</v>
      </c>
      <c r="S50" s="80" t="e">
        <f aca="false">BF50/BF49-1</f>
        <v>#DIV/0!</v>
      </c>
      <c r="T50" s="80" t="e">
        <f aca="false">BG50/BG49-1</f>
        <v>#DIV/0!</v>
      </c>
      <c r="U50" s="80" t="n">
        <f aca="false">AU50/AU49-1</f>
        <v>0.00213157467656955</v>
      </c>
      <c r="V50" s="80" t="e">
        <f aca="false">AV50/AV49-1</f>
        <v>#DIV/0!</v>
      </c>
      <c r="W50" s="81" t="e">
        <f aca="false">AW50/AW49-1</f>
        <v>#DIV/0!</v>
      </c>
      <c r="X50" s="82" t="n">
        <f aca="false">(AE50+AD50)/AC50</f>
        <v>0.725835436733165</v>
      </c>
      <c r="Y50" s="83" t="n">
        <f aca="false">(AQ50+AR50+AS50+AT50+AU50)/AC50</f>
        <v>0.122146692186904</v>
      </c>
      <c r="Z50" s="83" t="n">
        <f aca="false">(AF50+AG50+AI50)/AC50</f>
        <v>0.1384208986623</v>
      </c>
      <c r="AA50" s="68" t="n">
        <f aca="false">(AF50+AG50+AH50)/(AF50+AG50+AH50+AI50)</f>
        <v>0.457133186167133</v>
      </c>
      <c r="AB50" s="84" t="n">
        <f aca="false">(AH50+AJ50+AK50+AL50+AM50+AN50+AO50+AP50)/AC50</f>
        <v>0.0135969724176304</v>
      </c>
      <c r="AC50" s="85" t="n">
        <f aca="false">SUM(AD50:AU50)</f>
        <v>29556.3227345931</v>
      </c>
      <c r="AD50" s="86" t="n">
        <v>20896.2202302207</v>
      </c>
      <c r="AE50" s="87" t="n">
        <v>556.806190069066</v>
      </c>
      <c r="AF50" s="87" t="n">
        <v>1546.98000165767</v>
      </c>
      <c r="AG50" s="87" t="n">
        <v>323.249</v>
      </c>
      <c r="AH50" s="87" t="n">
        <v>0.000220865222118381</v>
      </c>
      <c r="AI50" s="87" t="n">
        <v>2220.98375241767</v>
      </c>
      <c r="AJ50" s="87" t="n">
        <v>0.0854915777417164</v>
      </c>
      <c r="AK50" s="87" t="n">
        <v>130.10814202321</v>
      </c>
      <c r="AL50" s="87" t="n">
        <v>42.434</v>
      </c>
      <c r="AM50" s="87" t="n">
        <v>22.9581541805394</v>
      </c>
      <c r="AN50" s="87" t="n">
        <v>141.836</v>
      </c>
      <c r="AO50" s="87" t="n">
        <v>55.497074828588</v>
      </c>
      <c r="AP50" s="87" t="n">
        <v>8.95742151354237</v>
      </c>
      <c r="AQ50" s="87" t="n">
        <v>323.886911709148</v>
      </c>
      <c r="AR50" s="87" t="n">
        <v>1096.4126859261</v>
      </c>
      <c r="AS50" s="87" t="n">
        <v>1044.99968192668</v>
      </c>
      <c r="AT50" s="87" t="n">
        <v>1065.64925599654</v>
      </c>
      <c r="AU50" s="88" t="n">
        <v>79.2585196806749</v>
      </c>
    </row>
    <row r="51" customFormat="false" ht="13.8" hidden="false" customHeight="false" outlineLevel="0" collapsed="false">
      <c r="B51" s="75" t="n">
        <f aca="false">B50+1</f>
        <v>2061</v>
      </c>
      <c r="C51" s="76" t="n">
        <v>10</v>
      </c>
      <c r="D51" s="89" t="n">
        <v>25.7944010050355</v>
      </c>
      <c r="E51" s="78" t="n">
        <f aca="false">AR51/AR50-1</f>
        <v>0.000814199229878465</v>
      </c>
      <c r="F51" s="79" t="n">
        <f aca="false">AS51/AS50-1</f>
        <v>0.000814199229880463</v>
      </c>
      <c r="G51" s="80" t="n">
        <f aca="false">AT51/AT50-1</f>
        <v>-0.000861386469726999</v>
      </c>
      <c r="H51" s="80" t="n">
        <f aca="false">AU51/AU50-1</f>
        <v>0.000819662665305199</v>
      </c>
      <c r="I51" s="80" t="e">
        <f aca="false">AV51/AV50-1</f>
        <v>#DIV/0!</v>
      </c>
      <c r="J51" s="80" t="e">
        <f aca="false">AW51/AW50-1</f>
        <v>#DIV/0!</v>
      </c>
      <c r="K51" s="80" t="e">
        <f aca="false">AX51/AX50-1</f>
        <v>#DIV/0!</v>
      </c>
      <c r="L51" s="80" t="e">
        <f aca="false">AY51/AY50-1</f>
        <v>#DIV/0!</v>
      </c>
      <c r="M51" s="80" t="e">
        <f aca="false">AZ51/AZ50-1</f>
        <v>#DIV/0!</v>
      </c>
      <c r="N51" s="80" t="e">
        <f aca="false">BA51/BA50-1</f>
        <v>#DIV/0!</v>
      </c>
      <c r="O51" s="80" t="e">
        <f aca="false">BB51/BB50-1</f>
        <v>#DIV/0!</v>
      </c>
      <c r="P51" s="80" t="e">
        <f aca="false">BC51/BC50-1</f>
        <v>#DIV/0!</v>
      </c>
      <c r="Q51" s="80" t="e">
        <f aca="false">BD51/BD50-1</f>
        <v>#DIV/0!</v>
      </c>
      <c r="R51" s="80" t="e">
        <f aca="false">BE51/BE50-1</f>
        <v>#DIV/0!</v>
      </c>
      <c r="S51" s="80" t="e">
        <f aca="false">BF51/BF50-1</f>
        <v>#DIV/0!</v>
      </c>
      <c r="T51" s="80" t="e">
        <f aca="false">BG51/BG50-1</f>
        <v>#DIV/0!</v>
      </c>
      <c r="U51" s="80" t="n">
        <f aca="false">AU51/AU50-1</f>
        <v>0.000819662665305199</v>
      </c>
      <c r="V51" s="80" t="e">
        <f aca="false">AV51/AV50-1</f>
        <v>#DIV/0!</v>
      </c>
      <c r="W51" s="81" t="e">
        <f aca="false">AW51/AW50-1</f>
        <v>#DIV/0!</v>
      </c>
      <c r="X51" s="82" t="n">
        <f aca="false">(AE51+AD51)/AC51</f>
        <v>0.726117115181051</v>
      </c>
      <c r="Y51" s="83" t="n">
        <f aca="false">(AQ51+AR51+AS51+AT51+AU51)/AC51</f>
        <v>0.121983458157448</v>
      </c>
      <c r="Z51" s="83" t="n">
        <f aca="false">(AF51+AG51+AI51)/AC51</f>
        <v>0.138326125648249</v>
      </c>
      <c r="AA51" s="68" t="n">
        <f aca="false">(AF51+AG51+AH51)/(AF51+AG51+AH51+AI51)</f>
        <v>0.456761245384187</v>
      </c>
      <c r="AB51" s="84" t="n">
        <f aca="false">(AH51+AJ51+AK51+AL51+AM51+AN51+AO51+AP51)/AC51</f>
        <v>0.0135733010132515</v>
      </c>
      <c r="AC51" s="85" t="n">
        <f aca="false">SUM(AD51:AU51)</f>
        <v>29600.657218695</v>
      </c>
      <c r="AD51" s="86" t="n">
        <v>20938.9584098061</v>
      </c>
      <c r="AE51" s="87" t="n">
        <v>554.585417295856</v>
      </c>
      <c r="AF51" s="87" t="n">
        <v>1546.98000165767</v>
      </c>
      <c r="AG51" s="87" t="n">
        <v>323.249</v>
      </c>
      <c r="AH51" s="87" t="n">
        <v>0.000220865222118381</v>
      </c>
      <c r="AI51" s="87" t="n">
        <v>2224.31522804629</v>
      </c>
      <c r="AJ51" s="87" t="n">
        <v>0.0736377993281968</v>
      </c>
      <c r="AK51" s="87" t="n">
        <v>130.10814202321</v>
      </c>
      <c r="AL51" s="87" t="n">
        <v>42.434</v>
      </c>
      <c r="AM51" s="87" t="n">
        <v>22.8204052554562</v>
      </c>
      <c r="AN51" s="87" t="n">
        <v>141.836</v>
      </c>
      <c r="AO51" s="87" t="n">
        <v>55.5416143314922</v>
      </c>
      <c r="AP51" s="87" t="n">
        <v>8.96461034471498</v>
      </c>
      <c r="AQ51" s="87" t="n">
        <v>323.57982204</v>
      </c>
      <c r="AR51" s="87" t="n">
        <v>1097.30538429061</v>
      </c>
      <c r="AS51" s="87" t="n">
        <v>1045.85051986293</v>
      </c>
      <c r="AT51" s="87" t="n">
        <v>1064.73132014595</v>
      </c>
      <c r="AU51" s="88" t="n">
        <v>79.3234849301645</v>
      </c>
    </row>
    <row r="52" customFormat="false" ht="13.8" hidden="false" customHeight="false" outlineLevel="0" collapsed="false">
      <c r="B52" s="75" t="n">
        <f aca="false">B51+1</f>
        <v>2062</v>
      </c>
      <c r="C52" s="76" t="n">
        <v>10</v>
      </c>
      <c r="D52" s="89" t="n">
        <v>25.7951900753072</v>
      </c>
      <c r="E52" s="78" t="n">
        <f aca="false">AR52/AR51-1</f>
        <v>0.0013920291283247</v>
      </c>
      <c r="F52" s="79" t="n">
        <f aca="false">AS52/AS51-1</f>
        <v>0.00139202912833181</v>
      </c>
      <c r="G52" s="80" t="n">
        <f aca="false">AT52/AT51-1</f>
        <v>-0.000963746095202112</v>
      </c>
      <c r="H52" s="80" t="n">
        <f aca="false">AU52/AU51-1</f>
        <v>0.00134454660965289</v>
      </c>
      <c r="I52" s="80" t="e">
        <f aca="false">AV52/AV51-1</f>
        <v>#DIV/0!</v>
      </c>
      <c r="J52" s="80" t="e">
        <f aca="false">AW52/AW51-1</f>
        <v>#DIV/0!</v>
      </c>
      <c r="K52" s="80" t="e">
        <f aca="false">AX52/AX51-1</f>
        <v>#DIV/0!</v>
      </c>
      <c r="L52" s="80" t="e">
        <f aca="false">AY52/AY51-1</f>
        <v>#DIV/0!</v>
      </c>
      <c r="M52" s="80" t="e">
        <f aca="false">AZ52/AZ51-1</f>
        <v>#DIV/0!</v>
      </c>
      <c r="N52" s="80" t="e">
        <f aca="false">BA52/BA51-1</f>
        <v>#DIV/0!</v>
      </c>
      <c r="O52" s="80" t="e">
        <f aca="false">BB52/BB51-1</f>
        <v>#DIV/0!</v>
      </c>
      <c r="P52" s="80" t="e">
        <f aca="false">BC52/BC51-1</f>
        <v>#DIV/0!</v>
      </c>
      <c r="Q52" s="80" t="e">
        <f aca="false">BD52/BD51-1</f>
        <v>#DIV/0!</v>
      </c>
      <c r="R52" s="80" t="e">
        <f aca="false">BE52/BE51-1</f>
        <v>#DIV/0!</v>
      </c>
      <c r="S52" s="80" t="e">
        <f aca="false">BF52/BF51-1</f>
        <v>#DIV/0!</v>
      </c>
      <c r="T52" s="80" t="e">
        <f aca="false">BG52/BG51-1</f>
        <v>#DIV/0!</v>
      </c>
      <c r="U52" s="80" t="n">
        <f aca="false">AU52/AU51-1</f>
        <v>0.00134454660965289</v>
      </c>
      <c r="V52" s="80" t="e">
        <f aca="false">AV52/AV51-1</f>
        <v>#DIV/0!</v>
      </c>
      <c r="W52" s="81" t="e">
        <f aca="false">AW52/AW51-1</f>
        <v>#DIV/0!</v>
      </c>
      <c r="X52" s="82" t="n">
        <f aca="false">(AE52+AD52)/AC52</f>
        <v>0.726357472287518</v>
      </c>
      <c r="Y52" s="83" t="n">
        <f aca="false">(AQ52+AR52+AS52+AT52+AU52)/AC52</f>
        <v>0.12186002694805</v>
      </c>
      <c r="Z52" s="83" t="n">
        <f aca="false">(AF52+AG52+AI52)/AC52</f>
        <v>0.1382314945808</v>
      </c>
      <c r="AA52" s="68" t="n">
        <f aca="false">(AF52+AG52+AH52)/(AF52+AG52+AH52+AI52)</f>
        <v>0.456389352808728</v>
      </c>
      <c r="AB52" s="84" t="n">
        <f aca="false">(AH52+AJ52+AK52+AL52+AM52+AN52+AO52+AP52)/AC52</f>
        <v>0.0135510061836321</v>
      </c>
      <c r="AC52" s="85" t="n">
        <f aca="false">SUM(AD52:AU52)</f>
        <v>29645.058204523</v>
      </c>
      <c r="AD52" s="86" t="n">
        <v>20980.5360315806</v>
      </c>
      <c r="AE52" s="87" t="n">
        <v>552.373511673077</v>
      </c>
      <c r="AF52" s="87" t="n">
        <v>1546.98000165767</v>
      </c>
      <c r="AG52" s="87" t="n">
        <v>323.249</v>
      </c>
      <c r="AH52" s="87" t="n">
        <v>0.000220865222118381</v>
      </c>
      <c r="AI52" s="87" t="n">
        <v>2227.65170088836</v>
      </c>
      <c r="AJ52" s="87" t="n">
        <v>0.0632547596403929</v>
      </c>
      <c r="AK52" s="87" t="n">
        <v>130.10814202321</v>
      </c>
      <c r="AL52" s="87" t="n">
        <v>42.434</v>
      </c>
      <c r="AM52" s="87" t="n">
        <v>22.6834828239235</v>
      </c>
      <c r="AN52" s="87" t="n">
        <v>141.836</v>
      </c>
      <c r="AO52" s="87" t="n">
        <v>55.6182818258254</v>
      </c>
      <c r="AP52" s="87" t="n">
        <v>8.97698474580279</v>
      </c>
      <c r="AQ52" s="87" t="n">
        <v>323.273023534409</v>
      </c>
      <c r="AR52" s="87" t="n">
        <v>1098.83286534821</v>
      </c>
      <c r="AS52" s="87" t="n">
        <v>1047.30637425046</v>
      </c>
      <c r="AT52" s="87" t="n">
        <v>1063.70518949372</v>
      </c>
      <c r="AU52" s="88" t="n">
        <v>79.4301390528932</v>
      </c>
    </row>
    <row r="53" customFormat="false" ht="13.8" hidden="false" customHeight="false" outlineLevel="0" collapsed="false">
      <c r="B53" s="75" t="n">
        <f aca="false">B52+1</f>
        <v>2063</v>
      </c>
      <c r="C53" s="76" t="n">
        <v>10</v>
      </c>
      <c r="D53" s="89" t="n">
        <v>25.7959801923175</v>
      </c>
      <c r="E53" s="78" t="n">
        <f aca="false">AR53/AR52-1</f>
        <v>0.00167445151371304</v>
      </c>
      <c r="F53" s="79" t="n">
        <f aca="false">AS53/AS52-1</f>
        <v>0.00167445151370815</v>
      </c>
      <c r="G53" s="80" t="n">
        <f aca="false">AT53/AT52-1</f>
        <v>-0.000989711477670796</v>
      </c>
      <c r="H53" s="80" t="n">
        <f aca="false">AU53/AU52-1</f>
        <v>0.00166941552769417</v>
      </c>
      <c r="I53" s="80" t="e">
        <f aca="false">AV53/AV52-1</f>
        <v>#DIV/0!</v>
      </c>
      <c r="J53" s="80" t="e">
        <f aca="false">AW53/AW52-1</f>
        <v>#DIV/0!</v>
      </c>
      <c r="K53" s="80" t="e">
        <f aca="false">AX53/AX52-1</f>
        <v>#DIV/0!</v>
      </c>
      <c r="L53" s="80" t="e">
        <f aca="false">AY53/AY52-1</f>
        <v>#DIV/0!</v>
      </c>
      <c r="M53" s="80" t="e">
        <f aca="false">AZ53/AZ52-1</f>
        <v>#DIV/0!</v>
      </c>
      <c r="N53" s="80" t="e">
        <f aca="false">BA53/BA52-1</f>
        <v>#DIV/0!</v>
      </c>
      <c r="O53" s="80" t="e">
        <f aca="false">BB53/BB52-1</f>
        <v>#DIV/0!</v>
      </c>
      <c r="P53" s="80" t="e">
        <f aca="false">BC53/BC52-1</f>
        <v>#DIV/0!</v>
      </c>
      <c r="Q53" s="80" t="e">
        <f aca="false">BD53/BD52-1</f>
        <v>#DIV/0!</v>
      </c>
      <c r="R53" s="80" t="e">
        <f aca="false">BE53/BE52-1</f>
        <v>#DIV/0!</v>
      </c>
      <c r="S53" s="80" t="e">
        <f aca="false">BF53/BF52-1</f>
        <v>#DIV/0!</v>
      </c>
      <c r="T53" s="80" t="e">
        <f aca="false">BG53/BG52-1</f>
        <v>#DIV/0!</v>
      </c>
      <c r="U53" s="80" t="n">
        <f aca="false">AU53/AU52-1</f>
        <v>0.00166941552769417</v>
      </c>
      <c r="V53" s="80" t="e">
        <f aca="false">AV53/AV52-1</f>
        <v>#DIV/0!</v>
      </c>
      <c r="W53" s="81" t="e">
        <f aca="false">AW53/AW52-1</f>
        <v>#DIV/0!</v>
      </c>
      <c r="X53" s="82" t="n">
        <f aca="false">(AE53+AD53)/AC53</f>
        <v>0.726596118837035</v>
      </c>
      <c r="Y53" s="83" t="n">
        <f aca="false">(AQ53+AR53+AS53+AT53+AU53)/AC53</f>
        <v>0.121745077445345</v>
      </c>
      <c r="Z53" s="83" t="n">
        <f aca="false">(AF53+AG53+AI53)/AC53</f>
        <v>0.138130716021217</v>
      </c>
      <c r="AA53" s="68" t="n">
        <f aca="false">(AF53+AG53+AH53)/(AF53+AG53+AH53+AI53)</f>
        <v>0.455992740794426</v>
      </c>
      <c r="AB53" s="84" t="n">
        <f aca="false">(AH53+AJ53+AK53+AL53+AM53+AN53+AO53+AP53)/AC53</f>
        <v>0.0135280876964031</v>
      </c>
      <c r="AC53" s="85" t="n">
        <f aca="false">SUM(AD53:AU53)</f>
        <v>29692.4902976502</v>
      </c>
      <c r="AD53" s="86" t="n">
        <v>21024.2774684557</v>
      </c>
      <c r="AE53" s="87" t="n">
        <v>550.170740423303</v>
      </c>
      <c r="AF53" s="87" t="n">
        <v>1546.98000165767</v>
      </c>
      <c r="AG53" s="87" t="n">
        <v>323.249</v>
      </c>
      <c r="AH53" s="87" t="n">
        <v>0.000220865222118381</v>
      </c>
      <c r="AI53" s="87" t="n">
        <v>2231.21594360979</v>
      </c>
      <c r="AJ53" s="87" t="n">
        <v>0.0542302841242143</v>
      </c>
      <c r="AK53" s="87" t="n">
        <v>130.10814202321</v>
      </c>
      <c r="AL53" s="87" t="n">
        <v>42.434</v>
      </c>
      <c r="AM53" s="87" t="n">
        <v>22.5473819269799</v>
      </c>
      <c r="AN53" s="87" t="n">
        <v>141.836</v>
      </c>
      <c r="AO53" s="87" t="n">
        <v>55.7107311778832</v>
      </c>
      <c r="AP53" s="87" t="n">
        <v>8.99190639379224</v>
      </c>
      <c r="AQ53" s="87" t="n">
        <v>322.96651591631</v>
      </c>
      <c r="AR53" s="87" t="n">
        <v>1100.67280770291</v>
      </c>
      <c r="AS53" s="87" t="n">
        <v>1049.06003799414</v>
      </c>
      <c r="AT53" s="87" t="n">
        <v>1062.65242825882</v>
      </c>
      <c r="AU53" s="88" t="n">
        <v>79.562740960395</v>
      </c>
    </row>
    <row r="54" customFormat="false" ht="13.8" hidden="false" customHeight="false" outlineLevel="0" collapsed="false">
      <c r="B54" s="75" t="n">
        <f aca="false">B53+1</f>
        <v>2064</v>
      </c>
      <c r="C54" s="76" t="n">
        <v>10</v>
      </c>
      <c r="D54" s="89" t="n">
        <v>25.7967666459942</v>
      </c>
      <c r="E54" s="78" t="n">
        <f aca="false">AR54/AR53-1</f>
        <v>0.00162258862819309</v>
      </c>
      <c r="F54" s="79" t="n">
        <f aca="false">AS54/AS53-1</f>
        <v>0.0016225886281922</v>
      </c>
      <c r="G54" s="80" t="n">
        <f aca="false">AT54/AT53-1</f>
        <v>-0.000958749436821504</v>
      </c>
      <c r="H54" s="80" t="n">
        <f aca="false">AU54/AU53-1</f>
        <v>0.00162436208707084</v>
      </c>
      <c r="I54" s="80" t="e">
        <f aca="false">AV54/AV53-1</f>
        <v>#DIV/0!</v>
      </c>
      <c r="J54" s="80" t="e">
        <f aca="false">AW54/AW53-1</f>
        <v>#DIV/0!</v>
      </c>
      <c r="K54" s="80" t="e">
        <f aca="false">AX54/AX53-1</f>
        <v>#DIV/0!</v>
      </c>
      <c r="L54" s="80" t="e">
        <f aca="false">AY54/AY53-1</f>
        <v>#DIV/0!</v>
      </c>
      <c r="M54" s="80" t="e">
        <f aca="false">AZ54/AZ53-1</f>
        <v>#DIV/0!</v>
      </c>
      <c r="N54" s="80" t="e">
        <f aca="false">BA54/BA53-1</f>
        <v>#DIV/0!</v>
      </c>
      <c r="O54" s="80" t="e">
        <f aca="false">BB54/BB53-1</f>
        <v>#DIV/0!</v>
      </c>
      <c r="P54" s="80" t="e">
        <f aca="false">BC54/BC53-1</f>
        <v>#DIV/0!</v>
      </c>
      <c r="Q54" s="80" t="e">
        <f aca="false">BD54/BD53-1</f>
        <v>#DIV/0!</v>
      </c>
      <c r="R54" s="80" t="e">
        <f aca="false">BE54/BE53-1</f>
        <v>#DIV/0!</v>
      </c>
      <c r="S54" s="80" t="e">
        <f aca="false">BF54/BF53-1</f>
        <v>#DIV/0!</v>
      </c>
      <c r="T54" s="80" t="e">
        <f aca="false">BG54/BG53-1</f>
        <v>#DIV/0!</v>
      </c>
      <c r="U54" s="80" t="n">
        <f aca="false">AU54/AU53-1</f>
        <v>0.00162436208707084</v>
      </c>
      <c r="V54" s="80" t="e">
        <f aca="false">AV54/AV53-1</f>
        <v>#DIV/0!</v>
      </c>
      <c r="W54" s="81" t="e">
        <f aca="false">AW54/AW53-1</f>
        <v>#DIV/0!</v>
      </c>
      <c r="X54" s="82" t="n">
        <f aca="false">(AE54+AD54)/AC54</f>
        <v>0.726817282047383</v>
      </c>
      <c r="Y54" s="83" t="n">
        <f aca="false">(AQ54+AR54+AS54+AT54+AU54)/AC54</f>
        <v>0.121639820277681</v>
      </c>
      <c r="Z54" s="83" t="n">
        <f aca="false">(AF54+AG54+AI54)/AC54</f>
        <v>0.138036377629195</v>
      </c>
      <c r="AA54" s="68" t="n">
        <f aca="false">(AF54+AG54+AH54)/(AF54+AG54+AH54+AI54)</f>
        <v>0.45562094913876</v>
      </c>
      <c r="AB54" s="84" t="n">
        <f aca="false">(AH54+AJ54+AK54+AL54+AM54+AN54+AO54+AP54)/AC54</f>
        <v>0.0135065200457414</v>
      </c>
      <c r="AC54" s="85" t="n">
        <f aca="false">SUM(AD54:AU54)</f>
        <v>29737.0290330968</v>
      </c>
      <c r="AD54" s="86" t="n">
        <v>21065.4102524423</v>
      </c>
      <c r="AE54" s="87" t="n">
        <v>547.976365557205</v>
      </c>
      <c r="AF54" s="87" t="n">
        <v>1546.98000165767</v>
      </c>
      <c r="AG54" s="87" t="n">
        <v>323.249</v>
      </c>
      <c r="AH54" s="87" t="n">
        <v>0.000220865222118381</v>
      </c>
      <c r="AI54" s="87" t="n">
        <v>2234.5627675252</v>
      </c>
      <c r="AJ54" s="87" t="n">
        <v>0.0464409175748295</v>
      </c>
      <c r="AK54" s="87" t="n">
        <v>130.10814202321</v>
      </c>
      <c r="AL54" s="87" t="n">
        <v>42.434</v>
      </c>
      <c r="AM54" s="87" t="n">
        <v>22.4120976354181</v>
      </c>
      <c r="AN54" s="87" t="n">
        <v>141.836</v>
      </c>
      <c r="AO54" s="87" t="n">
        <v>55.8004844154031</v>
      </c>
      <c r="AP54" s="87" t="n">
        <v>9.00639287948817</v>
      </c>
      <c r="AQ54" s="87" t="n">
        <v>322.660298909901</v>
      </c>
      <c r="AR54" s="87" t="n">
        <v>1102.45874688405</v>
      </c>
      <c r="AS54" s="87" t="n">
        <v>1050.76223088208</v>
      </c>
      <c r="AT54" s="87" t="n">
        <v>1061.63361084169</v>
      </c>
      <c r="AU54" s="88" t="n">
        <v>79.6919796603545</v>
      </c>
    </row>
    <row r="55" customFormat="false" ht="13.8" hidden="false" customHeight="false" outlineLevel="0" collapsed="false">
      <c r="B55" s="75" t="n">
        <f aca="false">B54+1</f>
        <v>2065</v>
      </c>
      <c r="C55" s="76" t="n">
        <v>10</v>
      </c>
      <c r="D55" s="89" t="n">
        <v>25.7975541385404</v>
      </c>
      <c r="E55" s="78" t="n">
        <f aca="false">AR55/AR54-1</f>
        <v>0.00135916489680477</v>
      </c>
      <c r="F55" s="79" t="n">
        <f aca="false">AS55/AS54-1</f>
        <v>0.00135916489680166</v>
      </c>
      <c r="G55" s="80" t="n">
        <f aca="false">AT55/AT54-1</f>
        <v>-0.000835080769717722</v>
      </c>
      <c r="H55" s="80" t="n">
        <f aca="false">AU55/AU54-1</f>
        <v>0.00133619260298246</v>
      </c>
      <c r="I55" s="80" t="e">
        <f aca="false">AV55/AV54-1</f>
        <v>#DIV/0!</v>
      </c>
      <c r="J55" s="80" t="e">
        <f aca="false">AW55/AW54-1</f>
        <v>#DIV/0!</v>
      </c>
      <c r="K55" s="80" t="e">
        <f aca="false">AX55/AX54-1</f>
        <v>#DIV/0!</v>
      </c>
      <c r="L55" s="80" t="e">
        <f aca="false">AY55/AY54-1</f>
        <v>#DIV/0!</v>
      </c>
      <c r="M55" s="80" t="e">
        <f aca="false">AZ55/AZ54-1</f>
        <v>#DIV/0!</v>
      </c>
      <c r="N55" s="80" t="e">
        <f aca="false">BA55/BA54-1</f>
        <v>#DIV/0!</v>
      </c>
      <c r="O55" s="80" t="e">
        <f aca="false">BB55/BB54-1</f>
        <v>#DIV/0!</v>
      </c>
      <c r="P55" s="80" t="e">
        <f aca="false">BC55/BC54-1</f>
        <v>#DIV/0!</v>
      </c>
      <c r="Q55" s="80" t="e">
        <f aca="false">BD55/BD54-1</f>
        <v>#DIV/0!</v>
      </c>
      <c r="R55" s="80" t="e">
        <f aca="false">BE55/BE54-1</f>
        <v>#DIV/0!</v>
      </c>
      <c r="S55" s="80" t="e">
        <f aca="false">BF55/BF54-1</f>
        <v>#DIV/0!</v>
      </c>
      <c r="T55" s="80" t="e">
        <f aca="false">BG55/BG54-1</f>
        <v>#DIV/0!</v>
      </c>
      <c r="U55" s="80" t="n">
        <f aca="false">AU55/AU54-1</f>
        <v>0.00133619260298246</v>
      </c>
      <c r="V55" s="80" t="e">
        <f aca="false">AV55/AV54-1</f>
        <v>#DIV/0!</v>
      </c>
      <c r="W55" s="81" t="e">
        <f aca="false">AW55/AW54-1</f>
        <v>#DIV/0!</v>
      </c>
      <c r="X55" s="82" t="n">
        <f aca="false">(AE55+AD55)/AC55</f>
        <v>0.726935316528668</v>
      </c>
      <c r="Y55" s="83" t="n">
        <f aca="false">(AQ55+AR55+AS55+AT55+AU55)/AC55</f>
        <v>0.121592282771547</v>
      </c>
      <c r="Z55" s="83" t="n">
        <f aca="false">(AF55+AG55+AI55)/AC55</f>
        <v>0.137979825490906</v>
      </c>
      <c r="AA55" s="68" t="n">
        <f aca="false">(AF55+AG55+AH55)/(AF55+AG55+AH55+AI55)</f>
        <v>0.455397831003655</v>
      </c>
      <c r="AB55" s="84" t="n">
        <f aca="false">(AH55+AJ55+AK55+AL55+AM55+AN55+AO55+AP55)/AC55</f>
        <v>0.0134925752088791</v>
      </c>
      <c r="AC55" s="85" t="n">
        <f aca="false">SUM(AD55:AU55)</f>
        <v>29763.7923592266</v>
      </c>
      <c r="AD55" s="86" t="n">
        <v>21090.5632302755</v>
      </c>
      <c r="AE55" s="87" t="n">
        <v>545.78858947241</v>
      </c>
      <c r="AF55" s="87" t="n">
        <v>1546.98000165767</v>
      </c>
      <c r="AG55" s="87" t="n">
        <v>323.249</v>
      </c>
      <c r="AH55" s="87" t="n">
        <v>0.000220865222118381</v>
      </c>
      <c r="AI55" s="87" t="n">
        <v>2236.57387401597</v>
      </c>
      <c r="AJ55" s="87" t="n">
        <v>0.0397494309579519</v>
      </c>
      <c r="AK55" s="87" t="n">
        <v>130.10814202321</v>
      </c>
      <c r="AL55" s="87" t="n">
        <v>42.434</v>
      </c>
      <c r="AM55" s="87" t="n">
        <v>22.2776250496055</v>
      </c>
      <c r="AN55" s="87" t="n">
        <v>141.836</v>
      </c>
      <c r="AO55" s="87" t="n">
        <v>55.8759037208029</v>
      </c>
      <c r="AP55" s="87" t="n">
        <v>9.01856581852705</v>
      </c>
      <c r="AQ55" s="87" t="n">
        <v>322.354372239643</v>
      </c>
      <c r="AR55" s="87" t="n">
        <v>1103.95717011299</v>
      </c>
      <c r="AS55" s="87" t="n">
        <v>1052.19039002118</v>
      </c>
      <c r="AT55" s="87" t="n">
        <v>1060.74706102879</v>
      </c>
      <c r="AU55" s="88" t="n">
        <v>79.7984634940937</v>
      </c>
    </row>
    <row r="56" customFormat="false" ht="13.8" hidden="false" customHeight="false" outlineLevel="0" collapsed="false">
      <c r="B56" s="75" t="n">
        <f aca="false">B55+1</f>
        <v>2066</v>
      </c>
      <c r="C56" s="76" t="n">
        <v>10</v>
      </c>
      <c r="D56" s="89" t="n">
        <v>25.7983414502028</v>
      </c>
      <c r="E56" s="78" t="n">
        <f aca="false">AR56/AR55-1</f>
        <v>0.000523282800011904</v>
      </c>
      <c r="F56" s="79" t="n">
        <f aca="false">AS56/AS55-1</f>
        <v>0.000523282800015679</v>
      </c>
      <c r="G56" s="80" t="n">
        <f aca="false">AT56/AT55-1</f>
        <v>-0.000648375508750521</v>
      </c>
      <c r="H56" s="80" t="n">
        <f aca="false">AU56/AU55-1</f>
        <v>0.000529762601800377</v>
      </c>
      <c r="I56" s="80" t="e">
        <f aca="false">AV56/AV55-1</f>
        <v>#DIV/0!</v>
      </c>
      <c r="J56" s="80" t="e">
        <f aca="false">AW56/AW55-1</f>
        <v>#DIV/0!</v>
      </c>
      <c r="K56" s="80" t="e">
        <f aca="false">AX56/AX55-1</f>
        <v>#DIV/0!</v>
      </c>
      <c r="L56" s="80" t="e">
        <f aca="false">AY56/AY55-1</f>
        <v>#DIV/0!</v>
      </c>
      <c r="M56" s="80" t="e">
        <f aca="false">AZ56/AZ55-1</f>
        <v>#DIV/0!</v>
      </c>
      <c r="N56" s="80" t="e">
        <f aca="false">BA56/BA55-1</f>
        <v>#DIV/0!</v>
      </c>
      <c r="O56" s="80" t="e">
        <f aca="false">BB56/BB55-1</f>
        <v>#DIV/0!</v>
      </c>
      <c r="P56" s="80" t="e">
        <f aca="false">BC56/BC55-1</f>
        <v>#DIV/0!</v>
      </c>
      <c r="Q56" s="80" t="e">
        <f aca="false">BD56/BD55-1</f>
        <v>#DIV/0!</v>
      </c>
      <c r="R56" s="80" t="e">
        <f aca="false">BE56/BE55-1</f>
        <v>#DIV/0!</v>
      </c>
      <c r="S56" s="80" t="e">
        <f aca="false">BF56/BF55-1</f>
        <v>#DIV/0!</v>
      </c>
      <c r="T56" s="80" t="e">
        <f aca="false">BG56/BG55-1</f>
        <v>#DIV/0!</v>
      </c>
      <c r="U56" s="80" t="n">
        <f aca="false">AU56/AU55-1</f>
        <v>0.000529762601800377</v>
      </c>
      <c r="V56" s="80" t="e">
        <f aca="false">AV56/AV55-1</f>
        <v>#DIV/0!</v>
      </c>
      <c r="W56" s="81" t="e">
        <f aca="false">AW56/AW55-1</f>
        <v>#DIV/0!</v>
      </c>
      <c r="X56" s="82" t="n">
        <f aca="false">(AE56+AD56)/AC56</f>
        <v>0.727031831387289</v>
      </c>
      <c r="Y56" s="83" t="n">
        <f aca="false">(AQ56+AR56+AS56+AT56+AU56)/AC56</f>
        <v>0.121537465906128</v>
      </c>
      <c r="Z56" s="83" t="n">
        <f aca="false">(AF56+AG56+AI56)/AC56</f>
        <v>0.137948423337378</v>
      </c>
      <c r="AA56" s="68" t="n">
        <f aca="false">(AF56+AG56+AH56)/(AF56+AG56+AH56+AI56)</f>
        <v>0.455273859437986</v>
      </c>
      <c r="AB56" s="84" t="n">
        <f aca="false">(AH56+AJ56+AK56+AL56+AM56+AN56+AO56+AP56)/AC56</f>
        <v>0.0134822793692051</v>
      </c>
      <c r="AC56" s="85" t="n">
        <f aca="false">SUM(AD56:AU56)</f>
        <v>29778.6742554061</v>
      </c>
      <c r="AD56" s="86" t="n">
        <v>21106.4359755986</v>
      </c>
      <c r="AE56" s="87" t="n">
        <v>543.608104594817</v>
      </c>
      <c r="AF56" s="87" t="n">
        <v>1546.98000165767</v>
      </c>
      <c r="AG56" s="87" t="n">
        <v>323.249</v>
      </c>
      <c r="AH56" s="87" t="n">
        <v>0.000220865222118381</v>
      </c>
      <c r="AI56" s="87" t="n">
        <v>2237.69216095298</v>
      </c>
      <c r="AJ56" s="87" t="n">
        <v>0.0339745112607485</v>
      </c>
      <c r="AK56" s="87" t="n">
        <v>130.10814202321</v>
      </c>
      <c r="AL56" s="87" t="n">
        <v>42.434</v>
      </c>
      <c r="AM56" s="87" t="n">
        <v>22.1439592993079</v>
      </c>
      <c r="AN56" s="87" t="n">
        <v>141.836</v>
      </c>
      <c r="AO56" s="87" t="n">
        <v>55.9048680884189</v>
      </c>
      <c r="AP56" s="87" t="n">
        <v>9.02324076852057</v>
      </c>
      <c r="AQ56" s="87" t="n">
        <v>322.048735630257</v>
      </c>
      <c r="AR56" s="87" t="n">
        <v>1104.53485191206</v>
      </c>
      <c r="AS56" s="87" t="n">
        <v>1052.74098315462</v>
      </c>
      <c r="AT56" s="87" t="n">
        <v>1060.05929861344</v>
      </c>
      <c r="AU56" s="88" t="n">
        <v>79.840737735734</v>
      </c>
    </row>
    <row r="57" customFormat="false" ht="13.8" hidden="false" customHeight="false" outlineLevel="0" collapsed="false">
      <c r="B57" s="75" t="n">
        <f aca="false">B56+1</f>
        <v>2067</v>
      </c>
      <c r="C57" s="76" t="n">
        <v>10</v>
      </c>
      <c r="D57" s="89" t="n">
        <v>25.7991297813234</v>
      </c>
      <c r="E57" s="78" t="n">
        <f aca="false">AR57/AR56-1</f>
        <v>0.000658426044548133</v>
      </c>
      <c r="F57" s="79" t="n">
        <f aca="false">AS57/AS56-1</f>
        <v>0.000658426044546134</v>
      </c>
      <c r="G57" s="80" t="n">
        <f aca="false">AT57/AT56-1</f>
        <v>-0.00046905630416183</v>
      </c>
      <c r="H57" s="80" t="n">
        <f aca="false">AU57/AU56-1</f>
        <v>0.000630259662182109</v>
      </c>
      <c r="I57" s="80" t="e">
        <f aca="false">AV57/AV56-1</f>
        <v>#DIV/0!</v>
      </c>
      <c r="J57" s="80" t="e">
        <f aca="false">AW57/AW56-1</f>
        <v>#DIV/0!</v>
      </c>
      <c r="K57" s="80" t="e">
        <f aca="false">AX57/AX56-1</f>
        <v>#DIV/0!</v>
      </c>
      <c r="L57" s="80" t="e">
        <f aca="false">AY57/AY56-1</f>
        <v>#DIV/0!</v>
      </c>
      <c r="M57" s="80" t="e">
        <f aca="false">AZ57/AZ56-1</f>
        <v>#DIV/0!</v>
      </c>
      <c r="N57" s="80" t="e">
        <f aca="false">BA57/BA56-1</f>
        <v>#DIV/0!</v>
      </c>
      <c r="O57" s="80" t="e">
        <f aca="false">BB57/BB56-1</f>
        <v>#DIV/0!</v>
      </c>
      <c r="P57" s="80" t="e">
        <f aca="false">BC57/BC56-1</f>
        <v>#DIV/0!</v>
      </c>
      <c r="Q57" s="80" t="e">
        <f aca="false">BD57/BD56-1</f>
        <v>#DIV/0!</v>
      </c>
      <c r="R57" s="80" t="e">
        <f aca="false">BE57/BE56-1</f>
        <v>#DIV/0!</v>
      </c>
      <c r="S57" s="80" t="e">
        <f aca="false">BF57/BF56-1</f>
        <v>#DIV/0!</v>
      </c>
      <c r="T57" s="80" t="e">
        <f aca="false">BG57/BG56-1</f>
        <v>#DIV/0!</v>
      </c>
      <c r="U57" s="80" t="n">
        <f aca="false">AU57/AU56-1</f>
        <v>0.000630259662182109</v>
      </c>
      <c r="V57" s="80" t="e">
        <f aca="false">AV57/AV56-1</f>
        <v>#DIV/0!</v>
      </c>
      <c r="W57" s="81" t="e">
        <f aca="false">AW57/AW56-1</f>
        <v>#DIV/0!</v>
      </c>
      <c r="X57" s="82" t="n">
        <f aca="false">(AE57+AD57)/AC57</f>
        <v>0.727150993538108</v>
      </c>
      <c r="Y57" s="83" t="n">
        <f aca="false">(AQ57+AR57+AS57+AT57+AU57)/AC57</f>
        <v>0.121474870783928</v>
      </c>
      <c r="Z57" s="83" t="n">
        <f aca="false">(AF57+AG57+AI57)/AC57</f>
        <v>0.137904491075022</v>
      </c>
      <c r="AA57" s="68" t="n">
        <f aca="false">(AF57+AG57+AH57)/(AF57+AG57+AH57+AI57)</f>
        <v>0.455100325907116</v>
      </c>
      <c r="AB57" s="84" t="n">
        <f aca="false">(AH57+AJ57+AK57+AL57+AM57+AN57+AO57+AP57)/AC57</f>
        <v>0.013469644602942</v>
      </c>
      <c r="AC57" s="85" t="n">
        <f aca="false">SUM(AD57:AU57)</f>
        <v>29799.519327385</v>
      </c>
      <c r="AD57" s="86" t="n">
        <v>21127.3132696475</v>
      </c>
      <c r="AE57" s="87" t="n">
        <v>541.436816218527</v>
      </c>
      <c r="AF57" s="87" t="n">
        <v>1546.98000165767</v>
      </c>
      <c r="AG57" s="87" t="n">
        <v>323.249</v>
      </c>
      <c r="AH57" s="87" t="n">
        <v>0.000220865222118381</v>
      </c>
      <c r="AI57" s="87" t="n">
        <v>2239.25854546565</v>
      </c>
      <c r="AJ57" s="87" t="n">
        <v>0.0289943075991422</v>
      </c>
      <c r="AK57" s="87" t="n">
        <v>130.10814202321</v>
      </c>
      <c r="AL57" s="87" t="n">
        <v>42.434</v>
      </c>
      <c r="AM57" s="87" t="n">
        <v>22.0110955435121</v>
      </c>
      <c r="AN57" s="87" t="n">
        <v>141.836</v>
      </c>
      <c r="AO57" s="87" t="n">
        <v>55.9413524646861</v>
      </c>
      <c r="AP57" s="87" t="n">
        <v>9.02912947414863</v>
      </c>
      <c r="AQ57" s="87" t="n">
        <v>321.743388806725</v>
      </c>
      <c r="AR57" s="87" t="n">
        <v>1105.26210642567</v>
      </c>
      <c r="AS57" s="87" t="n">
        <v>1053.43413523609</v>
      </c>
      <c r="AT57" s="87" t="n">
        <v>1059.56207111664</v>
      </c>
      <c r="AU57" s="88" t="n">
        <v>79.8910581321277</v>
      </c>
    </row>
    <row r="58" customFormat="false" ht="13.8" hidden="false" customHeight="false" outlineLevel="0" collapsed="false">
      <c r="B58" s="75" t="n">
        <f aca="false">B57+1</f>
        <v>2068</v>
      </c>
      <c r="C58" s="76" t="n">
        <v>10</v>
      </c>
      <c r="D58" s="89" t="n">
        <v>25.7999179162105</v>
      </c>
      <c r="E58" s="78" t="n">
        <f aca="false">AR58/AR57-1</f>
        <v>0.00079202733794137</v>
      </c>
      <c r="F58" s="79" t="n">
        <f aca="false">AS58/AS57-1</f>
        <v>0.000792027337943591</v>
      </c>
      <c r="G58" s="80" t="n">
        <f aca="false">AT58/AT57-1</f>
        <v>-0.000287393184336238</v>
      </c>
      <c r="H58" s="80" t="n">
        <f aca="false">AU58/AU57-1</f>
        <v>0.000798385590530248</v>
      </c>
      <c r="I58" s="80" t="e">
        <f aca="false">AV58/AV57-1</f>
        <v>#DIV/0!</v>
      </c>
      <c r="J58" s="80" t="e">
        <f aca="false">AW58/AW57-1</f>
        <v>#DIV/0!</v>
      </c>
      <c r="K58" s="80" t="e">
        <f aca="false">AX58/AX57-1</f>
        <v>#DIV/0!</v>
      </c>
      <c r="L58" s="80" t="e">
        <f aca="false">AY58/AY57-1</f>
        <v>#DIV/0!</v>
      </c>
      <c r="M58" s="80" t="e">
        <f aca="false">AZ58/AZ57-1</f>
        <v>#DIV/0!</v>
      </c>
      <c r="N58" s="80" t="e">
        <f aca="false">BA58/BA57-1</f>
        <v>#DIV/0!</v>
      </c>
      <c r="O58" s="80" t="e">
        <f aca="false">BB58/BB57-1</f>
        <v>#DIV/0!</v>
      </c>
      <c r="P58" s="80" t="e">
        <f aca="false">BC58/BC57-1</f>
        <v>#DIV/0!</v>
      </c>
      <c r="Q58" s="80" t="e">
        <f aca="false">BD58/BD57-1</f>
        <v>#DIV/0!</v>
      </c>
      <c r="R58" s="80" t="e">
        <f aca="false">BE58/BE57-1</f>
        <v>#DIV/0!</v>
      </c>
      <c r="S58" s="80" t="e">
        <f aca="false">BF58/BF57-1</f>
        <v>#DIV/0!</v>
      </c>
      <c r="T58" s="80" t="e">
        <f aca="false">BG58/BG57-1</f>
        <v>#DIV/0!</v>
      </c>
      <c r="U58" s="80" t="n">
        <f aca="false">AU58/AU57-1</f>
        <v>0.000798385590530248</v>
      </c>
      <c r="V58" s="80" t="e">
        <f aca="false">AV58/AV57-1</f>
        <v>#DIV/0!</v>
      </c>
      <c r="W58" s="81" t="e">
        <f aca="false">AW58/AW57-1</f>
        <v>#DIV/0!</v>
      </c>
      <c r="X58" s="82" t="n">
        <f aca="false">(AE58+AD58)/AC58</f>
        <v>0.727253117799733</v>
      </c>
      <c r="Y58" s="83" t="n">
        <f aca="false">(AQ58+AR58+AS58+AT58+AU58)/AC58</f>
        <v>0.121428930292865</v>
      </c>
      <c r="Z58" s="83" t="n">
        <f aca="false">(AF58+AG58+AI58)/AC58</f>
        <v>0.137860589543739</v>
      </c>
      <c r="AA58" s="68" t="n">
        <f aca="false">(AF58+AG58+AH58)/(AF58+AG58+AH58+AI58)</f>
        <v>0.454926803280326</v>
      </c>
      <c r="AB58" s="84" t="n">
        <f aca="false">(AH58+AJ58+AK58+AL58+AM58+AN58+AO58+AP58)/AC58</f>
        <v>0.0134573623636625</v>
      </c>
      <c r="AC58" s="85" t="n">
        <f aca="false">SUM(AD58:AU58)</f>
        <v>29820.3789909141</v>
      </c>
      <c r="AD58" s="86" t="n">
        <v>21147.6895940814</v>
      </c>
      <c r="AE58" s="87" t="n">
        <v>539.274001030555</v>
      </c>
      <c r="AF58" s="87" t="n">
        <v>1546.98000165767</v>
      </c>
      <c r="AG58" s="87" t="n">
        <v>323.249</v>
      </c>
      <c r="AH58" s="87" t="n">
        <v>0.000220865222118381</v>
      </c>
      <c r="AI58" s="87" t="n">
        <v>2240.82602644747</v>
      </c>
      <c r="AJ58" s="87" t="n">
        <v>0.0246672367204911</v>
      </c>
      <c r="AK58" s="87" t="n">
        <v>130.10814202321</v>
      </c>
      <c r="AL58" s="87" t="n">
        <v>42.434</v>
      </c>
      <c r="AM58" s="87" t="n">
        <v>21.879028970251</v>
      </c>
      <c r="AN58" s="87" t="n">
        <v>141.836</v>
      </c>
      <c r="AO58" s="87" t="n">
        <v>55.9853551465444</v>
      </c>
      <c r="AP58" s="87" t="n">
        <v>9.0362316605314</v>
      </c>
      <c r="AQ58" s="87" t="n">
        <v>321.43833149429</v>
      </c>
      <c r="AR58" s="87" t="n">
        <v>1106.13750422955</v>
      </c>
      <c r="AS58" s="87" t="n">
        <v>1054.26848386992</v>
      </c>
      <c r="AT58" s="87" t="n">
        <v>1059.25756019902</v>
      </c>
      <c r="AU58" s="88" t="n">
        <v>79.9548420017526</v>
      </c>
    </row>
    <row r="59" customFormat="false" ht="13.8" hidden="false" customHeight="false" outlineLevel="0" collapsed="false">
      <c r="B59" s="75" t="n">
        <f aca="false">B58+1</f>
        <v>2069</v>
      </c>
      <c r="C59" s="76" t="n">
        <v>10</v>
      </c>
      <c r="D59" s="89" t="n">
        <v>25.8007070513547</v>
      </c>
      <c r="E59" s="78" t="n">
        <f aca="false">AR59/AR58-1</f>
        <v>0.000621472479525931</v>
      </c>
      <c r="F59" s="79" t="n">
        <f aca="false">AS59/AS58-1</f>
        <v>0.000621472479529261</v>
      </c>
      <c r="G59" s="80" t="n">
        <f aca="false">AT59/AT58-1</f>
        <v>-0.000114241907508639</v>
      </c>
      <c r="H59" s="80" t="n">
        <f aca="false">AU59/AU58-1</f>
        <v>0.000616581325441512</v>
      </c>
      <c r="I59" s="80" t="e">
        <f aca="false">AV59/AV58-1</f>
        <v>#DIV/0!</v>
      </c>
      <c r="J59" s="80" t="e">
        <f aca="false">AW59/AW58-1</f>
        <v>#DIV/0!</v>
      </c>
      <c r="K59" s="80" t="e">
        <f aca="false">AX59/AX58-1</f>
        <v>#DIV/0!</v>
      </c>
      <c r="L59" s="80" t="e">
        <f aca="false">AY59/AY58-1</f>
        <v>#DIV/0!</v>
      </c>
      <c r="M59" s="80" t="e">
        <f aca="false">AZ59/AZ58-1</f>
        <v>#DIV/0!</v>
      </c>
      <c r="N59" s="80" t="e">
        <f aca="false">BA59/BA58-1</f>
        <v>#DIV/0!</v>
      </c>
      <c r="O59" s="80" t="e">
        <f aca="false">BB59/BB58-1</f>
        <v>#DIV/0!</v>
      </c>
      <c r="P59" s="80" t="e">
        <f aca="false">BC59/BC58-1</f>
        <v>#DIV/0!</v>
      </c>
      <c r="Q59" s="80" t="e">
        <f aca="false">BD59/BD58-1</f>
        <v>#DIV/0!</v>
      </c>
      <c r="R59" s="80" t="e">
        <f aca="false">BE59/BE58-1</f>
        <v>#DIV/0!</v>
      </c>
      <c r="S59" s="80" t="e">
        <f aca="false">BF59/BF58-1</f>
        <v>#DIV/0!</v>
      </c>
      <c r="T59" s="80" t="e">
        <f aca="false">BG59/BG58-1</f>
        <v>#DIV/0!</v>
      </c>
      <c r="U59" s="80" t="n">
        <f aca="false">AU59/AU58-1</f>
        <v>0.000616581325441512</v>
      </c>
      <c r="V59" s="80" t="e">
        <f aca="false">AV59/AV58-1</f>
        <v>#DIV/0!</v>
      </c>
      <c r="W59" s="81" t="e">
        <f aca="false">AW59/AW58-1</f>
        <v>#DIV/0!</v>
      </c>
      <c r="X59" s="82" t="n">
        <f aca="false">(AE59+AD59)/AC59</f>
        <v>0.7273226647502</v>
      </c>
      <c r="Y59" s="83" t="n">
        <f aca="false">(AQ59+AR59+AS59+AT59+AU59)/AC59</f>
        <v>0.121400629024955</v>
      </c>
      <c r="Z59" s="83" t="n">
        <f aca="false">(AF59+AG59+AI59)/AC59</f>
        <v>0.13782924697839</v>
      </c>
      <c r="AA59" s="68" t="n">
        <f aca="false">(AF59+AG59+AH59)/(AF59+AG59+AH59+AI59)</f>
        <v>0.454802852857883</v>
      </c>
      <c r="AB59" s="84" t="n">
        <f aca="false">(AH59+AJ59+AK59+AL59+AM59+AN59+AO59+AP59)/AC59</f>
        <v>0.0134474592464545</v>
      </c>
      <c r="AC59" s="85" t="n">
        <f aca="false">SUM(AD59:AU59)</f>
        <v>29835.2891804096</v>
      </c>
      <c r="AD59" s="86" t="n">
        <v>21162.7630226296</v>
      </c>
      <c r="AE59" s="87" t="n">
        <v>537.119007658719</v>
      </c>
      <c r="AF59" s="87" t="n">
        <v>1546.98000165767</v>
      </c>
      <c r="AG59" s="87" t="n">
        <v>323.249</v>
      </c>
      <c r="AH59" s="87" t="n">
        <v>0.000220865222118381</v>
      </c>
      <c r="AI59" s="87" t="n">
        <v>2241.9464394607</v>
      </c>
      <c r="AJ59" s="87" t="n">
        <v>0.0209764358959653</v>
      </c>
      <c r="AK59" s="87" t="n">
        <v>130.10814202321</v>
      </c>
      <c r="AL59" s="87" t="n">
        <v>42.434</v>
      </c>
      <c r="AM59" s="87" t="n">
        <v>21.7477547964295</v>
      </c>
      <c r="AN59" s="87" t="n">
        <v>141.836</v>
      </c>
      <c r="AO59" s="87" t="n">
        <v>56.0199292048167</v>
      </c>
      <c r="AP59" s="87" t="n">
        <v>9.04181203416974</v>
      </c>
      <c r="AQ59" s="87" t="n">
        <v>321.133563418454</v>
      </c>
      <c r="AR59" s="87" t="n">
        <v>1106.824938247</v>
      </c>
      <c r="AS59" s="87" t="n">
        <v>1054.92368271868</v>
      </c>
      <c r="AT59" s="87" t="n">
        <v>1059.1365485948</v>
      </c>
      <c r="AU59" s="88" t="n">
        <v>80.0041406642095</v>
      </c>
    </row>
    <row r="60" customFormat="false" ht="13.8" hidden="false" customHeight="false" outlineLevel="0" collapsed="false">
      <c r="B60" s="90" t="n">
        <f aca="false">B59+1</f>
        <v>2070</v>
      </c>
      <c r="C60" s="91" t="n">
        <v>10</v>
      </c>
      <c r="D60" s="92" t="n">
        <v>25.8014959751119</v>
      </c>
      <c r="E60" s="93" t="n">
        <f aca="false">AR60/AR59-1</f>
        <v>0.000384493571688127</v>
      </c>
      <c r="F60" s="94" t="n">
        <f aca="false">AS60/AS59-1</f>
        <v>0.000384493571681466</v>
      </c>
      <c r="G60" s="95" t="n">
        <f aca="false">AT60/AT59-1</f>
        <v>1.92943407790747E-005</v>
      </c>
      <c r="H60" s="95" t="n">
        <f aca="false">AU60/AU59-1</f>
        <v>0.000403617229852271</v>
      </c>
      <c r="I60" s="95" t="e">
        <f aca="false">AV60/AV59-1</f>
        <v>#DIV/0!</v>
      </c>
      <c r="J60" s="95" t="e">
        <f aca="false">AW60/AW59-1</f>
        <v>#DIV/0!</v>
      </c>
      <c r="K60" s="95" t="e">
        <f aca="false">AX60/AX59-1</f>
        <v>#DIV/0!</v>
      </c>
      <c r="L60" s="95" t="e">
        <f aca="false">AY60/AY59-1</f>
        <v>#DIV/0!</v>
      </c>
      <c r="M60" s="95" t="e">
        <f aca="false">AZ60/AZ59-1</f>
        <v>#DIV/0!</v>
      </c>
      <c r="N60" s="95" t="e">
        <f aca="false">BA60/BA59-1</f>
        <v>#DIV/0!</v>
      </c>
      <c r="O60" s="95" t="e">
        <f aca="false">BB60/BB59-1</f>
        <v>#DIV/0!</v>
      </c>
      <c r="P60" s="95" t="e">
        <f aca="false">BC60/BC59-1</f>
        <v>#DIV/0!</v>
      </c>
      <c r="Q60" s="95" t="e">
        <f aca="false">BD60/BD59-1</f>
        <v>#DIV/0!</v>
      </c>
      <c r="R60" s="95" t="e">
        <f aca="false">BE60/BE59-1</f>
        <v>#DIV/0!</v>
      </c>
      <c r="S60" s="95" t="e">
        <f aca="false">BF60/BF59-1</f>
        <v>#DIV/0!</v>
      </c>
      <c r="T60" s="95" t="e">
        <f aca="false">BG60/BG59-1</f>
        <v>#DIV/0!</v>
      </c>
      <c r="U60" s="95" t="n">
        <f aca="false">AU60/AU59-1</f>
        <v>0.000403617229852271</v>
      </c>
      <c r="V60" s="95" t="e">
        <f aca="false">AV60/AV59-1</f>
        <v>#DIV/0!</v>
      </c>
      <c r="W60" s="96" t="e">
        <f aca="false">AW60/AW59-1</f>
        <v>#DIV/0!</v>
      </c>
      <c r="X60" s="97" t="n">
        <f aca="false">(AE60+AD60)/AC60</f>
        <v>0.7273463922792</v>
      </c>
      <c r="Y60" s="98" t="n">
        <f aca="false">(AQ60+AR60+AS60+AT60+AU60)/AC60</f>
        <v>0.12139577068898</v>
      </c>
      <c r="Z60" s="98" t="n">
        <f aca="false">(AF60+AG60+AI60)/AC60</f>
        <v>0.137816712459155</v>
      </c>
      <c r="AA60" s="68" t="n">
        <f aca="false">(AF60+AG60+AH60)/(AF60+AG60+AH60+AI60)</f>
        <v>0.454753266821139</v>
      </c>
      <c r="AB60" s="99" t="n">
        <f aca="false">(AH60+AJ60+AK60+AL60+AM60+AN60+AO60+AP60)/AC60</f>
        <v>0.0134411245726654</v>
      </c>
      <c r="AC60" s="100" t="n">
        <f aca="false">SUM(AD60:AU60)</f>
        <v>29841.2562382457</v>
      </c>
      <c r="AD60" s="101" t="n">
        <v>21169.958542938</v>
      </c>
      <c r="AE60" s="102" t="n">
        <v>534.971523029162</v>
      </c>
      <c r="AF60" s="102" t="n">
        <v>1546.98000165767</v>
      </c>
      <c r="AG60" s="102" t="n">
        <v>323.249</v>
      </c>
      <c r="AH60" s="102" t="n">
        <v>0.000220865222118381</v>
      </c>
      <c r="AI60" s="102" t="n">
        <v>2242.39482874859</v>
      </c>
      <c r="AJ60" s="102" t="n">
        <v>0.0177749045371736</v>
      </c>
      <c r="AK60" s="102" t="n">
        <v>130.10814202321</v>
      </c>
      <c r="AL60" s="102" t="n">
        <v>42.434</v>
      </c>
      <c r="AM60" s="102" t="n">
        <v>21.6172682676509</v>
      </c>
      <c r="AN60" s="102" t="n">
        <v>141.836</v>
      </c>
      <c r="AO60" s="102" t="n">
        <v>56.0413646522862</v>
      </c>
      <c r="AP60" s="102" t="n">
        <v>9.04527179018226</v>
      </c>
      <c r="AQ60" s="102" t="n">
        <v>320.829084304983</v>
      </c>
      <c r="AR60" s="102" t="n">
        <v>1107.25050532074</v>
      </c>
      <c r="AS60" s="102" t="n">
        <v>1055.3292940933</v>
      </c>
      <c r="AT60" s="102" t="n">
        <v>1059.1569839363</v>
      </c>
      <c r="AU60" s="103" t="n">
        <v>80.0364317138411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I60"/>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Q27" activeCellId="1" sqref="A1:N6 Q27"/>
    </sheetView>
  </sheetViews>
  <sheetFormatPr defaultRowHeight="15" outlineLevelRow="0" outlineLevelCol="0"/>
  <cols>
    <col collapsed="false" customWidth="true" hidden="false" outlineLevel="0" max="1" min="1" style="1" width="2.42"/>
    <col collapsed="false" customWidth="true" hidden="false" outlineLevel="0" max="2" min="2" style="1" width="7.71"/>
    <col collapsed="false" customWidth="true" hidden="false" outlineLevel="0" max="3" min="3" style="1" width="11.86"/>
    <col collapsed="false" customWidth="false" hidden="false" outlineLevel="0" max="7" min="4" style="1" width="11.42"/>
    <col collapsed="false" customWidth="true" hidden="false" outlineLevel="0" max="1025" min="8" style="1" width="10.85"/>
  </cols>
  <sheetData>
    <row r="1" customFormat="false" ht="28.5" hidden="false" customHeight="false" outlineLevel="0" collapsed="false">
      <c r="B1" s="37" t="s">
        <v>55</v>
      </c>
    </row>
    <row r="3" customFormat="false" ht="15.75" hidden="false" customHeight="false" outlineLevel="0" collapsed="false">
      <c r="B3" s="38" t="s">
        <v>56</v>
      </c>
      <c r="C3" s="38"/>
      <c r="D3" s="38"/>
      <c r="E3" s="38"/>
    </row>
    <row r="4" s="43" customFormat="true" ht="21" hidden="false" customHeight="true" outlineLevel="0" collapsed="false">
      <c r="B4" s="104" t="s">
        <v>25</v>
      </c>
      <c r="C4" s="56" t="s">
        <v>29</v>
      </c>
      <c r="D4" s="57" t="s">
        <v>57</v>
      </c>
      <c r="E4" s="57" t="s">
        <v>48</v>
      </c>
      <c r="F4" s="57" t="s">
        <v>58</v>
      </c>
      <c r="G4" s="58" t="s">
        <v>51</v>
      </c>
    </row>
    <row r="5" customFormat="false" ht="15" hidden="false" customHeight="false" outlineLevel="0" collapsed="false">
      <c r="B5" s="105" t="n">
        <v>2015</v>
      </c>
      <c r="C5" s="106"/>
      <c r="D5" s="107"/>
      <c r="E5" s="107"/>
      <c r="F5" s="107"/>
      <c r="G5" s="108"/>
      <c r="I5" s="74"/>
    </row>
    <row r="6" customFormat="false" ht="15" hidden="false" customHeight="false" outlineLevel="0" collapsed="false">
      <c r="B6" s="109" t="n">
        <f aca="false">B5+1</f>
        <v>2016</v>
      </c>
      <c r="C6" s="110" t="n">
        <v>0.022</v>
      </c>
      <c r="D6" s="111" t="n">
        <v>0.062</v>
      </c>
      <c r="E6" s="111" t="n">
        <v>0.087</v>
      </c>
      <c r="F6" s="111" t="n">
        <v>0.083</v>
      </c>
      <c r="G6" s="112" t="n">
        <v>0.035</v>
      </c>
      <c r="I6" s="74"/>
    </row>
    <row r="7" customFormat="false" ht="15" hidden="false" customHeight="false" outlineLevel="0" collapsed="false">
      <c r="B7" s="109" t="n">
        <f aca="false">B6+1</f>
        <v>2017</v>
      </c>
      <c r="C7" s="110" t="n">
        <f aca="false">C6</f>
        <v>0.022</v>
      </c>
      <c r="D7" s="111" t="n">
        <v>0.062</v>
      </c>
      <c r="E7" s="111" t="n">
        <v>0.087</v>
      </c>
      <c r="F7" s="111" t="n">
        <v>0.083</v>
      </c>
      <c r="G7" s="112" t="n">
        <v>0.035</v>
      </c>
      <c r="I7" s="74"/>
    </row>
    <row r="8" customFormat="false" ht="15" hidden="false" customHeight="false" outlineLevel="0" collapsed="false">
      <c r="B8" s="109" t="n">
        <f aca="false">B7+1</f>
        <v>2018</v>
      </c>
      <c r="C8" s="110" t="n">
        <f aca="false">C7</f>
        <v>0.022</v>
      </c>
      <c r="D8" s="111" t="n">
        <v>0.062</v>
      </c>
      <c r="E8" s="111" t="n">
        <v>0.087</v>
      </c>
      <c r="F8" s="111" t="n">
        <v>0.083</v>
      </c>
      <c r="G8" s="112" t="n">
        <v>0.035</v>
      </c>
      <c r="I8" s="74"/>
    </row>
    <row r="9" customFormat="false" ht="15" hidden="false" customHeight="false" outlineLevel="0" collapsed="false">
      <c r="B9" s="109" t="n">
        <f aca="false">B8+1</f>
        <v>2019</v>
      </c>
      <c r="C9" s="110" t="n">
        <f aca="false">C8</f>
        <v>0.022</v>
      </c>
      <c r="D9" s="111" t="n">
        <v>0.062</v>
      </c>
      <c r="E9" s="111" t="n">
        <v>0.087</v>
      </c>
      <c r="F9" s="111" t="n">
        <v>0.083</v>
      </c>
      <c r="G9" s="112" t="n">
        <v>0.035</v>
      </c>
      <c r="I9" s="74"/>
    </row>
    <row r="10" customFormat="false" ht="15" hidden="false" customHeight="false" outlineLevel="0" collapsed="false">
      <c r="B10" s="109" t="n">
        <f aca="false">B9+1</f>
        <v>2020</v>
      </c>
      <c r="C10" s="110" t="n">
        <f aca="false">C9</f>
        <v>0.022</v>
      </c>
      <c r="D10" s="111" t="n">
        <v>0.062</v>
      </c>
      <c r="E10" s="111" t="n">
        <v>0.087</v>
      </c>
      <c r="F10" s="111" t="n">
        <v>0.083</v>
      </c>
      <c r="G10" s="112" t="n">
        <v>0.035</v>
      </c>
      <c r="I10" s="74"/>
    </row>
    <row r="11" customFormat="false" ht="15" hidden="false" customHeight="false" outlineLevel="0" collapsed="false">
      <c r="B11" s="109" t="n">
        <f aca="false">B10+1</f>
        <v>2021</v>
      </c>
      <c r="C11" s="110" t="n">
        <f aca="false">C10</f>
        <v>0.022</v>
      </c>
      <c r="D11" s="111" t="n">
        <v>0.062</v>
      </c>
      <c r="E11" s="111" t="n">
        <v>0.087</v>
      </c>
      <c r="F11" s="111" t="n">
        <v>0.083</v>
      </c>
      <c r="G11" s="112" t="n">
        <v>0.035</v>
      </c>
      <c r="I11" s="74"/>
    </row>
    <row r="12" customFormat="false" ht="15" hidden="false" customHeight="false" outlineLevel="0" collapsed="false">
      <c r="B12" s="109" t="n">
        <f aca="false">B11+1</f>
        <v>2022</v>
      </c>
      <c r="C12" s="110" t="n">
        <f aca="false">C11</f>
        <v>0.022</v>
      </c>
      <c r="D12" s="111" t="n">
        <v>0.062</v>
      </c>
      <c r="E12" s="111" t="n">
        <v>0.087</v>
      </c>
      <c r="F12" s="111" t="n">
        <v>0.083</v>
      </c>
      <c r="G12" s="112" t="n">
        <v>0.035</v>
      </c>
      <c r="I12" s="74"/>
    </row>
    <row r="13" customFormat="false" ht="15" hidden="false" customHeight="false" outlineLevel="0" collapsed="false">
      <c r="B13" s="109" t="n">
        <f aca="false">B12+1</f>
        <v>2023</v>
      </c>
      <c r="C13" s="110" t="n">
        <f aca="false">C12</f>
        <v>0.022</v>
      </c>
      <c r="D13" s="111" t="n">
        <v>0.062</v>
      </c>
      <c r="E13" s="111" t="n">
        <v>0.087</v>
      </c>
      <c r="F13" s="111" t="n">
        <v>0.083</v>
      </c>
      <c r="G13" s="112" t="n">
        <v>0.035</v>
      </c>
      <c r="I13" s="74"/>
    </row>
    <row r="14" customFormat="false" ht="15" hidden="false" customHeight="false" outlineLevel="0" collapsed="false">
      <c r="B14" s="109" t="n">
        <f aca="false">B13+1</f>
        <v>2024</v>
      </c>
      <c r="C14" s="110" t="n">
        <f aca="false">C13</f>
        <v>0.022</v>
      </c>
      <c r="D14" s="111" t="n">
        <v>0.062</v>
      </c>
      <c r="E14" s="111" t="n">
        <v>0.087</v>
      </c>
      <c r="F14" s="111" t="n">
        <v>0.083</v>
      </c>
      <c r="G14" s="112" t="n">
        <v>0.035</v>
      </c>
      <c r="I14" s="74"/>
    </row>
    <row r="15" customFormat="false" ht="15" hidden="false" customHeight="false" outlineLevel="0" collapsed="false">
      <c r="B15" s="109" t="n">
        <f aca="false">B14+1</f>
        <v>2025</v>
      </c>
      <c r="C15" s="110" t="n">
        <f aca="false">C14</f>
        <v>0.022</v>
      </c>
      <c r="D15" s="111" t="n">
        <v>0.062</v>
      </c>
      <c r="E15" s="111" t="n">
        <v>0.087</v>
      </c>
      <c r="F15" s="111" t="n">
        <v>0.083</v>
      </c>
      <c r="G15" s="112" t="n">
        <v>0.035</v>
      </c>
      <c r="I15" s="74"/>
    </row>
    <row r="16" customFormat="false" ht="15" hidden="false" customHeight="false" outlineLevel="0" collapsed="false">
      <c r="B16" s="109" t="n">
        <f aca="false">B15+1</f>
        <v>2026</v>
      </c>
      <c r="C16" s="110" t="n">
        <f aca="false">C15</f>
        <v>0.022</v>
      </c>
      <c r="D16" s="111" t="n">
        <v>0.062</v>
      </c>
      <c r="E16" s="111" t="n">
        <v>0.087</v>
      </c>
      <c r="F16" s="111" t="n">
        <v>0.083</v>
      </c>
      <c r="G16" s="112" t="n">
        <v>0.035</v>
      </c>
      <c r="I16" s="74"/>
    </row>
    <row r="17" customFormat="false" ht="15" hidden="false" customHeight="false" outlineLevel="0" collapsed="false">
      <c r="B17" s="109" t="n">
        <f aca="false">B16+1</f>
        <v>2027</v>
      </c>
      <c r="C17" s="110" t="n">
        <f aca="false">C16</f>
        <v>0.022</v>
      </c>
      <c r="D17" s="111" t="n">
        <v>0.062</v>
      </c>
      <c r="E17" s="111" t="n">
        <v>0.087</v>
      </c>
      <c r="F17" s="111" t="n">
        <v>0.083</v>
      </c>
      <c r="G17" s="112" t="n">
        <v>0.035</v>
      </c>
      <c r="I17" s="74"/>
    </row>
    <row r="18" customFormat="false" ht="15" hidden="false" customHeight="false" outlineLevel="0" collapsed="false">
      <c r="B18" s="109" t="n">
        <f aca="false">B17+1</f>
        <v>2028</v>
      </c>
      <c r="C18" s="110" t="n">
        <f aca="false">C17</f>
        <v>0.022</v>
      </c>
      <c r="D18" s="111" t="n">
        <v>0.062</v>
      </c>
      <c r="E18" s="111" t="n">
        <v>0.087</v>
      </c>
      <c r="F18" s="111" t="n">
        <v>0.083</v>
      </c>
      <c r="G18" s="112" t="n">
        <v>0.035</v>
      </c>
      <c r="I18" s="74"/>
    </row>
    <row r="19" customFormat="false" ht="15" hidden="false" customHeight="false" outlineLevel="0" collapsed="false">
      <c r="B19" s="109" t="n">
        <f aca="false">B18+1</f>
        <v>2029</v>
      </c>
      <c r="C19" s="110" t="n">
        <f aca="false">C18</f>
        <v>0.022</v>
      </c>
      <c r="D19" s="111" t="n">
        <v>0.062</v>
      </c>
      <c r="E19" s="111" t="n">
        <v>0.087</v>
      </c>
      <c r="F19" s="111" t="n">
        <v>0.083</v>
      </c>
      <c r="G19" s="112" t="n">
        <v>0.035</v>
      </c>
      <c r="I19" s="74"/>
    </row>
    <row r="20" customFormat="false" ht="15" hidden="false" customHeight="false" outlineLevel="0" collapsed="false">
      <c r="B20" s="109" t="n">
        <f aca="false">B19+1</f>
        <v>2030</v>
      </c>
      <c r="C20" s="110" t="n">
        <f aca="false">C19</f>
        <v>0.022</v>
      </c>
      <c r="D20" s="111" t="n">
        <v>0.062</v>
      </c>
      <c r="E20" s="111" t="n">
        <v>0.087</v>
      </c>
      <c r="F20" s="111" t="n">
        <v>0.083</v>
      </c>
      <c r="G20" s="112" t="n">
        <v>0.035</v>
      </c>
      <c r="I20" s="74"/>
    </row>
    <row r="21" customFormat="false" ht="15" hidden="false" customHeight="false" outlineLevel="0" collapsed="false">
      <c r="B21" s="109" t="n">
        <f aca="false">B20+1</f>
        <v>2031</v>
      </c>
      <c r="C21" s="110" t="n">
        <f aca="false">C20</f>
        <v>0.022</v>
      </c>
      <c r="D21" s="111" t="n">
        <v>0.062</v>
      </c>
      <c r="E21" s="111" t="n">
        <v>0.087</v>
      </c>
      <c r="F21" s="111" t="n">
        <v>0.083</v>
      </c>
      <c r="G21" s="112" t="n">
        <v>0.035</v>
      </c>
      <c r="I21" s="74"/>
    </row>
    <row r="22" customFormat="false" ht="15" hidden="false" customHeight="false" outlineLevel="0" collapsed="false">
      <c r="B22" s="109" t="n">
        <f aca="false">B21+1</f>
        <v>2032</v>
      </c>
      <c r="C22" s="110" t="n">
        <f aca="false">C21</f>
        <v>0.022</v>
      </c>
      <c r="D22" s="111" t="n">
        <v>0.062</v>
      </c>
      <c r="E22" s="111" t="n">
        <v>0.087</v>
      </c>
      <c r="F22" s="111" t="n">
        <v>0.083</v>
      </c>
      <c r="G22" s="112" t="n">
        <v>0.035</v>
      </c>
      <c r="I22" s="74"/>
    </row>
    <row r="23" customFormat="false" ht="15" hidden="false" customHeight="false" outlineLevel="0" collapsed="false">
      <c r="B23" s="109" t="n">
        <f aca="false">B22+1</f>
        <v>2033</v>
      </c>
      <c r="C23" s="110" t="n">
        <f aca="false">C22</f>
        <v>0.022</v>
      </c>
      <c r="D23" s="111" t="n">
        <v>0.062</v>
      </c>
      <c r="E23" s="111" t="n">
        <v>0.087</v>
      </c>
      <c r="F23" s="111" t="n">
        <v>0.083</v>
      </c>
      <c r="G23" s="112" t="n">
        <v>0.035</v>
      </c>
      <c r="I23" s="74"/>
    </row>
    <row r="24" customFormat="false" ht="15" hidden="false" customHeight="false" outlineLevel="0" collapsed="false">
      <c r="B24" s="109" t="n">
        <f aca="false">B23+1</f>
        <v>2034</v>
      </c>
      <c r="C24" s="110" t="n">
        <f aca="false">C23</f>
        <v>0.022</v>
      </c>
      <c r="D24" s="111" t="n">
        <v>0.062</v>
      </c>
      <c r="E24" s="111" t="n">
        <v>0.087</v>
      </c>
      <c r="F24" s="111" t="n">
        <v>0.083</v>
      </c>
      <c r="G24" s="112" t="n">
        <v>0.035</v>
      </c>
      <c r="I24" s="74"/>
    </row>
    <row r="25" customFormat="false" ht="15" hidden="false" customHeight="false" outlineLevel="0" collapsed="false">
      <c r="B25" s="109" t="n">
        <f aca="false">B24+1</f>
        <v>2035</v>
      </c>
      <c r="C25" s="110" t="n">
        <f aca="false">C24</f>
        <v>0.022</v>
      </c>
      <c r="D25" s="111" t="n">
        <v>0.062</v>
      </c>
      <c r="E25" s="111" t="n">
        <v>0.087</v>
      </c>
      <c r="F25" s="111" t="n">
        <v>0.083</v>
      </c>
      <c r="G25" s="112" t="n">
        <v>0.035</v>
      </c>
      <c r="I25" s="74"/>
    </row>
    <row r="26" customFormat="false" ht="15" hidden="false" customHeight="false" outlineLevel="0" collapsed="false">
      <c r="B26" s="109" t="n">
        <f aca="false">B25+1</f>
        <v>2036</v>
      </c>
      <c r="C26" s="110" t="n">
        <f aca="false">C25</f>
        <v>0.022</v>
      </c>
      <c r="D26" s="111" t="n">
        <v>0.062</v>
      </c>
      <c r="E26" s="111" t="n">
        <v>0.087</v>
      </c>
      <c r="F26" s="111" t="n">
        <v>0.083</v>
      </c>
      <c r="G26" s="112" t="n">
        <v>0.035</v>
      </c>
      <c r="I26" s="74"/>
    </row>
    <row r="27" customFormat="false" ht="15" hidden="false" customHeight="false" outlineLevel="0" collapsed="false">
      <c r="B27" s="109" t="n">
        <f aca="false">B26+1</f>
        <v>2037</v>
      </c>
      <c r="C27" s="110" t="n">
        <f aca="false">C26</f>
        <v>0.022</v>
      </c>
      <c r="D27" s="111" t="n">
        <v>0.062</v>
      </c>
      <c r="E27" s="111" t="n">
        <v>0.087</v>
      </c>
      <c r="F27" s="111" t="n">
        <v>0.083</v>
      </c>
      <c r="G27" s="112" t="n">
        <v>0.035</v>
      </c>
      <c r="I27" s="74"/>
    </row>
    <row r="28" customFormat="false" ht="15" hidden="false" customHeight="false" outlineLevel="0" collapsed="false">
      <c r="B28" s="109" t="n">
        <f aca="false">B27+1</f>
        <v>2038</v>
      </c>
      <c r="C28" s="110" t="n">
        <f aca="false">C27</f>
        <v>0.022</v>
      </c>
      <c r="D28" s="111" t="n">
        <v>0.062</v>
      </c>
      <c r="E28" s="111" t="n">
        <v>0.087</v>
      </c>
      <c r="F28" s="111" t="n">
        <v>0.083</v>
      </c>
      <c r="G28" s="112" t="n">
        <v>0.035</v>
      </c>
      <c r="I28" s="74"/>
    </row>
    <row r="29" customFormat="false" ht="15" hidden="false" customHeight="false" outlineLevel="0" collapsed="false">
      <c r="B29" s="109" t="n">
        <f aca="false">B28+1</f>
        <v>2039</v>
      </c>
      <c r="C29" s="110" t="n">
        <f aca="false">C28</f>
        <v>0.022</v>
      </c>
      <c r="D29" s="111" t="n">
        <v>0.062</v>
      </c>
      <c r="E29" s="111" t="n">
        <v>0.087</v>
      </c>
      <c r="F29" s="111" t="n">
        <v>0.083</v>
      </c>
      <c r="G29" s="112" t="n">
        <v>0.035</v>
      </c>
      <c r="I29" s="74"/>
    </row>
    <row r="30" customFormat="false" ht="15" hidden="false" customHeight="false" outlineLevel="0" collapsed="false">
      <c r="B30" s="109" t="n">
        <f aca="false">B29+1</f>
        <v>2040</v>
      </c>
      <c r="C30" s="110" t="n">
        <f aca="false">C29</f>
        <v>0.022</v>
      </c>
      <c r="D30" s="111" t="n">
        <v>0.062</v>
      </c>
      <c r="E30" s="111" t="n">
        <v>0.087</v>
      </c>
      <c r="F30" s="111" t="n">
        <v>0.083</v>
      </c>
      <c r="G30" s="112" t="n">
        <v>0.035</v>
      </c>
      <c r="I30" s="74"/>
    </row>
    <row r="31" customFormat="false" ht="15" hidden="false" customHeight="false" outlineLevel="0" collapsed="false">
      <c r="B31" s="109" t="n">
        <f aca="false">B30+1</f>
        <v>2041</v>
      </c>
      <c r="C31" s="110" t="n">
        <f aca="false">C30</f>
        <v>0.022</v>
      </c>
      <c r="D31" s="111" t="n">
        <v>0.062</v>
      </c>
      <c r="E31" s="111" t="n">
        <v>0.087</v>
      </c>
      <c r="F31" s="111" t="n">
        <v>0.083</v>
      </c>
      <c r="G31" s="112" t="n">
        <v>0.035</v>
      </c>
      <c r="I31" s="74"/>
    </row>
    <row r="32" customFormat="false" ht="15" hidden="false" customHeight="false" outlineLevel="0" collapsed="false">
      <c r="B32" s="109" t="n">
        <f aca="false">B31+1</f>
        <v>2042</v>
      </c>
      <c r="C32" s="110" t="n">
        <f aca="false">C31</f>
        <v>0.022</v>
      </c>
      <c r="D32" s="111" t="n">
        <v>0.062</v>
      </c>
      <c r="E32" s="111" t="n">
        <v>0.087</v>
      </c>
      <c r="F32" s="111" t="n">
        <v>0.083</v>
      </c>
      <c r="G32" s="112" t="n">
        <v>0.035</v>
      </c>
      <c r="I32" s="74"/>
    </row>
    <row r="33" customFormat="false" ht="15" hidden="false" customHeight="false" outlineLevel="0" collapsed="false">
      <c r="B33" s="109" t="n">
        <f aca="false">B32+1</f>
        <v>2043</v>
      </c>
      <c r="C33" s="110" t="n">
        <f aca="false">C32</f>
        <v>0.022</v>
      </c>
      <c r="D33" s="111" t="n">
        <v>0.062</v>
      </c>
      <c r="E33" s="111" t="n">
        <v>0.087</v>
      </c>
      <c r="F33" s="111" t="n">
        <v>0.083</v>
      </c>
      <c r="G33" s="112" t="n">
        <v>0.035</v>
      </c>
      <c r="I33" s="74"/>
    </row>
    <row r="34" customFormat="false" ht="15" hidden="false" customHeight="false" outlineLevel="0" collapsed="false">
      <c r="B34" s="109" t="n">
        <f aca="false">B33+1</f>
        <v>2044</v>
      </c>
      <c r="C34" s="110" t="n">
        <f aca="false">C33</f>
        <v>0.022</v>
      </c>
      <c r="D34" s="111" t="n">
        <v>0.062</v>
      </c>
      <c r="E34" s="111" t="n">
        <v>0.087</v>
      </c>
      <c r="F34" s="111" t="n">
        <v>0.083</v>
      </c>
      <c r="G34" s="112" t="n">
        <v>0.035</v>
      </c>
      <c r="I34" s="74"/>
    </row>
    <row r="35" customFormat="false" ht="15" hidden="false" customHeight="false" outlineLevel="0" collapsed="false">
      <c r="B35" s="109" t="n">
        <f aca="false">B34+1</f>
        <v>2045</v>
      </c>
      <c r="C35" s="110" t="n">
        <f aca="false">C34</f>
        <v>0.022</v>
      </c>
      <c r="D35" s="111" t="n">
        <v>0.062</v>
      </c>
      <c r="E35" s="111" t="n">
        <v>0.087</v>
      </c>
      <c r="F35" s="111" t="n">
        <v>0.083</v>
      </c>
      <c r="G35" s="112" t="n">
        <v>0.035</v>
      </c>
      <c r="I35" s="74"/>
    </row>
    <row r="36" customFormat="false" ht="15" hidden="false" customHeight="false" outlineLevel="0" collapsed="false">
      <c r="B36" s="109" t="n">
        <f aca="false">B35+1</f>
        <v>2046</v>
      </c>
      <c r="C36" s="110" t="n">
        <f aca="false">C35</f>
        <v>0.022</v>
      </c>
      <c r="D36" s="111" t="n">
        <v>0.062</v>
      </c>
      <c r="E36" s="111" t="n">
        <v>0.087</v>
      </c>
      <c r="F36" s="111" t="n">
        <v>0.083</v>
      </c>
      <c r="G36" s="112" t="n">
        <v>0.035</v>
      </c>
      <c r="I36" s="74"/>
    </row>
    <row r="37" customFormat="false" ht="15" hidden="false" customHeight="false" outlineLevel="0" collapsed="false">
      <c r="B37" s="109" t="n">
        <f aca="false">B36+1</f>
        <v>2047</v>
      </c>
      <c r="C37" s="110" t="n">
        <f aca="false">C36</f>
        <v>0.022</v>
      </c>
      <c r="D37" s="111" t="n">
        <v>0.062</v>
      </c>
      <c r="E37" s="111" t="n">
        <v>0.087</v>
      </c>
      <c r="F37" s="111" t="n">
        <v>0.083</v>
      </c>
      <c r="G37" s="112" t="n">
        <v>0.035</v>
      </c>
      <c r="I37" s="74"/>
    </row>
    <row r="38" customFormat="false" ht="15" hidden="false" customHeight="false" outlineLevel="0" collapsed="false">
      <c r="B38" s="109" t="n">
        <f aca="false">B37+1</f>
        <v>2048</v>
      </c>
      <c r="C38" s="110" t="n">
        <f aca="false">C37</f>
        <v>0.022</v>
      </c>
      <c r="D38" s="111" t="n">
        <v>0.062</v>
      </c>
      <c r="E38" s="111" t="n">
        <v>0.087</v>
      </c>
      <c r="F38" s="111" t="n">
        <v>0.083</v>
      </c>
      <c r="G38" s="112" t="n">
        <v>0.035</v>
      </c>
      <c r="I38" s="74"/>
    </row>
    <row r="39" customFormat="false" ht="15" hidden="false" customHeight="false" outlineLevel="0" collapsed="false">
      <c r="B39" s="109" t="n">
        <f aca="false">B38+1</f>
        <v>2049</v>
      </c>
      <c r="C39" s="110" t="n">
        <f aca="false">C38</f>
        <v>0.022</v>
      </c>
      <c r="D39" s="111" t="n">
        <v>0.062</v>
      </c>
      <c r="E39" s="111" t="n">
        <v>0.087</v>
      </c>
      <c r="F39" s="111" t="n">
        <v>0.083</v>
      </c>
      <c r="G39" s="112" t="n">
        <v>0.035</v>
      </c>
      <c r="I39" s="74"/>
    </row>
    <row r="40" customFormat="false" ht="15" hidden="false" customHeight="false" outlineLevel="0" collapsed="false">
      <c r="B40" s="109" t="n">
        <f aca="false">B39+1</f>
        <v>2050</v>
      </c>
      <c r="C40" s="110" t="n">
        <f aca="false">C39</f>
        <v>0.022</v>
      </c>
      <c r="D40" s="111" t="n">
        <v>0.062</v>
      </c>
      <c r="E40" s="111" t="n">
        <v>0.087</v>
      </c>
      <c r="F40" s="111" t="n">
        <v>0.083</v>
      </c>
      <c r="G40" s="112" t="n">
        <v>0.035</v>
      </c>
      <c r="I40" s="74"/>
    </row>
    <row r="41" customFormat="false" ht="15" hidden="false" customHeight="false" outlineLevel="0" collapsed="false">
      <c r="B41" s="109" t="n">
        <f aca="false">B40+1</f>
        <v>2051</v>
      </c>
      <c r="C41" s="110" t="n">
        <f aca="false">C40</f>
        <v>0.022</v>
      </c>
      <c r="D41" s="111" t="n">
        <v>0.062</v>
      </c>
      <c r="E41" s="111" t="n">
        <v>0.087</v>
      </c>
      <c r="F41" s="111" t="n">
        <v>0.083</v>
      </c>
      <c r="G41" s="112" t="n">
        <v>0.035</v>
      </c>
      <c r="I41" s="74"/>
    </row>
    <row r="42" customFormat="false" ht="15" hidden="false" customHeight="false" outlineLevel="0" collapsed="false">
      <c r="B42" s="109" t="n">
        <f aca="false">B41+1</f>
        <v>2052</v>
      </c>
      <c r="C42" s="110" t="n">
        <f aca="false">C41</f>
        <v>0.022</v>
      </c>
      <c r="D42" s="111" t="n">
        <v>0.062</v>
      </c>
      <c r="E42" s="111" t="n">
        <v>0.087</v>
      </c>
      <c r="F42" s="111" t="n">
        <v>0.083</v>
      </c>
      <c r="G42" s="112" t="n">
        <v>0.035</v>
      </c>
      <c r="I42" s="74"/>
    </row>
    <row r="43" customFormat="false" ht="15" hidden="false" customHeight="false" outlineLevel="0" collapsed="false">
      <c r="B43" s="109" t="n">
        <f aca="false">B42+1</f>
        <v>2053</v>
      </c>
      <c r="C43" s="110" t="n">
        <f aca="false">C42</f>
        <v>0.022</v>
      </c>
      <c r="D43" s="111" t="n">
        <v>0.062</v>
      </c>
      <c r="E43" s="111" t="n">
        <v>0.087</v>
      </c>
      <c r="F43" s="111" t="n">
        <v>0.083</v>
      </c>
      <c r="G43" s="112" t="n">
        <v>0.035</v>
      </c>
      <c r="I43" s="74"/>
    </row>
    <row r="44" customFormat="false" ht="15" hidden="false" customHeight="false" outlineLevel="0" collapsed="false">
      <c r="B44" s="109" t="n">
        <f aca="false">B43+1</f>
        <v>2054</v>
      </c>
      <c r="C44" s="110" t="n">
        <f aca="false">C43</f>
        <v>0.022</v>
      </c>
      <c r="D44" s="111" t="n">
        <v>0.062</v>
      </c>
      <c r="E44" s="111" t="n">
        <v>0.087</v>
      </c>
      <c r="F44" s="111" t="n">
        <v>0.083</v>
      </c>
      <c r="G44" s="112" t="n">
        <v>0.035</v>
      </c>
      <c r="I44" s="74"/>
    </row>
    <row r="45" customFormat="false" ht="15" hidden="false" customHeight="false" outlineLevel="0" collapsed="false">
      <c r="B45" s="109" t="n">
        <f aca="false">B44+1</f>
        <v>2055</v>
      </c>
      <c r="C45" s="110" t="n">
        <f aca="false">C44</f>
        <v>0.022</v>
      </c>
      <c r="D45" s="111" t="n">
        <v>0.062</v>
      </c>
      <c r="E45" s="111" t="n">
        <v>0.087</v>
      </c>
      <c r="F45" s="111" t="n">
        <v>0.083</v>
      </c>
      <c r="G45" s="112" t="n">
        <v>0.035</v>
      </c>
      <c r="I45" s="74"/>
    </row>
    <row r="46" customFormat="false" ht="15" hidden="false" customHeight="false" outlineLevel="0" collapsed="false">
      <c r="B46" s="109" t="n">
        <f aca="false">B45+1</f>
        <v>2056</v>
      </c>
      <c r="C46" s="110" t="n">
        <f aca="false">C45</f>
        <v>0.022</v>
      </c>
      <c r="D46" s="111" t="n">
        <v>0.062</v>
      </c>
      <c r="E46" s="111" t="n">
        <v>0.087</v>
      </c>
      <c r="F46" s="111" t="n">
        <v>0.083</v>
      </c>
      <c r="G46" s="112" t="n">
        <v>0.035</v>
      </c>
    </row>
    <row r="47" customFormat="false" ht="15" hidden="false" customHeight="false" outlineLevel="0" collapsed="false">
      <c r="B47" s="109" t="n">
        <f aca="false">B46+1</f>
        <v>2057</v>
      </c>
      <c r="C47" s="110" t="n">
        <f aca="false">C46</f>
        <v>0.022</v>
      </c>
      <c r="D47" s="111" t="n">
        <v>0.062</v>
      </c>
      <c r="E47" s="111" t="n">
        <v>0.087</v>
      </c>
      <c r="F47" s="111" t="n">
        <v>0.083</v>
      </c>
      <c r="G47" s="112" t="n">
        <v>0.035</v>
      </c>
    </row>
    <row r="48" customFormat="false" ht="15" hidden="false" customHeight="false" outlineLevel="0" collapsed="false">
      <c r="B48" s="109" t="n">
        <f aca="false">B47+1</f>
        <v>2058</v>
      </c>
      <c r="C48" s="110" t="n">
        <f aca="false">C47</f>
        <v>0.022</v>
      </c>
      <c r="D48" s="111" t="n">
        <v>0.062</v>
      </c>
      <c r="E48" s="111" t="n">
        <v>0.087</v>
      </c>
      <c r="F48" s="111" t="n">
        <v>0.083</v>
      </c>
      <c r="G48" s="112" t="n">
        <v>0.035</v>
      </c>
    </row>
    <row r="49" customFormat="false" ht="15" hidden="false" customHeight="false" outlineLevel="0" collapsed="false">
      <c r="B49" s="109" t="n">
        <f aca="false">B48+1</f>
        <v>2059</v>
      </c>
      <c r="C49" s="110" t="n">
        <f aca="false">C48</f>
        <v>0.022</v>
      </c>
      <c r="D49" s="111" t="n">
        <v>0.062</v>
      </c>
      <c r="E49" s="111" t="n">
        <v>0.087</v>
      </c>
      <c r="F49" s="111" t="n">
        <v>0.083</v>
      </c>
      <c r="G49" s="112" t="n">
        <v>0.035</v>
      </c>
    </row>
    <row r="50" customFormat="false" ht="15" hidden="false" customHeight="false" outlineLevel="0" collapsed="false">
      <c r="B50" s="109" t="n">
        <f aca="false">B49+1</f>
        <v>2060</v>
      </c>
      <c r="C50" s="110" t="n">
        <f aca="false">C49</f>
        <v>0.022</v>
      </c>
      <c r="D50" s="111" t="n">
        <v>0.062</v>
      </c>
      <c r="E50" s="111" t="n">
        <v>0.087</v>
      </c>
      <c r="F50" s="111" t="n">
        <v>0.083</v>
      </c>
      <c r="G50" s="112" t="n">
        <v>0.035</v>
      </c>
    </row>
    <row r="51" customFormat="false" ht="15" hidden="false" customHeight="false" outlineLevel="0" collapsed="false">
      <c r="B51" s="109" t="n">
        <f aca="false">B50+1</f>
        <v>2061</v>
      </c>
      <c r="C51" s="110" t="n">
        <f aca="false">C50</f>
        <v>0.022</v>
      </c>
      <c r="D51" s="111" t="n">
        <v>0.062</v>
      </c>
      <c r="E51" s="111" t="n">
        <v>0.087</v>
      </c>
      <c r="F51" s="111" t="n">
        <v>0.083</v>
      </c>
      <c r="G51" s="112" t="n">
        <v>0.035</v>
      </c>
    </row>
    <row r="52" customFormat="false" ht="15" hidden="false" customHeight="false" outlineLevel="0" collapsed="false">
      <c r="B52" s="109" t="n">
        <f aca="false">B51+1</f>
        <v>2062</v>
      </c>
      <c r="C52" s="110" t="n">
        <f aca="false">C51</f>
        <v>0.022</v>
      </c>
      <c r="D52" s="111" t="n">
        <v>0.062</v>
      </c>
      <c r="E52" s="111" t="n">
        <v>0.087</v>
      </c>
      <c r="F52" s="111" t="n">
        <v>0.083</v>
      </c>
      <c r="G52" s="112" t="n">
        <v>0.035</v>
      </c>
    </row>
    <row r="53" customFormat="false" ht="15" hidden="false" customHeight="false" outlineLevel="0" collapsed="false">
      <c r="B53" s="109" t="n">
        <f aca="false">B52+1</f>
        <v>2063</v>
      </c>
      <c r="C53" s="110" t="n">
        <f aca="false">C52</f>
        <v>0.022</v>
      </c>
      <c r="D53" s="111" t="n">
        <v>0.062</v>
      </c>
      <c r="E53" s="111" t="n">
        <v>0.087</v>
      </c>
      <c r="F53" s="111" t="n">
        <v>0.083</v>
      </c>
      <c r="G53" s="112" t="n">
        <v>0.035</v>
      </c>
    </row>
    <row r="54" customFormat="false" ht="15" hidden="false" customHeight="false" outlineLevel="0" collapsed="false">
      <c r="B54" s="109" t="n">
        <f aca="false">B53+1</f>
        <v>2064</v>
      </c>
      <c r="C54" s="110" t="n">
        <f aca="false">C53</f>
        <v>0.022</v>
      </c>
      <c r="D54" s="111" t="n">
        <v>0.062</v>
      </c>
      <c r="E54" s="111" t="n">
        <v>0.087</v>
      </c>
      <c r="F54" s="111" t="n">
        <v>0.083</v>
      </c>
      <c r="G54" s="112" t="n">
        <v>0.035</v>
      </c>
    </row>
    <row r="55" customFormat="false" ht="15" hidden="false" customHeight="false" outlineLevel="0" collapsed="false">
      <c r="B55" s="109" t="n">
        <f aca="false">B54+1</f>
        <v>2065</v>
      </c>
      <c r="C55" s="110" t="n">
        <f aca="false">C54</f>
        <v>0.022</v>
      </c>
      <c r="D55" s="111" t="n">
        <v>0.062</v>
      </c>
      <c r="E55" s="111" t="n">
        <v>0.087</v>
      </c>
      <c r="F55" s="111" t="n">
        <v>0.083</v>
      </c>
      <c r="G55" s="112" t="n">
        <v>0.035</v>
      </c>
    </row>
    <row r="56" customFormat="false" ht="15" hidden="false" customHeight="false" outlineLevel="0" collapsed="false">
      <c r="B56" s="109" t="n">
        <f aca="false">B55+1</f>
        <v>2066</v>
      </c>
      <c r="C56" s="110" t="n">
        <f aca="false">C55</f>
        <v>0.022</v>
      </c>
      <c r="D56" s="111" t="n">
        <v>0.062</v>
      </c>
      <c r="E56" s="111" t="n">
        <v>0.087</v>
      </c>
      <c r="F56" s="111" t="n">
        <v>0.083</v>
      </c>
      <c r="G56" s="112" t="n">
        <v>0.035</v>
      </c>
    </row>
    <row r="57" customFormat="false" ht="15" hidden="false" customHeight="false" outlineLevel="0" collapsed="false">
      <c r="B57" s="109" t="n">
        <f aca="false">B56+1</f>
        <v>2067</v>
      </c>
      <c r="C57" s="110" t="n">
        <f aca="false">C56</f>
        <v>0.022</v>
      </c>
      <c r="D57" s="111" t="n">
        <v>0.062</v>
      </c>
      <c r="E57" s="111" t="n">
        <v>0.087</v>
      </c>
      <c r="F57" s="111" t="n">
        <v>0.083</v>
      </c>
      <c r="G57" s="112" t="n">
        <v>0.035</v>
      </c>
    </row>
    <row r="58" customFormat="false" ht="15" hidden="false" customHeight="false" outlineLevel="0" collapsed="false">
      <c r="B58" s="109" t="n">
        <f aca="false">B57+1</f>
        <v>2068</v>
      </c>
      <c r="C58" s="110" t="n">
        <f aca="false">C57</f>
        <v>0.022</v>
      </c>
      <c r="D58" s="111" t="n">
        <v>0.062</v>
      </c>
      <c r="E58" s="111" t="n">
        <v>0.087</v>
      </c>
      <c r="F58" s="111" t="n">
        <v>0.083</v>
      </c>
      <c r="G58" s="112" t="n">
        <v>0.035</v>
      </c>
    </row>
    <row r="59" customFormat="false" ht="15" hidden="false" customHeight="false" outlineLevel="0" collapsed="false">
      <c r="B59" s="109" t="n">
        <f aca="false">B58+1</f>
        <v>2069</v>
      </c>
      <c r="C59" s="110" t="n">
        <f aca="false">C58</f>
        <v>0.022</v>
      </c>
      <c r="D59" s="111" t="n">
        <v>0.062</v>
      </c>
      <c r="E59" s="111" t="n">
        <v>0.087</v>
      </c>
      <c r="F59" s="111" t="n">
        <v>0.083</v>
      </c>
      <c r="G59" s="112" t="n">
        <v>0.035</v>
      </c>
    </row>
    <row r="60" customFormat="false" ht="15.75" hidden="false" customHeight="false" outlineLevel="0" collapsed="false">
      <c r="B60" s="113" t="n">
        <f aca="false">B59+1</f>
        <v>2070</v>
      </c>
      <c r="C60" s="114" t="n">
        <f aca="false">C59</f>
        <v>0.022</v>
      </c>
      <c r="D60" s="115" t="n">
        <v>0.062</v>
      </c>
      <c r="E60" s="115" t="n">
        <v>0.087</v>
      </c>
      <c r="F60" s="115" t="n">
        <v>0.083</v>
      </c>
      <c r="G60" s="116" t="n">
        <v>0.035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1:H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5" activeCellId="1" sqref="A1:N6 G45"/>
    </sheetView>
  </sheetViews>
  <sheetFormatPr defaultRowHeight="15" outlineLevelRow="0" outlineLevelCol="0"/>
  <cols>
    <col collapsed="false" customWidth="true" hidden="false" outlineLevel="0" max="1" min="1" style="1" width="2.42"/>
    <col collapsed="false" customWidth="true" hidden="false" outlineLevel="0" max="2" min="2" style="1" width="7.71"/>
    <col collapsed="false" customWidth="true" hidden="false" outlineLevel="0" max="3" min="3" style="1" width="11.86"/>
    <col collapsed="false" customWidth="false" hidden="false" outlineLevel="0" max="4" min="4" style="1" width="11.42"/>
    <col collapsed="false" customWidth="true" hidden="false" outlineLevel="0" max="1025" min="5" style="1" width="10.85"/>
  </cols>
  <sheetData>
    <row r="1" customFormat="false" ht="28.5" hidden="false" customHeight="false" outlineLevel="0" collapsed="false">
      <c r="B1" s="37" t="s">
        <v>59</v>
      </c>
    </row>
    <row r="3" customFormat="false" ht="15.75" hidden="false" customHeight="false" outlineLevel="0" collapsed="false">
      <c r="B3" s="38" t="s">
        <v>60</v>
      </c>
      <c r="C3" s="38"/>
      <c r="D3" s="38"/>
      <c r="E3" s="38"/>
      <c r="F3" s="38"/>
      <c r="G3" s="38"/>
    </row>
    <row r="4" s="43" customFormat="true" ht="51" hidden="false" customHeight="true" outlineLevel="0" collapsed="false">
      <c r="B4" s="104" t="s">
        <v>25</v>
      </c>
      <c r="C4" s="56" t="s">
        <v>61</v>
      </c>
      <c r="D4" s="58" t="s">
        <v>62</v>
      </c>
    </row>
    <row r="5" customFormat="false" ht="15" hidden="false" customHeight="false" outlineLevel="0" collapsed="false">
      <c r="B5" s="105" t="n">
        <v>2015</v>
      </c>
      <c r="C5" s="106"/>
      <c r="D5" s="108"/>
      <c r="F5" s="74"/>
    </row>
    <row r="6" customFormat="false" ht="15" hidden="false" customHeight="false" outlineLevel="0" collapsed="false">
      <c r="B6" s="109" t="n">
        <f aca="false">B5+1</f>
        <v>2016</v>
      </c>
      <c r="C6" s="117" t="n">
        <v>0</v>
      </c>
      <c r="D6" s="118" t="n">
        <v>0.001</v>
      </c>
      <c r="F6" s="74"/>
    </row>
    <row r="7" customFormat="false" ht="15" hidden="false" customHeight="false" outlineLevel="0" collapsed="false">
      <c r="B7" s="109" t="n">
        <f aca="false">B6+1</f>
        <v>2017</v>
      </c>
      <c r="C7" s="117" t="n">
        <v>-0.0001</v>
      </c>
      <c r="D7" s="118" t="n">
        <v>0.002</v>
      </c>
      <c r="F7" s="74"/>
    </row>
    <row r="8" customFormat="false" ht="15" hidden="false" customHeight="false" outlineLevel="0" collapsed="false">
      <c r="B8" s="109" t="n">
        <f aca="false">B7+1</f>
        <v>2018</v>
      </c>
      <c r="C8" s="117" t="n">
        <v>-0.0001</v>
      </c>
      <c r="D8" s="118" t="n">
        <v>0.003</v>
      </c>
      <c r="F8" s="74"/>
    </row>
    <row r="9" customFormat="false" ht="15" hidden="false" customHeight="false" outlineLevel="0" collapsed="false">
      <c r="B9" s="109" t="n">
        <f aca="false">B8+1</f>
        <v>2019</v>
      </c>
      <c r="C9" s="117" t="n">
        <v>-0.0001</v>
      </c>
      <c r="D9" s="118" t="n">
        <v>0.004</v>
      </c>
      <c r="F9" s="74"/>
    </row>
    <row r="10" customFormat="false" ht="15" hidden="false" customHeight="false" outlineLevel="0" collapsed="false">
      <c r="B10" s="109" t="n">
        <f aca="false">B9+1</f>
        <v>2020</v>
      </c>
      <c r="C10" s="117" t="n">
        <v>-0.0001</v>
      </c>
      <c r="D10" s="118" t="n">
        <v>0.005</v>
      </c>
      <c r="F10" s="74"/>
    </row>
    <row r="11" customFormat="false" ht="15" hidden="false" customHeight="false" outlineLevel="0" collapsed="false">
      <c r="B11" s="109" t="n">
        <f aca="false">B10+1</f>
        <v>2021</v>
      </c>
      <c r="C11" s="117" t="n">
        <v>-0.0002</v>
      </c>
      <c r="D11" s="118" t="n">
        <v>0.005</v>
      </c>
      <c r="F11" s="74"/>
    </row>
    <row r="12" customFormat="false" ht="15" hidden="false" customHeight="false" outlineLevel="0" collapsed="false">
      <c r="B12" s="109" t="n">
        <f aca="false">B11+1</f>
        <v>2022</v>
      </c>
      <c r="C12" s="117" t="n">
        <v>-0.0002</v>
      </c>
      <c r="D12" s="118" t="n">
        <v>0.006</v>
      </c>
      <c r="F12" s="74"/>
    </row>
    <row r="13" customFormat="false" ht="15" hidden="false" customHeight="false" outlineLevel="0" collapsed="false">
      <c r="B13" s="109" t="n">
        <f aca="false">B12+1</f>
        <v>2023</v>
      </c>
      <c r="C13" s="117" t="n">
        <v>-0.0002</v>
      </c>
      <c r="D13" s="118" t="n">
        <v>0.005</v>
      </c>
      <c r="F13" s="74"/>
    </row>
    <row r="14" customFormat="false" ht="15" hidden="false" customHeight="false" outlineLevel="0" collapsed="false">
      <c r="B14" s="109" t="n">
        <f aca="false">B13+1</f>
        <v>2024</v>
      </c>
      <c r="C14" s="117" t="n">
        <v>-0.0002</v>
      </c>
      <c r="D14" s="118" t="n">
        <v>0.005</v>
      </c>
      <c r="F14" s="74"/>
    </row>
    <row r="15" customFormat="false" ht="15" hidden="false" customHeight="false" outlineLevel="0" collapsed="false">
      <c r="B15" s="109" t="n">
        <f aca="false">B14+1</f>
        <v>2025</v>
      </c>
      <c r="C15" s="117" t="n">
        <v>-0.0002</v>
      </c>
      <c r="D15" s="118" t="n">
        <v>0.005</v>
      </c>
      <c r="F15" s="74"/>
    </row>
    <row r="16" customFormat="false" ht="15" hidden="false" customHeight="false" outlineLevel="0" collapsed="false">
      <c r="B16" s="109" t="n">
        <f aca="false">B15+1</f>
        <v>2026</v>
      </c>
      <c r="C16" s="117" t="n">
        <v>-0.0002</v>
      </c>
      <c r="D16" s="118" t="n">
        <v>0.005</v>
      </c>
      <c r="F16" s="74"/>
    </row>
    <row r="17" customFormat="false" ht="15" hidden="false" customHeight="false" outlineLevel="0" collapsed="false">
      <c r="B17" s="109" t="n">
        <f aca="false">B16+1</f>
        <v>2027</v>
      </c>
      <c r="C17" s="117" t="n">
        <v>-0.0002</v>
      </c>
      <c r="D17" s="118" t="n">
        <v>0.005</v>
      </c>
      <c r="F17" s="74"/>
    </row>
    <row r="18" customFormat="false" ht="15" hidden="false" customHeight="false" outlineLevel="0" collapsed="false">
      <c r="B18" s="109" t="n">
        <f aca="false">B17+1</f>
        <v>2028</v>
      </c>
      <c r="C18" s="117" t="n">
        <v>-0.0002</v>
      </c>
      <c r="D18" s="118" t="n">
        <v>0.006</v>
      </c>
      <c r="F18" s="74"/>
    </row>
    <row r="19" customFormat="false" ht="15" hidden="false" customHeight="false" outlineLevel="0" collapsed="false">
      <c r="B19" s="109" t="n">
        <f aca="false">B18+1</f>
        <v>2029</v>
      </c>
      <c r="C19" s="117" t="n">
        <v>-0.0003</v>
      </c>
      <c r="D19" s="118" t="n">
        <v>0.007</v>
      </c>
      <c r="F19" s="74"/>
    </row>
    <row r="20" customFormat="false" ht="15" hidden="false" customHeight="false" outlineLevel="0" collapsed="false">
      <c r="B20" s="109" t="n">
        <f aca="false">B19+1</f>
        <v>2030</v>
      </c>
      <c r="C20" s="117" t="n">
        <v>-0.0003</v>
      </c>
      <c r="D20" s="118" t="n">
        <v>0.007</v>
      </c>
      <c r="F20" s="74"/>
    </row>
    <row r="21" customFormat="false" ht="15" hidden="false" customHeight="false" outlineLevel="0" collapsed="false">
      <c r="B21" s="109" t="n">
        <f aca="false">B20+1</f>
        <v>2031</v>
      </c>
      <c r="C21" s="117" t="n">
        <v>-0.0003</v>
      </c>
      <c r="D21" s="118" t="n">
        <v>0.008</v>
      </c>
      <c r="F21" s="74"/>
      <c r="H21" s="119"/>
    </row>
    <row r="22" customFormat="false" ht="15" hidden="false" customHeight="false" outlineLevel="0" collapsed="false">
      <c r="B22" s="109" t="n">
        <f aca="false">B21+1</f>
        <v>2032</v>
      </c>
      <c r="C22" s="117" t="n">
        <v>-0.0003</v>
      </c>
      <c r="D22" s="118" t="n">
        <v>0.008</v>
      </c>
      <c r="F22" s="74"/>
    </row>
    <row r="23" customFormat="false" ht="15" hidden="false" customHeight="false" outlineLevel="0" collapsed="false">
      <c r="B23" s="109" t="n">
        <f aca="false">B22+1</f>
        <v>2033</v>
      </c>
      <c r="C23" s="117" t="n">
        <v>-0.0003</v>
      </c>
      <c r="D23" s="118" t="n">
        <v>0.009</v>
      </c>
      <c r="F23" s="74"/>
    </row>
    <row r="24" customFormat="false" ht="15" hidden="false" customHeight="false" outlineLevel="0" collapsed="false">
      <c r="B24" s="109" t="n">
        <f aca="false">B23+1</f>
        <v>2034</v>
      </c>
      <c r="C24" s="117" t="n">
        <v>-0.0003</v>
      </c>
      <c r="D24" s="118" t="n">
        <v>0.009</v>
      </c>
      <c r="F24" s="74"/>
    </row>
    <row r="25" customFormat="false" ht="15" hidden="false" customHeight="false" outlineLevel="0" collapsed="false">
      <c r="B25" s="109" t="n">
        <f aca="false">B24+1</f>
        <v>2035</v>
      </c>
      <c r="C25" s="117" t="n">
        <v>-0.0004</v>
      </c>
      <c r="D25" s="118" t="n">
        <v>0.009</v>
      </c>
      <c r="F25" s="74"/>
    </row>
    <row r="26" customFormat="false" ht="15" hidden="false" customHeight="false" outlineLevel="0" collapsed="false">
      <c r="B26" s="109" t="n">
        <f aca="false">B25+1</f>
        <v>2036</v>
      </c>
      <c r="C26" s="117" t="n">
        <v>-0.0004</v>
      </c>
      <c r="D26" s="118" t="n">
        <v>0.01</v>
      </c>
      <c r="F26" s="74"/>
    </row>
    <row r="27" customFormat="false" ht="15" hidden="false" customHeight="false" outlineLevel="0" collapsed="false">
      <c r="B27" s="109" t="n">
        <f aca="false">B26+1</f>
        <v>2037</v>
      </c>
      <c r="C27" s="117" t="n">
        <v>-0.0004</v>
      </c>
      <c r="D27" s="118" t="n">
        <v>0.01</v>
      </c>
      <c r="F27" s="74"/>
    </row>
    <row r="28" customFormat="false" ht="15" hidden="false" customHeight="false" outlineLevel="0" collapsed="false">
      <c r="B28" s="109" t="n">
        <f aca="false">B27+1</f>
        <v>2038</v>
      </c>
      <c r="C28" s="117" t="n">
        <v>-0.0005</v>
      </c>
      <c r="D28" s="118" t="n">
        <v>0.011</v>
      </c>
      <c r="F28" s="74"/>
    </row>
    <row r="29" customFormat="false" ht="15" hidden="false" customHeight="false" outlineLevel="0" collapsed="false">
      <c r="B29" s="109" t="n">
        <f aca="false">B28+1</f>
        <v>2039</v>
      </c>
      <c r="C29" s="117" t="n">
        <v>-0.0005</v>
      </c>
      <c r="D29" s="118" t="n">
        <v>0.012</v>
      </c>
      <c r="F29" s="74"/>
    </row>
    <row r="30" customFormat="false" ht="15" hidden="false" customHeight="false" outlineLevel="0" collapsed="false">
      <c r="B30" s="109" t="n">
        <f aca="false">B29+1</f>
        <v>2040</v>
      </c>
      <c r="C30" s="117" t="n">
        <v>-0.0006</v>
      </c>
      <c r="D30" s="118" t="n">
        <v>0.013</v>
      </c>
      <c r="F30" s="74"/>
    </row>
    <row r="31" customFormat="false" ht="15" hidden="false" customHeight="false" outlineLevel="0" collapsed="false">
      <c r="B31" s="109" t="n">
        <f aca="false">B30+1</f>
        <v>2041</v>
      </c>
      <c r="C31" s="117" t="n">
        <v>-0.0006</v>
      </c>
      <c r="D31" s="118" t="n">
        <v>0.013</v>
      </c>
      <c r="F31" s="74"/>
    </row>
    <row r="32" customFormat="false" ht="15" hidden="false" customHeight="false" outlineLevel="0" collapsed="false">
      <c r="B32" s="109" t="n">
        <f aca="false">B31+1</f>
        <v>2042</v>
      </c>
      <c r="C32" s="117" t="n">
        <v>-0.0007</v>
      </c>
      <c r="D32" s="118" t="n">
        <v>0.014</v>
      </c>
      <c r="F32" s="74"/>
    </row>
    <row r="33" customFormat="false" ht="15" hidden="false" customHeight="false" outlineLevel="0" collapsed="false">
      <c r="B33" s="109" t="n">
        <f aca="false">B32+1</f>
        <v>2043</v>
      </c>
      <c r="C33" s="117" t="n">
        <v>-0.0007</v>
      </c>
      <c r="D33" s="118" t="n">
        <v>0.014</v>
      </c>
      <c r="F33" s="74"/>
    </row>
    <row r="34" customFormat="false" ht="15" hidden="false" customHeight="false" outlineLevel="0" collapsed="false">
      <c r="B34" s="109" t="n">
        <f aca="false">B33+1</f>
        <v>2044</v>
      </c>
      <c r="C34" s="117" t="n">
        <v>-0.0007</v>
      </c>
      <c r="D34" s="118" t="n">
        <v>0.014</v>
      </c>
      <c r="F34" s="74"/>
    </row>
    <row r="35" customFormat="false" ht="15" hidden="false" customHeight="false" outlineLevel="0" collapsed="false">
      <c r="B35" s="109" t="n">
        <f aca="false">B34+1</f>
        <v>2045</v>
      </c>
      <c r="C35" s="117" t="n">
        <v>-0.0008</v>
      </c>
      <c r="D35" s="118" t="n">
        <v>0.014</v>
      </c>
      <c r="F35" s="74"/>
    </row>
    <row r="36" customFormat="false" ht="15" hidden="false" customHeight="false" outlineLevel="0" collapsed="false">
      <c r="B36" s="109" t="n">
        <f aca="false">B35+1</f>
        <v>2046</v>
      </c>
      <c r="C36" s="117" t="n">
        <v>-0.0008</v>
      </c>
      <c r="D36" s="118" t="n">
        <v>0.014</v>
      </c>
      <c r="F36" s="74"/>
    </row>
    <row r="37" customFormat="false" ht="15" hidden="false" customHeight="false" outlineLevel="0" collapsed="false">
      <c r="B37" s="109" t="n">
        <f aca="false">B36+1</f>
        <v>2047</v>
      </c>
      <c r="C37" s="117" t="n">
        <v>-0.0008</v>
      </c>
      <c r="D37" s="118" t="n">
        <v>0.014</v>
      </c>
      <c r="F37" s="74"/>
    </row>
    <row r="38" customFormat="false" ht="15" hidden="false" customHeight="false" outlineLevel="0" collapsed="false">
      <c r="B38" s="109" t="n">
        <f aca="false">B37+1</f>
        <v>2048</v>
      </c>
      <c r="C38" s="117" t="n">
        <v>-0.0009</v>
      </c>
      <c r="D38" s="118" t="n">
        <v>0.014</v>
      </c>
      <c r="F38" s="74"/>
    </row>
    <row r="39" customFormat="false" ht="15" hidden="false" customHeight="false" outlineLevel="0" collapsed="false">
      <c r="B39" s="109" t="n">
        <f aca="false">B38+1</f>
        <v>2049</v>
      </c>
      <c r="C39" s="117" t="n">
        <v>-0.0009</v>
      </c>
      <c r="D39" s="118" t="n">
        <v>0.014</v>
      </c>
      <c r="F39" s="74"/>
    </row>
    <row r="40" customFormat="false" ht="15" hidden="false" customHeight="false" outlineLevel="0" collapsed="false">
      <c r="B40" s="109" t="n">
        <f aca="false">B39+1</f>
        <v>2050</v>
      </c>
      <c r="C40" s="117" t="n">
        <v>-0.0009</v>
      </c>
      <c r="D40" s="118" t="n">
        <v>0.015</v>
      </c>
      <c r="F40" s="74"/>
    </row>
    <row r="41" customFormat="false" ht="15" hidden="false" customHeight="false" outlineLevel="0" collapsed="false">
      <c r="B41" s="109" t="n">
        <f aca="false">B40+1</f>
        <v>2051</v>
      </c>
      <c r="C41" s="117" t="n">
        <v>-0.0009</v>
      </c>
      <c r="D41" s="118" t="n">
        <v>0.015</v>
      </c>
      <c r="F41" s="74"/>
    </row>
    <row r="42" customFormat="false" ht="15" hidden="false" customHeight="false" outlineLevel="0" collapsed="false">
      <c r="B42" s="109" t="n">
        <f aca="false">B41+1</f>
        <v>2052</v>
      </c>
      <c r="C42" s="117" t="n">
        <v>-0.0009</v>
      </c>
      <c r="D42" s="118" t="n">
        <v>0.016</v>
      </c>
      <c r="F42" s="74"/>
    </row>
    <row r="43" customFormat="false" ht="15" hidden="false" customHeight="false" outlineLevel="0" collapsed="false">
      <c r="B43" s="109" t="n">
        <f aca="false">B42+1</f>
        <v>2053</v>
      </c>
      <c r="C43" s="117" t="n">
        <v>-0.001</v>
      </c>
      <c r="D43" s="118" t="n">
        <v>0.016</v>
      </c>
      <c r="F43" s="74"/>
    </row>
    <row r="44" customFormat="false" ht="15" hidden="false" customHeight="false" outlineLevel="0" collapsed="false">
      <c r="B44" s="109" t="n">
        <f aca="false">B43+1</f>
        <v>2054</v>
      </c>
      <c r="C44" s="117" t="n">
        <v>-0.001</v>
      </c>
      <c r="D44" s="118" t="n">
        <v>0.017</v>
      </c>
      <c r="F44" s="74"/>
    </row>
    <row r="45" customFormat="false" ht="15" hidden="false" customHeight="false" outlineLevel="0" collapsed="false">
      <c r="B45" s="109" t="n">
        <f aca="false">B44+1</f>
        <v>2055</v>
      </c>
      <c r="C45" s="117" t="n">
        <v>-0.001</v>
      </c>
      <c r="D45" s="118" t="n">
        <v>0.018</v>
      </c>
      <c r="F45" s="74"/>
    </row>
    <row r="46" customFormat="false" ht="15" hidden="false" customHeight="false" outlineLevel="0" collapsed="false">
      <c r="B46" s="109" t="n">
        <f aca="false">B45+1</f>
        <v>2056</v>
      </c>
      <c r="C46" s="117" t="n">
        <v>-0.0011</v>
      </c>
      <c r="D46" s="118" t="n">
        <v>0.019</v>
      </c>
    </row>
    <row r="47" customFormat="false" ht="15" hidden="false" customHeight="false" outlineLevel="0" collapsed="false">
      <c r="B47" s="109" t="n">
        <f aca="false">B46+1</f>
        <v>2057</v>
      </c>
      <c r="C47" s="117" t="n">
        <v>-0.0011</v>
      </c>
      <c r="D47" s="118" t="n">
        <v>0.02</v>
      </c>
    </row>
    <row r="48" customFormat="false" ht="15" hidden="false" customHeight="false" outlineLevel="0" collapsed="false">
      <c r="B48" s="109" t="n">
        <f aca="false">B47+1</f>
        <v>2058</v>
      </c>
      <c r="C48" s="117" t="n">
        <v>-0.0011</v>
      </c>
      <c r="D48" s="118" t="n">
        <v>0.021</v>
      </c>
    </row>
    <row r="49" customFormat="false" ht="15" hidden="false" customHeight="false" outlineLevel="0" collapsed="false">
      <c r="B49" s="109" t="n">
        <f aca="false">B48+1</f>
        <v>2059</v>
      </c>
      <c r="C49" s="117" t="n">
        <v>-0.0011</v>
      </c>
      <c r="D49" s="118" t="n">
        <v>0.021</v>
      </c>
    </row>
    <row r="50" customFormat="false" ht="15" hidden="false" customHeight="false" outlineLevel="0" collapsed="false">
      <c r="B50" s="109" t="n">
        <f aca="false">B49+1</f>
        <v>2060</v>
      </c>
      <c r="C50" s="117" t="n">
        <v>-0.0012</v>
      </c>
      <c r="D50" s="118" t="n">
        <v>0.021</v>
      </c>
    </row>
    <row r="51" customFormat="false" ht="15" hidden="false" customHeight="false" outlineLevel="0" collapsed="false">
      <c r="B51" s="109" t="n">
        <f aca="false">B50+1</f>
        <v>2061</v>
      </c>
      <c r="C51" s="117" t="n">
        <v>-0.0012</v>
      </c>
      <c r="D51" s="118" t="n">
        <v>0.022</v>
      </c>
    </row>
    <row r="52" customFormat="false" ht="15" hidden="false" customHeight="false" outlineLevel="0" collapsed="false">
      <c r="B52" s="109" t="n">
        <f aca="false">B51+1</f>
        <v>2062</v>
      </c>
      <c r="C52" s="117" t="n">
        <v>-0.0012</v>
      </c>
      <c r="D52" s="118" t="n">
        <v>0.022</v>
      </c>
    </row>
    <row r="53" customFormat="false" ht="15" hidden="false" customHeight="false" outlineLevel="0" collapsed="false">
      <c r="B53" s="109" t="n">
        <f aca="false">B52+1</f>
        <v>2063</v>
      </c>
      <c r="C53" s="117" t="n">
        <v>-0.0012</v>
      </c>
      <c r="D53" s="118" t="n">
        <v>0.022</v>
      </c>
    </row>
    <row r="54" customFormat="false" ht="15" hidden="false" customHeight="false" outlineLevel="0" collapsed="false">
      <c r="B54" s="109" t="n">
        <f aca="false">B53+1</f>
        <v>2064</v>
      </c>
      <c r="C54" s="117" t="n">
        <v>-0.0012</v>
      </c>
      <c r="D54" s="118" t="n">
        <v>0.022</v>
      </c>
    </row>
    <row r="55" customFormat="false" ht="15" hidden="false" customHeight="false" outlineLevel="0" collapsed="false">
      <c r="B55" s="109" t="n">
        <f aca="false">B54+1</f>
        <v>2065</v>
      </c>
      <c r="C55" s="117" t="n">
        <v>-0.0012</v>
      </c>
      <c r="D55" s="118" t="n">
        <v>0.022</v>
      </c>
    </row>
    <row r="56" customFormat="false" ht="15" hidden="false" customHeight="false" outlineLevel="0" collapsed="false">
      <c r="B56" s="109" t="n">
        <f aca="false">B55+1</f>
        <v>2066</v>
      </c>
      <c r="C56" s="117" t="n">
        <v>-0.0012</v>
      </c>
      <c r="D56" s="118" t="n">
        <v>0.022</v>
      </c>
    </row>
    <row r="57" customFormat="false" ht="15" hidden="false" customHeight="false" outlineLevel="0" collapsed="false">
      <c r="B57" s="109" t="n">
        <f aca="false">B56+1</f>
        <v>2067</v>
      </c>
      <c r="C57" s="117" t="n">
        <v>-0.0012</v>
      </c>
      <c r="D57" s="118" t="n">
        <v>0.022</v>
      </c>
    </row>
    <row r="58" customFormat="false" ht="15" hidden="false" customHeight="false" outlineLevel="0" collapsed="false">
      <c r="B58" s="109" t="n">
        <f aca="false">B57+1</f>
        <v>2068</v>
      </c>
      <c r="C58" s="117" t="n">
        <v>-0.0012</v>
      </c>
      <c r="D58" s="118" t="n">
        <v>0.022</v>
      </c>
    </row>
    <row r="59" customFormat="false" ht="15" hidden="false" customHeight="false" outlineLevel="0" collapsed="false">
      <c r="B59" s="109" t="n">
        <f aca="false">B58+1</f>
        <v>2069</v>
      </c>
      <c r="C59" s="117" t="n">
        <v>-0.0012</v>
      </c>
      <c r="D59" s="118" t="n">
        <v>0.022</v>
      </c>
    </row>
    <row r="60" customFormat="false" ht="15.75" hidden="false" customHeight="false" outlineLevel="0" collapsed="false">
      <c r="B60" s="113" t="n">
        <f aca="false">B59+1</f>
        <v>2070</v>
      </c>
      <c r="C60" s="120" t="n">
        <v>-0.0012</v>
      </c>
      <c r="D60" s="121" t="n">
        <v>0.022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TotalTime>
  <Application>LibreOffice/5.2.6.2$Windows_X86_64 LibreOffice_project/a3100ed2409ebf1c212f5048fbe377c281438fdc</Application>
  <Company>SPM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2014-07-24T13:58:20Z</dcterms:created>
  <dc:creator>AUBERT Patrick</dc:creator>
  <dc:description/>
  <dc:language>fr-FR</dc:language>
  <cp:lastModifiedBy/>
  <dcterms:modified xsi:type="dcterms:W3CDTF">2018-06-18T14:16:21Z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SPM</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