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ez-moi" sheetId="1" state="visible" r:id="rId2"/>
    <sheet name="Info" sheetId="2" state="visible" r:id="rId3"/>
    <sheet name="Sc7%" sheetId="3" state="visible" r:id="rId4"/>
    <sheet name="Var4,5%" sheetId="4" state="visible" r:id="rId5"/>
    <sheet name="Var10%" sheetId="5" state="visible" r:id="rId6"/>
    <sheet name="CER" sheetId="6" state="visible" r:id="rId7"/>
    <sheet name="Pénibilité"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<sst xmlns="http://schemas.openxmlformats.org/spreadsheetml/2006/main" count="135" uniqueCount="68">
  <si>
    <t xml:space="preserve">This database "Paramètres du modèle Destinie 2" is made available under the Open Database License: http://opendatacommons.org/licenses/odbl/1.0/.</t>
  </si>
  <si>
    <t xml:space="preserve"> Any rights in individual contents of the database are licensed under the Database Contents License: http://opendatacommons.org/licenses/dbcl/1.0/ </t>
  </si>
  <si>
    <t xml:space="preserve">Onglet</t>
  </si>
  <si>
    <t xml:space="preserve">Contenu</t>
  </si>
  <si>
    <t xml:space="preserve">Méthode</t>
  </si>
  <si>
    <t xml:space="preserve">Dernière valeur estimée</t>
  </si>
  <si>
    <t xml:space="preserve">Projection</t>
  </si>
  <si>
    <t xml:space="preserve">Sc7%</t>
  </si>
  <si>
    <t xml:space="preserve">Taux de chômage BIT (champ : France entière), Taux d'encadrement AGIRC, emploi total et emploi décliné par régime (en niveau et en évolution)</t>
  </si>
  <si>
    <t xml:space="preserve">L'emploi total est calé sur la comptabilité nationale de l'INSEE (dernier point connu : 2016 en moyenne annuelle). Tous les effectifs sont exprimés en milliers. 
Les évolutions résultent des évolutions données par les projections de population active de 2017 et les taux de chômage des scénarios et variantes fournis par la DG-Trésor en octobre 2017.
Les effectifs cotisants de la Cnav évoluent selon les hypothèses de la DSS de 2017 à 2022. Ils évoluent ensuite de façon à respecter comme le solde entre l'emploi total et l'emploi des autres catégories de façon à respecter le bouclage "population active - taux de chômage". 
Les variantes économiques de taux de chômage concernent la Cnav, la MSA salariés, le RSI pour les régimes de base, l'Agirc-Arcco et l'Ircantec pour les régimes complémentaires. 
Les variantes démographiques concernent Cnav, la MSA salariés, l’Agirc-Arrco, l’Ircantec, le SRE pour les fonctionnaires civils seuls, la CNRACL, le RAFP, le RSI (base et complémentaire) et la CNAVPL (base et complémentaire).</t>
  </si>
  <si>
    <t xml:space="preserve">Selon scénario et variante (économique et démographique)</t>
  </si>
  <si>
    <t xml:space="preserve">Var4,5%</t>
  </si>
  <si>
    <t xml:space="preserve">Var10%</t>
  </si>
  <si>
    <t xml:space="preserve">PSS</t>
  </si>
  <si>
    <t xml:space="preserve">Sal_valid</t>
  </si>
  <si>
    <t xml:space="preserve">Var_pop_jeune</t>
  </si>
  <si>
    <t xml:space="preserve">Var_pop_âgée</t>
  </si>
  <si>
    <t xml:space="preserve">CER</t>
  </si>
  <si>
    <t xml:space="preserve">Hypothèses de la part des cotisants en cumul emploi-retraite par régime (Cnav, MSA sal et MSA EXA, RSI et CNAVPL)</t>
  </si>
  <si>
    <t xml:space="preserve">Part estimée à partir des données PQE "Retraites" de 2017 et figée en projection</t>
  </si>
  <si>
    <t xml:space="preserve">Tous scénarios</t>
  </si>
  <si>
    <t xml:space="preserve">Pénibilité</t>
  </si>
  <si>
    <t xml:space="preserve">Hypothèses de la part des cotisants en moins et des flux annuels de retraités de droit direct supplémentaires dus au C2P</t>
  </si>
  <si>
    <t xml:space="preserve">Estimation à partir des données en projection de Prisme avec prise en compte des ordonnances du 22 septembre 2017 (passage du C3P en C2P)</t>
  </si>
  <si>
    <t xml:space="preserve">Date de mise à jour</t>
  </si>
  <si>
    <t xml:space="preserve">- 21 avril 2018 : nouvelles hypothèses macro suite à PSTAB</t>
  </si>
  <si>
    <t xml:space="preserve">Hypothèses de cotisants</t>
  </si>
  <si>
    <t xml:space="preserve">Hypothèses de long terme : scénarios 1,0 %, 1,3 %, 1,5 % et 1,8 % et variante partage de la MS</t>
  </si>
  <si>
    <t xml:space="preserve">Scénario démographique : central</t>
  </si>
  <si>
    <t xml:space="preserve">Année</t>
  </si>
  <si>
    <t xml:space="preserve">Taux de chômage BIT</t>
  </si>
  <si>
    <t xml:space="preserve">Taux d'encadre-ment AGIRC</t>
  </si>
  <si>
    <t xml:space="preserve">EMPLOI TOTAL</t>
  </si>
  <si>
    <t xml:space="preserve">CNAV</t>
  </si>
  <si>
    <t xml:space="preserve">Part emploi salariés secteur privé</t>
  </si>
  <si>
    <t xml:space="preserve">Part emploi non-salariés</t>
  </si>
  <si>
    <t xml:space="preserve">Part emploi FP</t>
  </si>
  <si>
    <t xml:space="preserve">Part Emploi FPE dans FP</t>
  </si>
  <si>
    <t xml:space="preserve">PartEmploiRégimesSpéciaux</t>
  </si>
  <si>
    <t xml:space="preserve">Emploi total</t>
  </si>
  <si>
    <t xml:space="preserve">MSA SA </t>
  </si>
  <si>
    <t xml:space="preserve">FPE civils</t>
  </si>
  <si>
    <t xml:space="preserve">FPE militaires</t>
  </si>
  <si>
    <t xml:space="preserve">FSPOEIE</t>
  </si>
  <si>
    <t xml:space="preserve">CNRACL</t>
  </si>
  <si>
    <t xml:space="preserve">CANSSM</t>
  </si>
  <si>
    <t xml:space="preserve">SNCF</t>
  </si>
  <si>
    <t xml:space="preserve">RATP</t>
  </si>
  <si>
    <t xml:space="preserve">ENIM</t>
  </si>
  <si>
    <t xml:space="preserve">CNIEG</t>
  </si>
  <si>
    <t xml:space="preserve">CRPCEN</t>
  </si>
  <si>
    <t xml:space="preserve">BDF</t>
  </si>
  <si>
    <t xml:space="preserve">MSA EXA </t>
  </si>
  <si>
    <t xml:space="preserve">RSI AVIC</t>
  </si>
  <si>
    <t xml:space="preserve">RSI AVA</t>
  </si>
  <si>
    <t xml:space="preserve">CNAVPL</t>
  </si>
  <si>
    <t xml:space="preserve">CNBF</t>
  </si>
  <si>
    <t xml:space="preserve">Hypothèses de long terme : taux de chômage = 4,5 %, gains de productivité du travail = 1,8 %</t>
  </si>
  <si>
    <t xml:space="preserve">Part FPE dans FP</t>
  </si>
  <si>
    <t xml:space="preserve">Hypothèses de long terme : taux de chômage = 10,0 %, gains de productivité du travail = 1,0 %</t>
  </si>
  <si>
    <t xml:space="preserve">Hypothèses de la part de cotisants en cumul emploi retraite</t>
  </si>
  <si>
    <t xml:space="preserve">Hypothèses de long terme : tous scénarios</t>
  </si>
  <si>
    <t xml:space="preserve">MSA Sal</t>
  </si>
  <si>
    <t xml:space="preserve">RSI</t>
  </si>
  <si>
    <t xml:space="preserve">Hypothèses de l'effet du C2P sur les effectifs cotisants et flux de retraités de droit direct</t>
  </si>
  <si>
    <t xml:space="preserve">Hypothèses de long terme : tous scénarios. Tous régimes concernés</t>
  </si>
  <si>
    <t xml:space="preserve">Cotisants en moins</t>
  </si>
  <si>
    <t xml:space="preserve">Flux de retraités en plus</t>
  </si>
</sst>
</file>

<file path=xl/styles.xml><?xml version="1.0" encoding="utf-8"?>
<styleSheet xmlns="http://schemas.openxmlformats.org/spreadsheetml/2006/main">
  <numFmts count="10">
    <numFmt numFmtId="164" formatCode="General"/>
    <numFmt numFmtId="165" formatCode="DD/MM/YYYY"/>
    <numFmt numFmtId="166" formatCode="0.0"/>
    <numFmt numFmtId="167" formatCode="_-* #,##0.00,_€_-;\-* #,##0.00,_€_-;_-* \-??\ _€_-;_-@_-"/>
    <numFmt numFmtId="168" formatCode="_-* #,##0.0,_€_-;\-* #,##0.0,_€_-;_-* \-??\ _€_-;_-@_-"/>
    <numFmt numFmtId="169" formatCode="0%"/>
    <numFmt numFmtId="170" formatCode="0.0%"/>
    <numFmt numFmtId="171" formatCode="_-* #,##0,_€_-;\-* #,##0,_€_-;_-* \-??\ _€_-;_-@_-"/>
    <numFmt numFmtId="172" formatCode="0"/>
    <numFmt numFmtId="173" formatCode="0.00%"/>
  </numFmts>
  <fonts count="16">
    <font>
      <sz val="11"/>
      <color rgb="FF000000"/>
      <name val="Calibri"/>
      <family val="2"/>
      <charset val="1"/>
    </font>
    <font>
      <sz val="10"/>
      <name val="Arial"/>
      <family val="0"/>
    </font>
    <font>
      <sz val="10"/>
      <name val="Arial"/>
      <family val="0"/>
    </font>
    <font>
      <sz val="10"/>
      <name val="Arial"/>
      <family val="0"/>
    </font>
    <font>
      <b val="true"/>
      <sz val="10"/>
      <name val="Arial"/>
      <family val="2"/>
    </font>
    <font>
      <sz val="11"/>
      <name val="Calibri"/>
      <family val="2"/>
      <charset val="1"/>
    </font>
    <font>
      <b val="true"/>
      <sz val="11"/>
      <color rgb="FF000000"/>
      <name val="Calibri"/>
      <family val="2"/>
      <charset val="1"/>
    </font>
    <font>
      <b val="true"/>
      <sz val="16"/>
      <name val="Calibri"/>
      <family val="2"/>
      <charset val="1"/>
    </font>
    <font>
      <b val="true"/>
      <sz val="16"/>
      <color rgb="FFFFFFFF"/>
      <name val="Calibri"/>
      <family val="2"/>
      <charset val="1"/>
    </font>
    <font>
      <u val="single"/>
      <sz val="11"/>
      <name val="Calibri"/>
      <family val="2"/>
      <charset val="1"/>
    </font>
    <font>
      <b val="true"/>
      <sz val="11"/>
      <color rgb="FF7030A0"/>
      <name val="Calibri"/>
      <family val="2"/>
      <charset val="1"/>
    </font>
    <font>
      <i val="true"/>
      <sz val="11"/>
      <color rgb="FF7030A0"/>
      <name val="Calibri"/>
      <family val="2"/>
      <charset val="1"/>
    </font>
    <font>
      <sz val="11"/>
      <color rgb="FF77933C"/>
      <name val="Calibri"/>
      <family val="2"/>
      <charset val="1"/>
    </font>
    <font>
      <b val="true"/>
      <sz val="22"/>
      <color rgb="FF000000"/>
      <name val="Calibri"/>
      <family val="2"/>
      <charset val="1"/>
    </font>
    <font>
      <sz val="11"/>
      <color rgb="FF7030A0"/>
      <name val="Calibri"/>
      <family val="2"/>
      <charset val="1"/>
    </font>
    <font>
      <i val="true"/>
      <sz val="11"/>
      <color rgb="FF77933C"/>
      <name val="Calibri"/>
      <family val="2"/>
      <charset val="1"/>
    </font>
  </fonts>
  <fills count="7">
    <fill>
      <patternFill patternType="none"/>
    </fill>
    <fill>
      <patternFill patternType="gray125"/>
    </fill>
    <fill>
      <patternFill patternType="solid">
        <fgColor rgb="FFFFFFFF"/>
        <bgColor rgb="FFFFFFCC"/>
      </patternFill>
    </fill>
    <fill>
      <patternFill patternType="solid">
        <fgColor rgb="FF404040"/>
        <bgColor rgb="FF333300"/>
      </patternFill>
    </fill>
    <fill>
      <patternFill patternType="solid">
        <fgColor rgb="FFC6D9F1"/>
        <bgColor rgb="FFD7E4BD"/>
      </patternFill>
    </fill>
    <fill>
      <patternFill patternType="solid">
        <fgColor rgb="FFD7E4BD"/>
        <bgColor rgb="FFC6D9F1"/>
      </patternFill>
    </fill>
    <fill>
      <patternFill patternType="solid">
        <fgColor rgb="FFA6A6A6"/>
        <bgColor rgb="FFC0C0C0"/>
      </patternFill>
    </fill>
  </fills>
  <borders count="50">
    <border diagonalUp="false" diagonalDown="false">
      <left/>
      <right/>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medium"/>
      <right style="thin"/>
      <top style="thin"/>
      <bottom/>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style="medium"/>
      <bottom style="medium"/>
      <diagonal/>
    </border>
    <border diagonalUp="false" diagonalDown="false">
      <left style="medium"/>
      <right style="hair"/>
      <top style="medium"/>
      <bottom style="medium"/>
      <diagonal/>
    </border>
    <border diagonalUp="false" diagonalDown="false">
      <left style="hair"/>
      <right style="thin"/>
      <top style="medium"/>
      <bottom style="medium"/>
      <diagonal/>
    </border>
    <border diagonalUp="false" diagonalDown="false">
      <left style="thin"/>
      <right style="hair"/>
      <top style="medium"/>
      <bottom style="medium"/>
      <diagonal/>
    </border>
    <border diagonalUp="false" diagonalDown="false">
      <left/>
      <right style="hair"/>
      <top style="medium"/>
      <bottom style="medium"/>
      <diagonal/>
    </border>
    <border diagonalUp="false" diagonalDown="false">
      <left style="hair"/>
      <right style="hair"/>
      <top style="medium"/>
      <bottom style="medium"/>
      <diagonal/>
    </border>
    <border diagonalUp="false" diagonalDown="false">
      <left style="hair"/>
      <right style="medium"/>
      <top style="medium"/>
      <bottom style="medium"/>
      <diagonal/>
    </border>
    <border diagonalUp="false" diagonalDown="false">
      <left style="medium"/>
      <right/>
      <top/>
      <bottom style="hair"/>
      <diagonal/>
    </border>
    <border diagonalUp="false" diagonalDown="false">
      <left style="medium"/>
      <right style="hair"/>
      <top/>
      <bottom style="hair"/>
      <diagonal/>
    </border>
    <border diagonalUp="false" diagonalDown="false">
      <left style="hair"/>
      <right style="thin"/>
      <top/>
      <bottom style="hair"/>
      <diagonal/>
    </border>
    <border diagonalUp="false" diagonalDown="false">
      <left style="thin"/>
      <right style="hair"/>
      <top/>
      <bottom style="hair"/>
      <diagonal/>
    </border>
    <border diagonalUp="false" diagonalDown="false">
      <left style="hair"/>
      <right style="hair"/>
      <top/>
      <bottom style="hair"/>
      <diagonal/>
    </border>
    <border diagonalUp="false" diagonalDown="false">
      <left style="hair"/>
      <right style="medium"/>
      <top/>
      <bottom style="hair"/>
      <diagonal/>
    </border>
    <border diagonalUp="false" diagonalDown="false">
      <left style="medium"/>
      <right/>
      <top style="hair"/>
      <bottom style="hair"/>
      <diagonal/>
    </border>
    <border diagonalUp="false" diagonalDown="false">
      <left style="medium"/>
      <right style="hair"/>
      <top style="hair"/>
      <bottom style="hair"/>
      <diagonal/>
    </border>
    <border diagonalUp="false" diagonalDown="false">
      <left style="hair"/>
      <right style="thin"/>
      <top style="hair"/>
      <bottom style="hair"/>
      <diagonal/>
    </border>
    <border diagonalUp="false" diagonalDown="false">
      <left style="thin"/>
      <right style="hair"/>
      <top style="hair"/>
      <bottom style="hair"/>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hair"/>
      <right style="medium"/>
      <top style="hair"/>
      <bottom style="hair"/>
      <diagonal/>
    </border>
    <border diagonalUp="false" diagonalDown="false">
      <left style="medium"/>
      <right/>
      <top style="hair"/>
      <bottom style="medium"/>
      <diagonal/>
    </border>
    <border diagonalUp="false" diagonalDown="false">
      <left style="medium"/>
      <right style="hair"/>
      <top style="hair"/>
      <bottom style="medium"/>
      <diagonal/>
    </border>
    <border diagonalUp="false" diagonalDown="false">
      <left style="hair"/>
      <right style="thin"/>
      <top style="hair"/>
      <bottom style="medium"/>
      <diagonal/>
    </border>
    <border diagonalUp="false" diagonalDown="false">
      <left style="thin"/>
      <right style="hair"/>
      <top style="hair"/>
      <bottom style="medium"/>
      <diagonal/>
    </border>
    <border diagonalUp="false" diagonalDown="false">
      <left/>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 diagonalUp="false" diagonalDown="false">
      <left style="medium"/>
      <right style="thin"/>
      <top/>
      <bottom style="hair"/>
      <diagonal/>
    </border>
    <border diagonalUp="false" diagonalDown="false">
      <left style="medium"/>
      <right style="thin"/>
      <top style="hair"/>
      <bottom style="hair"/>
      <diagonal/>
    </border>
    <border diagonalUp="false" diagonalDown="false">
      <left style="medium"/>
      <right style="thin"/>
      <top style="hair"/>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1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false" applyProtection="false">
      <alignment horizontal="general" vertical="bottom" textRotation="0" wrapText="false" indent="0" shrinkToFit="false"/>
      <protection locked="true" hidden="false"/>
    </xf>
    <xf numFmtId="164" fontId="4" fillId="2" borderId="6"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center" vertical="center" textRotation="0" wrapText="true" indent="0" shrinkToFit="false"/>
      <protection locked="true" hidden="false"/>
    </xf>
    <xf numFmtId="164" fontId="8" fillId="3" borderId="7" xfId="0" applyFont="true" applyBorder="true" applyAlignment="true" applyProtection="false">
      <alignment horizontal="center" vertical="center" textRotation="0" wrapText="true" indent="0" shrinkToFit="false"/>
      <protection locked="true" hidden="false"/>
    </xf>
    <xf numFmtId="164" fontId="8" fillId="3" borderId="8" xfId="0" applyFont="true" applyBorder="true" applyAlignment="true" applyProtection="false">
      <alignment horizontal="center" vertical="center" textRotation="0" wrapText="true" indent="0" shrinkToFit="false"/>
      <protection locked="true" hidden="false"/>
    </xf>
    <xf numFmtId="164" fontId="8" fillId="3" borderId="9"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5" fontId="5" fillId="2" borderId="10" xfId="0" applyFont="true" applyBorder="true" applyAlignment="true" applyProtection="false">
      <alignment horizontal="left" vertical="center" textRotation="0" wrapText="true" indent="0" shrinkToFit="false"/>
      <protection locked="true" hidden="false"/>
    </xf>
    <xf numFmtId="164" fontId="5" fillId="2" borderId="11" xfId="0" applyFont="true" applyBorder="true" applyAlignment="true" applyProtection="false">
      <alignment horizontal="left" vertical="center" textRotation="0" wrapText="true" indent="0" shrinkToFit="false"/>
      <protection locked="true" hidden="false"/>
    </xf>
    <xf numFmtId="164" fontId="5" fillId="2" borderId="11" xfId="0" applyFont="true" applyBorder="true" applyAlignment="true" applyProtection="false">
      <alignment horizontal="center" vertical="center" textRotation="0" wrapText="true" indent="0" shrinkToFit="false"/>
      <protection locked="true" hidden="false"/>
    </xf>
    <xf numFmtId="164" fontId="5" fillId="2" borderId="12"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bottom" textRotation="0" wrapText="true" indent="0" shrinkToFit="false"/>
      <protection locked="true" hidden="false"/>
    </xf>
    <xf numFmtId="165" fontId="5" fillId="2" borderId="13" xfId="0" applyFont="true" applyBorder="true" applyAlignment="true" applyProtection="false">
      <alignment horizontal="general" vertical="center" textRotation="0" wrapText="true" indent="0" shrinkToFit="false"/>
      <protection locked="true" hidden="false"/>
    </xf>
    <xf numFmtId="164" fontId="5" fillId="2" borderId="14" xfId="0" applyFont="true" applyBorder="true" applyAlignment="true" applyProtection="false">
      <alignment horizontal="left" vertical="center" textRotation="0" wrapText="true" indent="0" shrinkToFit="false"/>
      <protection locked="true" hidden="false"/>
    </xf>
    <xf numFmtId="164" fontId="5" fillId="2" borderId="13" xfId="0" applyFont="true" applyBorder="true" applyAlignment="true" applyProtection="false">
      <alignment horizontal="general" vertical="center" textRotation="0" wrapText="true" indent="0" shrinkToFit="false"/>
      <protection locked="true" hidden="false"/>
    </xf>
    <xf numFmtId="164" fontId="5" fillId="2" borderId="15" xfId="0" applyFont="true" applyBorder="true" applyAlignment="true" applyProtection="false">
      <alignment horizontal="general" vertical="center" textRotation="0" wrapText="true" indent="0" shrinkToFit="false"/>
      <protection locked="true" hidden="false"/>
    </xf>
    <xf numFmtId="164" fontId="5" fillId="2" borderId="15" xfId="0" applyFont="true" applyBorder="true" applyAlignment="true" applyProtection="false">
      <alignment horizontal="center" vertical="center" textRotation="0" wrapText="true" indent="0" shrinkToFit="false"/>
      <protection locked="true" hidden="false"/>
    </xf>
    <xf numFmtId="164" fontId="5" fillId="2" borderId="16" xfId="0" applyFont="true" applyBorder="true" applyAlignment="true" applyProtection="false">
      <alignment horizontal="general" vertical="center" textRotation="0" wrapText="true" indent="0" shrinkToFit="false"/>
      <protection locked="true" hidden="false"/>
    </xf>
    <xf numFmtId="164" fontId="5" fillId="2" borderId="17" xfId="0" applyFont="true" applyBorder="true" applyAlignment="true" applyProtection="false">
      <alignment horizontal="general" vertical="center" textRotation="0" wrapText="true" indent="0" shrinkToFit="false"/>
      <protection locked="true" hidden="false"/>
    </xf>
    <xf numFmtId="164" fontId="5" fillId="2" borderId="18" xfId="0" applyFont="true" applyBorder="true" applyAlignment="true" applyProtection="false">
      <alignment horizontal="general" vertical="center" textRotation="0" wrapText="true" indent="0" shrinkToFit="false"/>
      <protection locked="true" hidden="false"/>
    </xf>
    <xf numFmtId="165" fontId="5" fillId="2" borderId="18" xfId="0" applyFont="true" applyBorder="true" applyAlignment="true" applyProtection="false">
      <alignment horizontal="center" vertical="center" textRotation="0" wrapText="true" indent="0" shrinkToFit="false"/>
      <protection locked="true" hidden="false"/>
    </xf>
    <xf numFmtId="164" fontId="5" fillId="2" borderId="19" xfId="0" applyFont="true" applyBorder="true" applyAlignment="true" applyProtection="false">
      <alignment horizontal="general" vertical="center" textRotation="0" wrapText="tru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0" fillId="2" borderId="20" xfId="0" applyFont="true" applyBorder="true" applyAlignment="true" applyProtection="false">
      <alignment horizontal="center" vertical="center" textRotation="0" wrapText="true" indent="0" shrinkToFit="false"/>
      <protection locked="true" hidden="false"/>
    </xf>
    <xf numFmtId="164" fontId="0" fillId="2" borderId="21" xfId="0" applyFont="true" applyBorder="true" applyAlignment="true" applyProtection="false">
      <alignment horizontal="center" vertical="center" textRotation="0" wrapText="true" indent="0" shrinkToFit="false"/>
      <protection locked="true" hidden="false"/>
    </xf>
    <xf numFmtId="164" fontId="0" fillId="2" borderId="22" xfId="0" applyFont="true" applyBorder="true" applyAlignment="true" applyProtection="false">
      <alignment horizontal="center" vertical="center" textRotation="0" wrapText="true" indent="0" shrinkToFit="false"/>
      <protection locked="true" hidden="false"/>
    </xf>
    <xf numFmtId="164" fontId="10" fillId="2" borderId="23" xfId="0" applyFont="true" applyBorder="true" applyAlignment="true" applyProtection="false">
      <alignment horizontal="center" vertical="center" textRotation="0" wrapText="true" indent="0" shrinkToFit="false"/>
      <protection locked="true" hidden="false"/>
    </xf>
    <xf numFmtId="164" fontId="14" fillId="2" borderId="24" xfId="0" applyFont="true" applyBorder="true" applyAlignment="true" applyProtection="false">
      <alignment horizontal="center" vertical="center" textRotation="0" wrapText="true" indent="0" shrinkToFit="false"/>
      <protection locked="true" hidden="false"/>
    </xf>
    <xf numFmtId="164" fontId="11" fillId="2" borderId="25" xfId="0" applyFont="true" applyBorder="true" applyAlignment="true" applyProtection="false">
      <alignment horizontal="center" vertical="center" textRotation="0" wrapText="true" indent="0" shrinkToFit="false"/>
      <protection locked="true" hidden="false"/>
    </xf>
    <xf numFmtId="164" fontId="11" fillId="2" borderId="22" xfId="0" applyFont="true" applyBorder="true" applyAlignment="true" applyProtection="false">
      <alignment horizontal="center" vertical="center" textRotation="0" wrapText="true" indent="0" shrinkToFit="false"/>
      <protection locked="true" hidden="false"/>
    </xf>
    <xf numFmtId="164" fontId="15" fillId="2" borderId="23" xfId="0" applyFont="true" applyBorder="true" applyAlignment="true" applyProtection="false">
      <alignment horizontal="center" vertical="center" textRotation="0" wrapText="true" indent="0" shrinkToFit="false"/>
      <protection locked="true" hidden="false"/>
    </xf>
    <xf numFmtId="164" fontId="15" fillId="2" borderId="25" xfId="0" applyFont="true" applyBorder="true" applyAlignment="true" applyProtection="false">
      <alignment horizontal="center" vertical="center" textRotation="0" wrapText="true" indent="0" shrinkToFit="false"/>
      <protection locked="true" hidden="false"/>
    </xf>
    <xf numFmtId="164" fontId="15" fillId="2" borderId="22" xfId="0" applyFont="true" applyBorder="true" applyAlignment="true" applyProtection="false">
      <alignment horizontal="center" vertical="center" textRotation="0" wrapText="true" indent="0" shrinkToFit="false"/>
      <protection locked="true" hidden="false"/>
    </xf>
    <xf numFmtId="164" fontId="6" fillId="2" borderId="24" xfId="0" applyFont="true" applyBorder="true" applyAlignment="true" applyProtection="false">
      <alignment horizontal="center" vertical="center" textRotation="0" wrapText="true" indent="0" shrinkToFit="false"/>
      <protection locked="true" hidden="false"/>
    </xf>
    <xf numFmtId="164" fontId="0" fillId="2" borderId="24" xfId="0" applyFont="true" applyBorder="true" applyAlignment="true" applyProtection="false">
      <alignment horizontal="center" vertical="center" textRotation="0" wrapText="true" indent="0" shrinkToFit="false"/>
      <protection locked="true" hidden="false"/>
    </xf>
    <xf numFmtId="164" fontId="0" fillId="2" borderId="25" xfId="0" applyFont="true" applyBorder="true" applyAlignment="true" applyProtection="false">
      <alignment horizontal="center" vertical="center" textRotation="0" wrapText="true" indent="0" shrinkToFit="false"/>
      <protection locked="true" hidden="false"/>
    </xf>
    <xf numFmtId="164" fontId="0" fillId="2" borderId="26" xfId="0" applyFont="true" applyBorder="true" applyAlignment="true" applyProtection="false">
      <alignment horizontal="center" vertical="center" textRotation="0" wrapText="true" indent="0" shrinkToFit="false"/>
      <protection locked="true" hidden="false"/>
    </xf>
    <xf numFmtId="164" fontId="0" fillId="6" borderId="27" xfId="0" applyFont="false" applyBorder="true" applyAlignment="true" applyProtection="false">
      <alignment horizontal="center" vertical="bottom" textRotation="0" wrapText="false" indent="0" shrinkToFit="false"/>
      <protection locked="true" hidden="false"/>
    </xf>
    <xf numFmtId="166" fontId="0" fillId="6" borderId="28" xfId="0" applyFont="false" applyBorder="true" applyAlignment="true" applyProtection="false">
      <alignment horizontal="center" vertical="bottom" textRotation="0" wrapText="false" indent="0" shrinkToFit="false"/>
      <protection locked="true" hidden="false"/>
    </xf>
    <xf numFmtId="168" fontId="0" fillId="6" borderId="29" xfId="15" applyFont="true" applyBorder="true" applyAlignment="true" applyProtection="true">
      <alignment horizontal="general" vertical="bottom" textRotation="0" wrapText="false" indent="0" shrinkToFit="false"/>
      <protection locked="true" hidden="false"/>
    </xf>
    <xf numFmtId="170" fontId="11" fillId="6" borderId="30" xfId="19" applyFont="true" applyBorder="true" applyAlignment="true" applyProtection="true">
      <alignment horizontal="general" vertical="bottom" textRotation="0" wrapText="false" indent="0" shrinkToFit="false"/>
      <protection locked="true" hidden="false"/>
    </xf>
    <xf numFmtId="170" fontId="11" fillId="6" borderId="6" xfId="19" applyFont="true" applyBorder="true" applyAlignment="true" applyProtection="true">
      <alignment horizontal="general" vertical="bottom" textRotation="0" wrapText="false" indent="0" shrinkToFit="false"/>
      <protection locked="true" hidden="false"/>
    </xf>
    <xf numFmtId="170" fontId="11" fillId="6" borderId="31" xfId="19" applyFont="true" applyBorder="true" applyAlignment="true" applyProtection="true">
      <alignment horizontal="general" vertical="bottom" textRotation="0" wrapText="false" indent="0" shrinkToFit="false"/>
      <protection locked="true" hidden="false"/>
    </xf>
    <xf numFmtId="170" fontId="11" fillId="6" borderId="29" xfId="19" applyFont="true" applyBorder="true" applyAlignment="true" applyProtection="true">
      <alignment horizontal="general" vertical="bottom" textRotation="0" wrapText="false" indent="0" shrinkToFit="false"/>
      <protection locked="true" hidden="false"/>
    </xf>
    <xf numFmtId="170" fontId="15" fillId="6" borderId="30" xfId="19" applyFont="true" applyBorder="true" applyAlignment="true" applyProtection="true">
      <alignment horizontal="center" vertical="bottom" textRotation="0" wrapText="false" indent="0" shrinkToFit="false"/>
      <protection locked="true" hidden="false"/>
    </xf>
    <xf numFmtId="170" fontId="15" fillId="6" borderId="31" xfId="19" applyFont="true" applyBorder="true" applyAlignment="true" applyProtection="true">
      <alignment horizontal="center" vertical="bottom" textRotation="0" wrapText="false" indent="0" shrinkToFit="false"/>
      <protection locked="true" hidden="false"/>
    </xf>
    <xf numFmtId="170" fontId="15" fillId="6" borderId="29" xfId="19" applyFont="true" applyBorder="true" applyAlignment="true" applyProtection="true">
      <alignment horizontal="center" vertical="bottom" textRotation="0" wrapText="false" indent="0" shrinkToFit="false"/>
      <protection locked="true" hidden="false"/>
    </xf>
    <xf numFmtId="171" fontId="6" fillId="6" borderId="6" xfId="15" applyFont="true" applyBorder="true" applyAlignment="true" applyProtection="true">
      <alignment horizontal="general" vertical="bottom" textRotation="0" wrapText="false" indent="0" shrinkToFit="false"/>
      <protection locked="true" hidden="false"/>
    </xf>
    <xf numFmtId="171" fontId="0" fillId="6" borderId="6" xfId="15" applyFont="true" applyBorder="true" applyAlignment="true" applyProtection="true">
      <alignment horizontal="general" vertical="bottom" textRotation="0" wrapText="false" indent="0" shrinkToFit="false"/>
      <protection locked="true" hidden="false"/>
    </xf>
    <xf numFmtId="171" fontId="0" fillId="6" borderId="31" xfId="15" applyFont="true" applyBorder="true" applyAlignment="true" applyProtection="true">
      <alignment horizontal="general" vertical="bottom" textRotation="0" wrapText="false" indent="0" shrinkToFit="false"/>
      <protection locked="true" hidden="false"/>
    </xf>
    <xf numFmtId="171" fontId="0" fillId="6" borderId="32" xfId="15" applyFont="true" applyBorder="true" applyAlignment="true" applyProtection="true">
      <alignment horizontal="general" vertical="bottom" textRotation="0" wrapText="false" indent="0" shrinkToFit="false"/>
      <protection locked="true" hidden="false"/>
    </xf>
    <xf numFmtId="172" fontId="0" fillId="2" borderId="0" xfId="0" applyFont="false" applyBorder="false" applyAlignment="false" applyProtection="false">
      <alignment horizontal="general" vertical="bottom" textRotation="0" wrapText="false" indent="0" shrinkToFit="false"/>
      <protection locked="true" hidden="false"/>
    </xf>
    <xf numFmtId="164" fontId="0" fillId="2" borderId="33" xfId="0" applyFont="false" applyBorder="true" applyAlignment="true" applyProtection="false">
      <alignment horizontal="center" vertical="bottom" textRotation="0" wrapText="false" indent="0" shrinkToFit="false"/>
      <protection locked="true" hidden="false"/>
    </xf>
    <xf numFmtId="166" fontId="0" fillId="2" borderId="34" xfId="0" applyFont="false" applyBorder="true" applyAlignment="true" applyProtection="false">
      <alignment horizontal="center" vertical="bottom" textRotation="0" wrapText="false" indent="0" shrinkToFit="false"/>
      <protection locked="true" hidden="false"/>
    </xf>
    <xf numFmtId="168" fontId="0" fillId="2" borderId="35" xfId="15" applyFont="true" applyBorder="true" applyAlignment="true" applyProtection="true">
      <alignment horizontal="center" vertical="bottom" textRotation="0" wrapText="false" indent="0" shrinkToFit="false"/>
      <protection locked="true" hidden="false"/>
    </xf>
    <xf numFmtId="170" fontId="11" fillId="2" borderId="36" xfId="19" applyFont="true" applyBorder="true" applyAlignment="true" applyProtection="true">
      <alignment horizontal="general" vertical="bottom" textRotation="0" wrapText="false" indent="0" shrinkToFit="false"/>
      <protection locked="true" hidden="false"/>
    </xf>
    <xf numFmtId="170" fontId="11" fillId="2" borderId="37" xfId="19" applyFont="true" applyBorder="true" applyAlignment="true" applyProtection="true">
      <alignment horizontal="general" vertical="bottom" textRotation="0" wrapText="false" indent="0" shrinkToFit="false"/>
      <protection locked="true" hidden="false"/>
    </xf>
    <xf numFmtId="170" fontId="11" fillId="2" borderId="38" xfId="19" applyFont="true" applyBorder="true" applyAlignment="true" applyProtection="true">
      <alignment horizontal="general" vertical="bottom" textRotation="0" wrapText="false" indent="0" shrinkToFit="false"/>
      <protection locked="true" hidden="false"/>
    </xf>
    <xf numFmtId="170" fontId="11" fillId="2" borderId="35" xfId="19" applyFont="true" applyBorder="true" applyAlignment="true" applyProtection="true">
      <alignment horizontal="general" vertical="bottom" textRotation="0" wrapText="false" indent="0" shrinkToFit="false"/>
      <protection locked="true" hidden="false"/>
    </xf>
    <xf numFmtId="170" fontId="15" fillId="2" borderId="36" xfId="19" applyFont="true" applyBorder="true" applyAlignment="true" applyProtection="true">
      <alignment horizontal="center" vertical="bottom" textRotation="0" wrapText="false" indent="0" shrinkToFit="false"/>
      <protection locked="true" hidden="false"/>
    </xf>
    <xf numFmtId="170" fontId="15" fillId="2" borderId="38" xfId="19" applyFont="true" applyBorder="true" applyAlignment="true" applyProtection="true">
      <alignment horizontal="center" vertical="bottom" textRotation="0" wrapText="false" indent="0" shrinkToFit="false"/>
      <protection locked="true" hidden="false"/>
    </xf>
    <xf numFmtId="170" fontId="15" fillId="2" borderId="35" xfId="19" applyFont="true" applyBorder="true" applyAlignment="true" applyProtection="true">
      <alignment horizontal="center" vertical="bottom" textRotation="0" wrapText="false" indent="0" shrinkToFit="false"/>
      <protection locked="true" hidden="false"/>
    </xf>
    <xf numFmtId="171" fontId="6" fillId="2" borderId="37" xfId="15" applyFont="true" applyBorder="true" applyAlignment="true" applyProtection="true">
      <alignment horizontal="general" vertical="bottom" textRotation="0" wrapText="false" indent="0" shrinkToFit="false"/>
      <protection locked="true" hidden="false"/>
    </xf>
    <xf numFmtId="171" fontId="0" fillId="2" borderId="37" xfId="15" applyFont="true" applyBorder="true" applyAlignment="true" applyProtection="true">
      <alignment horizontal="general" vertical="bottom" textRotation="0" wrapText="false" indent="0" shrinkToFit="false"/>
      <protection locked="true" hidden="false"/>
    </xf>
    <xf numFmtId="171" fontId="0" fillId="2" borderId="38" xfId="15" applyFont="true" applyBorder="true" applyAlignment="true" applyProtection="true">
      <alignment horizontal="general" vertical="bottom" textRotation="0" wrapText="false" indent="0" shrinkToFit="false"/>
      <protection locked="true" hidden="false"/>
    </xf>
    <xf numFmtId="171" fontId="0" fillId="2" borderId="39" xfId="15" applyFont="true" applyBorder="true" applyAlignment="true" applyProtection="true">
      <alignment horizontal="general" vertical="bottom" textRotation="0" wrapText="false" indent="0" shrinkToFit="false"/>
      <protection locked="true" hidden="false"/>
    </xf>
    <xf numFmtId="168" fontId="0" fillId="2" borderId="35" xfId="15" applyFont="true" applyBorder="true" applyAlignment="true" applyProtection="true">
      <alignment horizontal="general" vertical="bottom" textRotation="0" wrapText="false" indent="0" shrinkToFit="false"/>
      <protection locked="true" hidden="false"/>
    </xf>
    <xf numFmtId="164" fontId="0" fillId="2" borderId="40" xfId="0" applyFont="false" applyBorder="true" applyAlignment="true" applyProtection="false">
      <alignment horizontal="center" vertical="bottom" textRotation="0" wrapText="false" indent="0" shrinkToFit="false"/>
      <protection locked="true" hidden="false"/>
    </xf>
    <xf numFmtId="166" fontId="0" fillId="2" borderId="41" xfId="0" applyFont="false" applyBorder="true" applyAlignment="true" applyProtection="false">
      <alignment horizontal="center" vertical="bottom" textRotation="0" wrapText="false" indent="0" shrinkToFit="false"/>
      <protection locked="true" hidden="false"/>
    </xf>
    <xf numFmtId="168" fontId="0" fillId="2" borderId="42" xfId="15" applyFont="true" applyBorder="true" applyAlignment="true" applyProtection="true">
      <alignment horizontal="general" vertical="bottom" textRotation="0" wrapText="false" indent="0" shrinkToFit="false"/>
      <protection locked="true" hidden="false"/>
    </xf>
    <xf numFmtId="170" fontId="11" fillId="2" borderId="43" xfId="19" applyFont="true" applyBorder="true" applyAlignment="true" applyProtection="true">
      <alignment horizontal="general" vertical="bottom" textRotation="0" wrapText="false" indent="0" shrinkToFit="false"/>
      <protection locked="true" hidden="false"/>
    </xf>
    <xf numFmtId="170" fontId="11" fillId="2" borderId="44" xfId="19" applyFont="true" applyBorder="true" applyAlignment="true" applyProtection="true">
      <alignment horizontal="general" vertical="bottom" textRotation="0" wrapText="false" indent="0" shrinkToFit="false"/>
      <protection locked="true" hidden="false"/>
    </xf>
    <xf numFmtId="170" fontId="11" fillId="2" borderId="45" xfId="19" applyFont="true" applyBorder="true" applyAlignment="true" applyProtection="true">
      <alignment horizontal="general" vertical="bottom" textRotation="0" wrapText="false" indent="0" shrinkToFit="false"/>
      <protection locked="true" hidden="false"/>
    </xf>
    <xf numFmtId="170" fontId="11" fillId="2" borderId="42" xfId="19" applyFont="true" applyBorder="true" applyAlignment="true" applyProtection="true">
      <alignment horizontal="general" vertical="bottom" textRotation="0" wrapText="false" indent="0" shrinkToFit="false"/>
      <protection locked="true" hidden="false"/>
    </xf>
    <xf numFmtId="170" fontId="15" fillId="2" borderId="43" xfId="19" applyFont="true" applyBorder="true" applyAlignment="true" applyProtection="true">
      <alignment horizontal="center" vertical="bottom" textRotation="0" wrapText="false" indent="0" shrinkToFit="false"/>
      <protection locked="true" hidden="false"/>
    </xf>
    <xf numFmtId="170" fontId="15" fillId="2" borderId="45" xfId="19" applyFont="true" applyBorder="true" applyAlignment="true" applyProtection="true">
      <alignment horizontal="center" vertical="bottom" textRotation="0" wrapText="false" indent="0" shrinkToFit="false"/>
      <protection locked="true" hidden="false"/>
    </xf>
    <xf numFmtId="170" fontId="15" fillId="2" borderId="42" xfId="19" applyFont="true" applyBorder="true" applyAlignment="true" applyProtection="true">
      <alignment horizontal="center" vertical="bottom" textRotation="0" wrapText="false" indent="0" shrinkToFit="false"/>
      <protection locked="true" hidden="false"/>
    </xf>
    <xf numFmtId="171" fontId="6" fillId="2" borderId="44" xfId="15" applyFont="true" applyBorder="true" applyAlignment="true" applyProtection="true">
      <alignment horizontal="general" vertical="bottom" textRotation="0" wrapText="false" indent="0" shrinkToFit="false"/>
      <protection locked="true" hidden="false"/>
    </xf>
    <xf numFmtId="171" fontId="0" fillId="2" borderId="44" xfId="15" applyFont="true" applyBorder="true" applyAlignment="true" applyProtection="true">
      <alignment horizontal="general" vertical="bottom" textRotation="0" wrapText="false" indent="0" shrinkToFit="false"/>
      <protection locked="true" hidden="false"/>
    </xf>
    <xf numFmtId="171" fontId="0" fillId="2" borderId="45" xfId="15" applyFont="true" applyBorder="true" applyAlignment="true" applyProtection="true">
      <alignment horizontal="general" vertical="bottom" textRotation="0" wrapText="false" indent="0" shrinkToFit="false"/>
      <protection locked="true" hidden="false"/>
    </xf>
    <xf numFmtId="171" fontId="0" fillId="2" borderId="46" xfId="15" applyFont="true" applyBorder="true" applyAlignment="true" applyProtection="true">
      <alignment horizontal="general" vertical="bottom" textRotation="0" wrapText="false" indent="0" shrinkToFit="false"/>
      <protection locked="true" hidden="false"/>
    </xf>
    <xf numFmtId="164" fontId="0" fillId="2" borderId="7" xfId="0" applyFont="true" applyBorder="true" applyAlignment="true" applyProtection="false">
      <alignment horizontal="center" vertical="center" textRotation="0" wrapText="true" indent="0" shrinkToFit="false"/>
      <protection locked="true" hidden="false"/>
    </xf>
    <xf numFmtId="164" fontId="0" fillId="6" borderId="47" xfId="0" applyFont="false" applyBorder="true" applyAlignment="true" applyProtection="false">
      <alignment horizontal="center" vertical="bottom" textRotation="0" wrapText="false" indent="0" shrinkToFit="false"/>
      <protection locked="true" hidden="false"/>
    </xf>
    <xf numFmtId="170" fontId="0" fillId="6" borderId="6" xfId="19" applyFont="true" applyBorder="true" applyAlignment="true" applyProtection="true">
      <alignment horizontal="center" vertical="bottom" textRotation="0" wrapText="false" indent="0" shrinkToFit="false"/>
      <protection locked="true" hidden="false"/>
    </xf>
    <xf numFmtId="170" fontId="0" fillId="6" borderId="31" xfId="19" applyFont="true" applyBorder="true" applyAlignment="true" applyProtection="true">
      <alignment horizontal="center" vertical="bottom" textRotation="0" wrapText="false" indent="0" shrinkToFit="false"/>
      <protection locked="true" hidden="false"/>
    </xf>
    <xf numFmtId="170" fontId="0" fillId="6" borderId="32" xfId="19" applyFont="true" applyBorder="true" applyAlignment="true" applyProtection="true">
      <alignment horizontal="center" vertical="bottom" textRotation="0" wrapText="false" indent="0" shrinkToFit="false"/>
      <protection locked="true" hidden="false"/>
    </xf>
    <xf numFmtId="164" fontId="0" fillId="2" borderId="48" xfId="0" applyFont="false" applyBorder="true" applyAlignment="true" applyProtection="false">
      <alignment horizontal="center" vertical="bottom" textRotation="0" wrapText="false" indent="0" shrinkToFit="false"/>
      <protection locked="true" hidden="false"/>
    </xf>
    <xf numFmtId="170" fontId="0" fillId="2" borderId="37" xfId="19" applyFont="true" applyBorder="true" applyAlignment="true" applyProtection="true">
      <alignment horizontal="center" vertical="bottom" textRotation="0" wrapText="false" indent="0" shrinkToFit="false"/>
      <protection locked="true" hidden="false"/>
    </xf>
    <xf numFmtId="170" fontId="0" fillId="2" borderId="38" xfId="19" applyFont="true" applyBorder="true" applyAlignment="true" applyProtection="true">
      <alignment horizontal="center" vertical="bottom" textRotation="0" wrapText="false" indent="0" shrinkToFit="false"/>
      <protection locked="true" hidden="false"/>
    </xf>
    <xf numFmtId="170" fontId="0" fillId="2" borderId="39" xfId="19" applyFont="true" applyBorder="true" applyAlignment="true" applyProtection="true">
      <alignment horizontal="center" vertical="bottom" textRotation="0" wrapText="false" indent="0" shrinkToFit="false"/>
      <protection locked="true" hidden="false"/>
    </xf>
    <xf numFmtId="164" fontId="0" fillId="2" borderId="49" xfId="0" applyFont="false" applyBorder="true" applyAlignment="true" applyProtection="false">
      <alignment horizontal="center" vertical="bottom" textRotation="0" wrapText="false" indent="0" shrinkToFit="false"/>
      <protection locked="true" hidden="false"/>
    </xf>
    <xf numFmtId="170" fontId="0" fillId="2" borderId="44" xfId="19" applyFont="true" applyBorder="true" applyAlignment="true" applyProtection="true">
      <alignment horizontal="center" vertical="bottom" textRotation="0" wrapText="false" indent="0" shrinkToFit="false"/>
      <protection locked="true" hidden="false"/>
    </xf>
    <xf numFmtId="170" fontId="0" fillId="2" borderId="45" xfId="19" applyFont="true" applyBorder="true" applyAlignment="true" applyProtection="true">
      <alignment horizontal="center" vertical="bottom" textRotation="0" wrapText="false" indent="0" shrinkToFit="false"/>
      <protection locked="true" hidden="false"/>
    </xf>
    <xf numFmtId="170" fontId="0" fillId="2" borderId="46" xfId="19" applyFont="true" applyBorder="true" applyAlignment="true" applyProtection="true">
      <alignment horizontal="center" vertical="bottom" textRotation="0" wrapText="false" indent="0" shrinkToFit="false"/>
      <protection locked="true" hidden="false"/>
    </xf>
    <xf numFmtId="173" fontId="0" fillId="2" borderId="37" xfId="19" applyFont="true" applyBorder="true" applyAlignment="true" applyProtection="true">
      <alignment horizontal="center" vertical="bottom" textRotation="0" wrapText="false" indent="0" shrinkToFit="false"/>
      <protection locked="true" hidden="false"/>
    </xf>
    <xf numFmtId="173" fontId="0" fillId="2" borderId="39" xfId="19" applyFont="true" applyBorder="true" applyAlignment="true" applyProtection="true">
      <alignment horizontal="center" vertical="bottom" textRotation="0" wrapText="false" indent="0" shrinkToFit="false"/>
      <protection locked="true" hidden="false"/>
    </xf>
    <xf numFmtId="167" fontId="0" fillId="2" borderId="0" xfId="15" applyFont="true" applyBorder="true" applyAlignment="true" applyProtection="true">
      <alignment horizontal="general" vertical="bottom" textRotation="0" wrapText="false" indent="0" shrinkToFit="false"/>
      <protection locked="true" hidden="false"/>
    </xf>
    <xf numFmtId="173" fontId="0" fillId="2" borderId="44" xfId="19" applyFont="true" applyBorder="true" applyAlignment="true" applyProtection="true">
      <alignment horizontal="center" vertical="bottom" textRotation="0" wrapText="false" indent="0" shrinkToFit="false"/>
      <protection locked="true" hidden="false"/>
    </xf>
    <xf numFmtId="173" fontId="0" fillId="2" borderId="46" xfId="19" applyFont="true" applyBorder="true" applyAlignment="true" applyProtection="tru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08080"/>
      <rgbColor rgb="FF9999FF"/>
      <rgbColor rgb="FF7030A0"/>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N6"/>
    </sheetView>
  </sheetViews>
  <sheetFormatPr defaultRowHeight="12.8" outlineLevelRow="0" outlineLevelCol="0"/>
  <sheetData>
    <row r="1" customFormat="false" ht="15.8" hidden="false" customHeight="false" outlineLevel="0" collapsed="false">
      <c r="A1" s="1"/>
      <c r="B1" s="1"/>
      <c r="C1" s="1"/>
      <c r="D1" s="1"/>
      <c r="E1" s="1"/>
      <c r="F1" s="1"/>
      <c r="G1" s="1"/>
      <c r="H1" s="1"/>
      <c r="I1" s="1"/>
      <c r="J1" s="1"/>
      <c r="K1" s="1"/>
      <c r="L1" s="1"/>
      <c r="M1" s="1"/>
      <c r="N1" s="1"/>
    </row>
    <row r="2" customFormat="false" ht="15.8" hidden="false" customHeight="false" outlineLevel="0" collapsed="false">
      <c r="A2" s="1"/>
      <c r="B2" s="1"/>
      <c r="C2" s="1"/>
      <c r="D2" s="1"/>
      <c r="E2" s="1"/>
      <c r="F2" s="1"/>
      <c r="G2" s="1"/>
      <c r="H2" s="1"/>
      <c r="I2" s="1"/>
      <c r="J2" s="1"/>
      <c r="K2" s="1"/>
      <c r="L2" s="1"/>
      <c r="M2" s="1"/>
      <c r="N2" s="1"/>
    </row>
    <row r="3" customFormat="false" ht="15.8" hidden="false" customHeight="false" outlineLevel="0" collapsed="false">
      <c r="A3" s="1"/>
      <c r="B3" s="2" t="s">
        <v>0</v>
      </c>
      <c r="C3" s="3"/>
      <c r="D3" s="3"/>
      <c r="E3" s="3"/>
      <c r="F3" s="3"/>
      <c r="G3" s="3"/>
      <c r="H3" s="3"/>
      <c r="I3" s="3"/>
      <c r="J3" s="3"/>
      <c r="K3" s="3"/>
      <c r="L3" s="3"/>
      <c r="M3" s="4"/>
      <c r="N3" s="1"/>
    </row>
    <row r="4" customFormat="false" ht="15.8" hidden="false" customHeight="false" outlineLevel="0" collapsed="false">
      <c r="A4" s="1"/>
      <c r="B4" s="5" t="s">
        <v>1</v>
      </c>
      <c r="C4" s="6"/>
      <c r="D4" s="6"/>
      <c r="E4" s="6"/>
      <c r="F4" s="6"/>
      <c r="G4" s="6"/>
      <c r="H4" s="6"/>
      <c r="I4" s="6"/>
      <c r="J4" s="6"/>
      <c r="K4" s="6"/>
      <c r="L4" s="6"/>
      <c r="M4" s="7"/>
      <c r="N4" s="1"/>
    </row>
    <row r="5" customFormat="false" ht="15.8" hidden="false" customHeight="false" outlineLevel="0" collapsed="false">
      <c r="A5" s="1"/>
      <c r="B5" s="1"/>
      <c r="C5" s="1"/>
      <c r="D5" s="1"/>
      <c r="E5" s="1"/>
      <c r="F5" s="1"/>
      <c r="G5" s="1"/>
      <c r="H5" s="1"/>
      <c r="I5" s="1"/>
      <c r="J5" s="1"/>
      <c r="K5" s="1"/>
      <c r="L5" s="1"/>
      <c r="M5" s="1"/>
      <c r="N5" s="1"/>
    </row>
    <row r="6" customFormat="false" ht="15.8" hidden="false" customHeight="false" outlineLevel="0" collapsed="false">
      <c r="A6" s="1"/>
      <c r="B6" s="1"/>
      <c r="C6" s="1"/>
      <c r="D6" s="1"/>
      <c r="E6" s="1"/>
      <c r="F6" s="1"/>
      <c r="G6" s="1"/>
      <c r="H6" s="1"/>
      <c r="I6" s="1"/>
      <c r="J6" s="1"/>
      <c r="K6" s="1"/>
      <c r="L6" s="1"/>
      <c r="M6" s="1"/>
      <c r="N6" s="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A1:N6"/>
    </sheetView>
  </sheetViews>
  <sheetFormatPr defaultRowHeight="15" outlineLevelRow="0" outlineLevelCol="0"/>
  <cols>
    <col collapsed="false" customWidth="true" hidden="false" outlineLevel="0" max="1" min="1" style="8" width="1"/>
    <col collapsed="false" customWidth="true" hidden="false" outlineLevel="0" max="2" min="2" style="8" width="15.71"/>
    <col collapsed="false" customWidth="true" hidden="false" outlineLevel="0" max="4" min="3" style="8" width="70.86"/>
    <col collapsed="false" customWidth="true" hidden="false" outlineLevel="0" max="5" min="5" style="8" width="12.71"/>
    <col collapsed="false" customWidth="true" hidden="false" outlineLevel="0" max="6" min="6" style="8" width="28.14"/>
    <col collapsed="false" customWidth="true" hidden="false" outlineLevel="0" max="1025" min="7" style="9" width="10.85"/>
  </cols>
  <sheetData>
    <row r="1" customFormat="false" ht="15.75" hidden="false" customHeight="false" outlineLevel="0" collapsed="false">
      <c r="J1" s="10"/>
    </row>
    <row r="2" customFormat="false" ht="63.75" hidden="false" customHeight="false" outlineLevel="0" collapsed="false">
      <c r="A2" s="11"/>
      <c r="B2" s="12" t="s">
        <v>2</v>
      </c>
      <c r="C2" s="13" t="s">
        <v>3</v>
      </c>
      <c r="D2" s="13" t="s">
        <v>4</v>
      </c>
      <c r="E2" s="13" t="s">
        <v>5</v>
      </c>
      <c r="F2" s="14" t="s">
        <v>6</v>
      </c>
    </row>
    <row r="3" s="20" customFormat="true" ht="34.5" hidden="false" customHeight="true" outlineLevel="0" collapsed="false">
      <c r="A3" s="15"/>
      <c r="B3" s="16" t="s">
        <v>7</v>
      </c>
      <c r="C3" s="17" t="s">
        <v>8</v>
      </c>
      <c r="D3" s="17" t="s">
        <v>9</v>
      </c>
      <c r="E3" s="18" t="n">
        <v>2016</v>
      </c>
      <c r="F3" s="19" t="s">
        <v>10</v>
      </c>
      <c r="J3" s="21"/>
    </row>
    <row r="4" customFormat="false" ht="34.5" hidden="false" customHeight="true" outlineLevel="0" collapsed="false">
      <c r="A4" s="15"/>
      <c r="B4" s="22" t="s">
        <v>11</v>
      </c>
      <c r="C4" s="17"/>
      <c r="D4" s="17"/>
      <c r="E4" s="18"/>
      <c r="F4" s="19"/>
    </row>
    <row r="5" customFormat="false" ht="34.5" hidden="false" customHeight="true" outlineLevel="0" collapsed="false">
      <c r="A5" s="15"/>
      <c r="B5" s="23" t="s">
        <v>12</v>
      </c>
      <c r="C5" s="17"/>
      <c r="D5" s="17"/>
      <c r="E5" s="18"/>
      <c r="F5" s="19"/>
    </row>
    <row r="6" customFormat="false" ht="34.5" hidden="false" customHeight="true" outlineLevel="0" collapsed="false">
      <c r="A6" s="15"/>
      <c r="B6" s="24" t="s">
        <v>13</v>
      </c>
      <c r="C6" s="17"/>
      <c r="D6" s="17"/>
      <c r="E6" s="18"/>
      <c r="F6" s="19"/>
    </row>
    <row r="7" customFormat="false" ht="34.5" hidden="false" customHeight="true" outlineLevel="0" collapsed="false">
      <c r="A7" s="15"/>
      <c r="B7" s="22" t="s">
        <v>14</v>
      </c>
      <c r="C7" s="17"/>
      <c r="D7" s="17"/>
      <c r="E7" s="18"/>
      <c r="F7" s="19"/>
    </row>
    <row r="8" customFormat="false" ht="34.5" hidden="false" customHeight="true" outlineLevel="0" collapsed="false">
      <c r="A8" s="15"/>
      <c r="B8" s="24" t="s">
        <v>15</v>
      </c>
      <c r="C8" s="17"/>
      <c r="D8" s="17"/>
      <c r="E8" s="18"/>
      <c r="F8" s="19"/>
    </row>
    <row r="9" customFormat="false" ht="34.5" hidden="false" customHeight="true" outlineLevel="0" collapsed="false">
      <c r="A9" s="15"/>
      <c r="B9" s="24" t="s">
        <v>16</v>
      </c>
      <c r="C9" s="17"/>
      <c r="D9" s="17"/>
      <c r="E9" s="18"/>
      <c r="F9" s="19"/>
    </row>
    <row r="10" customFormat="false" ht="30" hidden="false" customHeight="false" outlineLevel="0" collapsed="false">
      <c r="A10" s="15"/>
      <c r="B10" s="24" t="s">
        <v>17</v>
      </c>
      <c r="C10" s="25" t="s">
        <v>18</v>
      </c>
      <c r="D10" s="25" t="s">
        <v>19</v>
      </c>
      <c r="E10" s="26" t="n">
        <v>2014</v>
      </c>
      <c r="F10" s="27" t="s">
        <v>20</v>
      </c>
    </row>
    <row r="11" customFormat="false" ht="30" hidden="false" customHeight="true" outlineLevel="0" collapsed="false">
      <c r="A11" s="15"/>
      <c r="B11" s="28" t="s">
        <v>21</v>
      </c>
      <c r="C11" s="29" t="s">
        <v>22</v>
      </c>
      <c r="D11" s="29" t="s">
        <v>23</v>
      </c>
      <c r="E11" s="30"/>
      <c r="F11" s="31" t="str">
        <f aca="false">F10</f>
        <v>Tous scénarios</v>
      </c>
    </row>
    <row r="13" customFormat="false" ht="15" hidden="false" customHeight="false" outlineLevel="0" collapsed="false">
      <c r="B13" s="8" t="s">
        <v>24</v>
      </c>
    </row>
    <row r="14" customFormat="false" ht="15" hidden="false" customHeight="false" outlineLevel="0" collapsed="false">
      <c r="B14" s="8" t="s">
        <v>25</v>
      </c>
    </row>
  </sheetData>
  <mergeCells count="4">
    <mergeCell ref="C3:C9"/>
    <mergeCell ref="D3:D9"/>
    <mergeCell ref="E3:E9"/>
    <mergeCell ref="F3:F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AW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4" topLeftCell="S5" activePane="bottomRight" state="frozen"/>
      <selection pane="topLeft" activeCell="A1" activeCellId="0" sqref="A1"/>
      <selection pane="topRight" activeCell="S1" activeCellId="0" sqref="S1"/>
      <selection pane="bottomLeft" activeCell="A5" activeCellId="0" sqref="A5"/>
      <selection pane="bottomRight" activeCell="AA5" activeCellId="1" sqref="A1:N6 AA5"/>
    </sheetView>
  </sheetViews>
  <sheetFormatPr defaultRowHeight="13.8" outlineLevelRow="0" outlineLevelCol="0"/>
  <cols>
    <col collapsed="false" customWidth="true" hidden="false" outlineLevel="0" max="1" min="1" style="1" width="2.42"/>
    <col collapsed="false" customWidth="true" hidden="false" outlineLevel="0" max="2" min="2" style="1" width="7.71"/>
    <col collapsed="false" customWidth="true" hidden="false" outlineLevel="0" max="4" min="3" style="1" width="10.85"/>
    <col collapsed="false" customWidth="true" hidden="false" outlineLevel="0" max="6" min="5" style="32" width="10.85"/>
    <col collapsed="false" customWidth="true" hidden="false" outlineLevel="0" max="7" min="7" style="33" width="11.71"/>
    <col collapsed="false" customWidth="true" hidden="false" outlineLevel="0" max="23" min="8" style="33" width="10.85"/>
    <col collapsed="false" customWidth="true" hidden="false" outlineLevel="0" max="28" min="24" style="34" width="10.85"/>
    <col collapsed="false" customWidth="true" hidden="false" outlineLevel="0" max="30" min="29" style="35" width="11.86"/>
    <col collapsed="false" customWidth="true" hidden="false" outlineLevel="0" max="31" min="31" style="1" width="11.86"/>
    <col collapsed="false" customWidth="false" hidden="false" outlineLevel="0" max="47" min="32" style="1" width="11.42"/>
    <col collapsed="false" customWidth="true" hidden="false" outlineLevel="0" max="1025" min="48" style="1" width="10.85"/>
  </cols>
  <sheetData>
    <row r="1" customFormat="false" ht="26.8" hidden="false" customHeight="false" outlineLevel="0" collapsed="false">
      <c r="B1" s="36" t="s">
        <v>26</v>
      </c>
      <c r="C1" s="36"/>
      <c r="D1" s="36"/>
    </row>
    <row r="3" customFormat="false" ht="13.8" hidden="false" customHeight="false" outlineLevel="0" collapsed="false">
      <c r="B3" s="37" t="s">
        <v>27</v>
      </c>
      <c r="C3" s="37"/>
      <c r="D3" s="37"/>
      <c r="E3" s="38"/>
      <c r="F3" s="38"/>
      <c r="G3" s="39"/>
      <c r="H3" s="39"/>
      <c r="I3" s="39"/>
      <c r="J3" s="39"/>
      <c r="K3" s="39"/>
      <c r="L3" s="39"/>
      <c r="M3" s="40" t="s">
        <v>28</v>
      </c>
      <c r="N3" s="41"/>
      <c r="O3" s="41"/>
      <c r="P3" s="41"/>
    </row>
    <row r="4" s="42" customFormat="true" ht="55.2" hidden="false" customHeight="false" outlineLevel="0" collapsed="false">
      <c r="B4" s="43" t="s">
        <v>29</v>
      </c>
      <c r="C4" s="44" t="s">
        <v>30</v>
      </c>
      <c r="D4" s="45" t="s">
        <v>31</v>
      </c>
      <c r="E4" s="46" t="s">
        <v>32</v>
      </c>
      <c r="F4" s="47" t="s">
        <v>33</v>
      </c>
      <c r="G4" s="48" t="str">
        <f aca="false">AE4</f>
        <v>MSA SA </v>
      </c>
      <c r="H4" s="48" t="str">
        <f aca="false">AU4</f>
        <v>CNBF</v>
      </c>
      <c r="I4" s="48" t="n">
        <f aca="false">AV4</f>
        <v>0</v>
      </c>
      <c r="J4" s="48" t="n">
        <f aca="false">AW4</f>
        <v>0</v>
      </c>
      <c r="K4" s="48" t="n">
        <f aca="false">AX4</f>
        <v>0</v>
      </c>
      <c r="L4" s="48" t="n">
        <f aca="false">AY4</f>
        <v>0</v>
      </c>
      <c r="M4" s="48" t="n">
        <f aca="false">AZ4</f>
        <v>0</v>
      </c>
      <c r="N4" s="48" t="n">
        <f aca="false">BA4</f>
        <v>0</v>
      </c>
      <c r="O4" s="48" t="n">
        <f aca="false">BB4</f>
        <v>0</v>
      </c>
      <c r="P4" s="48" t="n">
        <f aca="false">BC4</f>
        <v>0</v>
      </c>
      <c r="Q4" s="48" t="n">
        <f aca="false">BD4</f>
        <v>0</v>
      </c>
      <c r="R4" s="48" t="n">
        <f aca="false">BE4</f>
        <v>0</v>
      </c>
      <c r="S4" s="48" t="n">
        <f aca="false">BF4</f>
        <v>0</v>
      </c>
      <c r="T4" s="48" t="n">
        <f aca="false">BG4</f>
        <v>0</v>
      </c>
      <c r="U4" s="48" t="n">
        <f aca="false">BH4</f>
        <v>0</v>
      </c>
      <c r="V4" s="48" t="n">
        <f aca="false">BI4</f>
        <v>0</v>
      </c>
      <c r="W4" s="49" t="n">
        <f aca="false">BJ4</f>
        <v>0</v>
      </c>
      <c r="X4" s="50" t="s">
        <v>34</v>
      </c>
      <c r="Y4" s="51" t="s">
        <v>35</v>
      </c>
      <c r="Z4" s="51" t="s">
        <v>36</v>
      </c>
      <c r="AA4" s="51" t="s">
        <v>37</v>
      </c>
      <c r="AB4" s="52" t="s">
        <v>38</v>
      </c>
      <c r="AC4" s="53" t="s">
        <v>39</v>
      </c>
      <c r="AD4" s="54" t="s">
        <v>33</v>
      </c>
      <c r="AE4" s="55" t="s">
        <v>40</v>
      </c>
      <c r="AF4" s="55" t="s">
        <v>41</v>
      </c>
      <c r="AG4" s="55" t="s">
        <v>42</v>
      </c>
      <c r="AH4" s="55" t="s">
        <v>43</v>
      </c>
      <c r="AI4" s="55" t="s">
        <v>44</v>
      </c>
      <c r="AJ4" s="55" t="s">
        <v>45</v>
      </c>
      <c r="AK4" s="55" t="s">
        <v>46</v>
      </c>
      <c r="AL4" s="55" t="s">
        <v>47</v>
      </c>
      <c r="AM4" s="55" t="s">
        <v>48</v>
      </c>
      <c r="AN4" s="55" t="s">
        <v>49</v>
      </c>
      <c r="AO4" s="55" t="s">
        <v>50</v>
      </c>
      <c r="AP4" s="55" t="s">
        <v>51</v>
      </c>
      <c r="AQ4" s="55" t="s">
        <v>52</v>
      </c>
      <c r="AR4" s="55" t="s">
        <v>53</v>
      </c>
      <c r="AS4" s="55" t="s">
        <v>54</v>
      </c>
      <c r="AT4" s="55" t="s">
        <v>55</v>
      </c>
      <c r="AU4" s="56" t="s">
        <v>56</v>
      </c>
    </row>
    <row r="5" customFormat="false" ht="13.8" hidden="false" customHeight="false" outlineLevel="0" collapsed="false">
      <c r="B5" s="57" t="n">
        <v>2015</v>
      </c>
      <c r="C5" s="58" t="n">
        <v>10.4</v>
      </c>
      <c r="D5" s="59" t="n">
        <v>23.2391062976021</v>
      </c>
      <c r="E5" s="60"/>
      <c r="F5" s="61"/>
      <c r="G5" s="62"/>
      <c r="H5" s="62"/>
      <c r="I5" s="62"/>
      <c r="J5" s="62"/>
      <c r="K5" s="62"/>
      <c r="L5" s="62"/>
      <c r="M5" s="62"/>
      <c r="N5" s="62"/>
      <c r="O5" s="62"/>
      <c r="P5" s="62"/>
      <c r="Q5" s="62"/>
      <c r="R5" s="62"/>
      <c r="S5" s="62"/>
      <c r="T5" s="62"/>
      <c r="U5" s="62"/>
      <c r="V5" s="62"/>
      <c r="W5" s="63"/>
      <c r="X5" s="64" t="n">
        <f aca="false">(AE5+AD5)/AC5</f>
        <v>0.696201012928645</v>
      </c>
      <c r="Y5" s="65" t="n">
        <f aca="false">(AQ5+AR5+AS5+AT5+AU5)/AC5</f>
        <v>0.131499861006258</v>
      </c>
      <c r="Z5" s="65" t="n">
        <f aca="false">(AF5+AG5+AI5)/AC5</f>
        <v>0.155400850980777</v>
      </c>
      <c r="AA5" s="65" t="n">
        <f aca="false">1-AI5/(AF5+AG5+AI5)</f>
        <v>0.476875828451854</v>
      </c>
      <c r="AB5" s="66" t="n">
        <f aca="false">(AH5+AJ5+AK5+AL5+AM5+AN5+AO5+AP5)/AC5</f>
        <v>0.0168982750843191</v>
      </c>
      <c r="AC5" s="67" t="n">
        <f aca="false">SUM(AD5:AU5)</f>
        <v>27433.71721</v>
      </c>
      <c r="AD5" s="68" t="n">
        <v>18424.55071</v>
      </c>
      <c r="AE5" s="69" t="n">
        <v>674.831</v>
      </c>
      <c r="AF5" s="69" t="n">
        <v>1730.98096907098</v>
      </c>
      <c r="AG5" s="69" t="n">
        <v>302.047030929019</v>
      </c>
      <c r="AH5" s="69" t="n">
        <v>31.637</v>
      </c>
      <c r="AI5" s="69" t="n">
        <v>2230.195</v>
      </c>
      <c r="AJ5" s="69" t="n">
        <v>2.229</v>
      </c>
      <c r="AK5" s="69" t="n">
        <v>150.692</v>
      </c>
      <c r="AL5" s="69" t="n">
        <v>42.574</v>
      </c>
      <c r="AM5" s="69" t="n">
        <v>31.342</v>
      </c>
      <c r="AN5" s="69" t="n">
        <v>145.6435</v>
      </c>
      <c r="AO5" s="69" t="n">
        <v>48.124</v>
      </c>
      <c r="AP5" s="69" t="n">
        <v>11.341</v>
      </c>
      <c r="AQ5" s="69" t="n">
        <v>496.716</v>
      </c>
      <c r="AR5" s="69" t="n">
        <v>1083.487</v>
      </c>
      <c r="AS5" s="69" t="n">
        <v>1013.312</v>
      </c>
      <c r="AT5" s="69" t="n">
        <v>950.387</v>
      </c>
      <c r="AU5" s="70" t="n">
        <v>63.628</v>
      </c>
      <c r="AW5" s="71"/>
    </row>
    <row r="6" customFormat="false" ht="13.8" hidden="false" customHeight="false" outlineLevel="0" collapsed="false">
      <c r="B6" s="72" t="n">
        <f aca="false">B5+1</f>
        <v>2016</v>
      </c>
      <c r="C6" s="73" t="n">
        <v>10.1</v>
      </c>
      <c r="D6" s="74" t="n">
        <v>23.354151478733</v>
      </c>
      <c r="E6" s="75" t="n">
        <f aca="false">AC6/AC5-1</f>
        <v>0.00516341828617994</v>
      </c>
      <c r="F6" s="76" t="n">
        <f aca="false">AE6/AE5-1</f>
        <v>-0.00408398547191813</v>
      </c>
      <c r="G6" s="77" t="n">
        <f aca="false">AF6/AF5-1</f>
        <v>-0.0103548042360049</v>
      </c>
      <c r="H6" s="77" t="n">
        <f aca="false">AF6/AF5-1</f>
        <v>-0.0103548042360049</v>
      </c>
      <c r="I6" s="77" t="n">
        <f aca="false">AG6/AG5-1</f>
        <v>0.0323657181496293</v>
      </c>
      <c r="J6" s="77" t="n">
        <f aca="false">AH6/AH5-1</f>
        <v>-0.0839523342921262</v>
      </c>
      <c r="K6" s="77" t="n">
        <f aca="false">AI6/AI5-1</f>
        <v>-0.00218007842363566</v>
      </c>
      <c r="L6" s="77" t="n">
        <f aca="false">AJ6/AJ5-1</f>
        <v>-0.146590399282189</v>
      </c>
      <c r="M6" s="77" t="n">
        <f aca="false">AK6/AK5-1</f>
        <v>-0.0193971810049638</v>
      </c>
      <c r="N6" s="77" t="n">
        <f aca="false">AL6/AL5-1</f>
        <v>-0.00328839197632358</v>
      </c>
      <c r="O6" s="77" t="n">
        <f aca="false">AM6/AM5-1</f>
        <v>0.00392444642971101</v>
      </c>
      <c r="P6" s="77" t="n">
        <f aca="false">AN6/AN5-1</f>
        <v>-0.0141475589367187</v>
      </c>
      <c r="Q6" s="77" t="n">
        <f aca="false">AO6/AO5-1</f>
        <v>0.0191796193167648</v>
      </c>
      <c r="R6" s="77" t="n">
        <f aca="false">AP6/AP5-1</f>
        <v>-0.00925844281809352</v>
      </c>
      <c r="S6" s="77" t="n">
        <f aca="false">AQ6/AQ5-1</f>
        <v>-0.0169070454746777</v>
      </c>
      <c r="T6" s="77" t="n">
        <f aca="false">AR6/AR5-1</f>
        <v>-0.015076323020027</v>
      </c>
      <c r="U6" s="77" t="n">
        <f aca="false">AS6/AS5-1</f>
        <v>-0.0132950167371945</v>
      </c>
      <c r="V6" s="77" t="n">
        <f aca="false">AT6/AT5-1</f>
        <v>0.0179216466555203</v>
      </c>
      <c r="W6" s="78" t="n">
        <f aca="false">AU6/AU5-1</f>
        <v>0.023731690450745</v>
      </c>
      <c r="X6" s="79" t="n">
        <f aca="false">(AE6+AD6)/AC6</f>
        <v>0.699206282247896</v>
      </c>
      <c r="Y6" s="80" t="n">
        <f aca="false">(AQ6+AR6+AS6+AT6+AU6)/AC6</f>
        <v>0.13011131435016</v>
      </c>
      <c r="Z6" s="80" t="n">
        <f aca="false">(AF6+AG6+AI6)/AC6</f>
        <v>0.15413077536953</v>
      </c>
      <c r="AA6" s="65" t="n">
        <f aca="false">1-AI6/(AF6+AG6+AI6)</f>
        <v>0.476418475968146</v>
      </c>
      <c r="AB6" s="81" t="n">
        <f aca="false">(AH6+AJ6+AK6+AL6+AM6+AN6+AO6+AP6)/AC6</f>
        <v>0.0165516280324136</v>
      </c>
      <c r="AC6" s="82" t="n">
        <f aca="false">SUM(AD6:AU6)</f>
        <v>27575.3689671</v>
      </c>
      <c r="AD6" s="83" t="n">
        <v>18608.7962171</v>
      </c>
      <c r="AE6" s="84" t="n">
        <v>672.075</v>
      </c>
      <c r="AF6" s="84" t="n">
        <v>1713.057</v>
      </c>
      <c r="AG6" s="84" t="n">
        <v>311.823</v>
      </c>
      <c r="AH6" s="84" t="n">
        <v>28.981</v>
      </c>
      <c r="AI6" s="84" t="n">
        <v>2225.333</v>
      </c>
      <c r="AJ6" s="84" t="n">
        <v>1.90225</v>
      </c>
      <c r="AK6" s="84" t="n">
        <v>147.769</v>
      </c>
      <c r="AL6" s="84" t="n">
        <v>42.434</v>
      </c>
      <c r="AM6" s="84" t="n">
        <v>31.465</v>
      </c>
      <c r="AN6" s="84" t="n">
        <v>143.583</v>
      </c>
      <c r="AO6" s="84" t="n">
        <v>49.047</v>
      </c>
      <c r="AP6" s="84" t="n">
        <v>11.236</v>
      </c>
      <c r="AQ6" s="84" t="n">
        <v>488.318</v>
      </c>
      <c r="AR6" s="84" t="n">
        <v>1067.152</v>
      </c>
      <c r="AS6" s="84" t="n">
        <v>999.84</v>
      </c>
      <c r="AT6" s="84" t="n">
        <v>967.4195</v>
      </c>
      <c r="AU6" s="85" t="n">
        <v>65.138</v>
      </c>
      <c r="AW6" s="71"/>
    </row>
    <row r="7" customFormat="false" ht="13.8" hidden="false" customHeight="false" outlineLevel="0" collapsed="false">
      <c r="B7" s="72" t="n">
        <f aca="false">B6+1</f>
        <v>2017</v>
      </c>
      <c r="C7" s="73" t="n">
        <v>9.4</v>
      </c>
      <c r="D7" s="86" t="n">
        <v>23.4697644282269</v>
      </c>
      <c r="E7" s="75" t="n">
        <f aca="false">AC7/AC6-1</f>
        <v>0.00929714568377626</v>
      </c>
      <c r="F7" s="76" t="n">
        <f aca="false">AE7/AE6-1</f>
        <v>0.00411710002603871</v>
      </c>
      <c r="G7" s="77" t="n">
        <f aca="false">AF7/AF6-1</f>
        <v>-0.000509031515005143</v>
      </c>
      <c r="H7" s="77" t="n">
        <f aca="false">AF7/AF6-1</f>
        <v>-0.000509031515005143</v>
      </c>
      <c r="I7" s="77" t="n">
        <f aca="false">AG7/AG6-1</f>
        <v>0.00959518701314543</v>
      </c>
      <c r="J7" s="77" t="n">
        <f aca="false">AH7/AH6-1</f>
        <v>-0.097753700700459</v>
      </c>
      <c r="K7" s="77" t="n">
        <f aca="false">AI7/AI6-1</f>
        <v>-0.00299881860377749</v>
      </c>
      <c r="L7" s="77" t="n">
        <f aca="false">AJ7/AJ6-1</f>
        <v>-0.0850399199970089</v>
      </c>
      <c r="M7" s="77" t="n">
        <f aca="false">AK7/AK6-1</f>
        <v>-0.0117837643042045</v>
      </c>
      <c r="N7" s="77" t="n">
        <f aca="false">AL7/AL6-1</f>
        <v>0</v>
      </c>
      <c r="O7" s="77" t="n">
        <f aca="false">AM7/AM6-1</f>
        <v>-0.0117908787541713</v>
      </c>
      <c r="P7" s="77" t="n">
        <f aca="false">AN7/AN6-1</f>
        <v>-0.0121671785657076</v>
      </c>
      <c r="Q7" s="77" t="n">
        <f aca="false">AO7/AO6-1</f>
        <v>0.028</v>
      </c>
      <c r="R7" s="77" t="n">
        <f aca="false">AP7/AP6-1</f>
        <v>-0.0569597721609114</v>
      </c>
      <c r="S7" s="77" t="n">
        <f aca="false">AQ7/AQ6-1</f>
        <v>-0.0199931192378736</v>
      </c>
      <c r="T7" s="77" t="n">
        <f aca="false">AR7/AR6-1</f>
        <v>-0.000755011160912478</v>
      </c>
      <c r="U7" s="77" t="n">
        <f aca="false">AS7/AS6-1</f>
        <v>0.0015869470046106</v>
      </c>
      <c r="V7" s="77" t="n">
        <f aca="false">AT7/AT6-1</f>
        <v>-0.0282053463569857</v>
      </c>
      <c r="W7" s="78" t="n">
        <f aca="false">AU7/AU6-1</f>
        <v>0.0430931253646103</v>
      </c>
      <c r="X7" s="79" t="n">
        <f aca="false">(AE7+AD7)/AC7</f>
        <v>0.703562842983058</v>
      </c>
      <c r="Y7" s="80" t="n">
        <f aca="false">(AQ7+AR7+AS7+AT7+AU7)/AC7</f>
        <v>0.12771051782674</v>
      </c>
      <c r="Z7" s="80" t="n">
        <f aca="false">(AF7+AG7+AI7)/AC7</f>
        <v>0.152547395474332</v>
      </c>
      <c r="AA7" s="65" t="n">
        <f aca="false">1-AI7/(AF7+AG7+AI7)</f>
        <v>0.477428757048054</v>
      </c>
      <c r="AB7" s="81" t="n">
        <f aca="false">(AH7+AJ7+AK7+AL7+AM7+AN7+AO7+AP7)/AC7</f>
        <v>0.0161792437158705</v>
      </c>
      <c r="AC7" s="82" t="n">
        <f aca="false">SUM(AD7:AU7)</f>
        <v>27831.741189671</v>
      </c>
      <c r="AD7" s="83" t="n">
        <v>18906.5369565736</v>
      </c>
      <c r="AE7" s="84" t="n">
        <v>674.842</v>
      </c>
      <c r="AF7" s="84" t="n">
        <v>1712.185</v>
      </c>
      <c r="AG7" s="84" t="n">
        <v>314.815</v>
      </c>
      <c r="AH7" s="84" t="n">
        <v>26.148</v>
      </c>
      <c r="AI7" s="84" t="n">
        <v>2218.65963</v>
      </c>
      <c r="AJ7" s="84" t="n">
        <v>1.74048281218569</v>
      </c>
      <c r="AK7" s="84" t="n">
        <v>146.027724932532</v>
      </c>
      <c r="AL7" s="84" t="n">
        <v>42.434</v>
      </c>
      <c r="AM7" s="84" t="n">
        <v>31.094</v>
      </c>
      <c r="AN7" s="84" t="n">
        <v>141.836</v>
      </c>
      <c r="AO7" s="84" t="n">
        <v>50.420316</v>
      </c>
      <c r="AP7" s="84" t="n">
        <v>10.596</v>
      </c>
      <c r="AQ7" s="84" t="n">
        <v>478.555</v>
      </c>
      <c r="AR7" s="84" t="n">
        <v>1066.34628832961</v>
      </c>
      <c r="AS7" s="84" t="n">
        <v>1001.42669309309</v>
      </c>
      <c r="AT7" s="84" t="n">
        <v>940.133097929998</v>
      </c>
      <c r="AU7" s="85" t="n">
        <v>67.945</v>
      </c>
      <c r="AW7" s="71"/>
    </row>
    <row r="8" customFormat="false" ht="13.8" hidden="false" customHeight="false" outlineLevel="0" collapsed="false">
      <c r="B8" s="72" t="n">
        <f aca="false">B7+1</f>
        <v>2018</v>
      </c>
      <c r="C8" s="73" t="n">
        <v>8.8</v>
      </c>
      <c r="D8" s="86" t="n">
        <v>23.5864975239129</v>
      </c>
      <c r="E8" s="75" t="n">
        <f aca="false">AC8/AC7-1</f>
        <v>0.00862954437337438</v>
      </c>
      <c r="F8" s="76" t="n">
        <f aca="false">AE8/AE7-1</f>
        <v>0.0066903110270744</v>
      </c>
      <c r="G8" s="77" t="n">
        <f aca="false">AF8/AF7-1</f>
        <v>-0.00487856160403222</v>
      </c>
      <c r="H8" s="77" t="n">
        <f aca="false">AF8/AF7-1</f>
        <v>-0.00487856160403222</v>
      </c>
      <c r="I8" s="77" t="n">
        <f aca="false">AG8/AG7-1</f>
        <v>0.00669599606117877</v>
      </c>
      <c r="J8" s="77" t="n">
        <f aca="false">AH8/AH7-1</f>
        <v>-0.0919628726197299</v>
      </c>
      <c r="K8" s="77" t="n">
        <f aca="false">AI8/AI7-1</f>
        <v>-0.0071089351105651</v>
      </c>
      <c r="L8" s="77" t="n">
        <f aca="false">AJ8/AJ7-1</f>
        <v>-0.0928189098326783</v>
      </c>
      <c r="M8" s="77" t="n">
        <f aca="false">AK8/AK7-1</f>
        <v>-0.00812234155809122</v>
      </c>
      <c r="N8" s="77" t="n">
        <f aca="false">AL8/AL7-1</f>
        <v>0.00594648166501388</v>
      </c>
      <c r="O8" s="77" t="n">
        <f aca="false">AM8/AM7-1</f>
        <v>-0.00592662436094105</v>
      </c>
      <c r="P8" s="77" t="n">
        <f aca="false">AN8/AN7-1</f>
        <v>0.00594648166501433</v>
      </c>
      <c r="Q8" s="77" t="n">
        <f aca="false">AO8/AO7-1</f>
        <v>0.0109762140733389</v>
      </c>
      <c r="R8" s="77" t="n">
        <f aca="false">AP8/AP7-1</f>
        <v>-0.0487369057867592</v>
      </c>
      <c r="S8" s="77" t="n">
        <f aca="false">AQ8/AQ7-1</f>
        <v>-0.0132851727127541</v>
      </c>
      <c r="T8" s="77" t="n">
        <f aca="false">AR8/AR7-1</f>
        <v>0.00383767517222799</v>
      </c>
      <c r="U8" s="77" t="n">
        <f aca="false">AS8/AS7-1</f>
        <v>0.00570778719727882</v>
      </c>
      <c r="V8" s="77" t="n">
        <f aca="false">AT8/AT7-1</f>
        <v>-0.0301117829585485</v>
      </c>
      <c r="W8" s="78" t="n">
        <f aca="false">AU8/AU7-1</f>
        <v>0.0256375379695917</v>
      </c>
      <c r="X8" s="79" t="n">
        <f aca="false">(AE8+AD8)/AC8</f>
        <v>0.707806749126761</v>
      </c>
      <c r="Y8" s="80" t="n">
        <f aca="false">(AQ8+AR8+AS8+AT8+AU8)/AC8</f>
        <v>0.125794385343214</v>
      </c>
      <c r="Z8" s="80" t="n">
        <f aca="false">(AF8+AG8+AI8)/AC8</f>
        <v>0.150457925891851</v>
      </c>
      <c r="AA8" s="65" t="n">
        <f aca="false">1-AI8/(AF8+AG8+AI8)</f>
        <v>0.478438950466894</v>
      </c>
      <c r="AB8" s="81" t="n">
        <f aca="false">(AH8+AJ8+AK8+AL8+AM8+AN8+AO8+AP8)/AC8</f>
        <v>0.015940939638174</v>
      </c>
      <c r="AC8" s="82" t="n">
        <f aca="false">SUM(AD8:AU8)</f>
        <v>28071.9164352555</v>
      </c>
      <c r="AD8" s="83" t="n">
        <v>19190.1350109222</v>
      </c>
      <c r="AE8" s="84" t="n">
        <v>679.356902874133</v>
      </c>
      <c r="AF8" s="84" t="n">
        <v>1703.832</v>
      </c>
      <c r="AG8" s="84" t="n">
        <v>316.923</v>
      </c>
      <c r="AH8" s="84" t="n">
        <v>23.7433548067393</v>
      </c>
      <c r="AI8" s="84" t="n">
        <v>2202.8873226579</v>
      </c>
      <c r="AJ8" s="84" t="n">
        <v>1.5789330949761</v>
      </c>
      <c r="AK8" s="84" t="n">
        <v>144.841637873679</v>
      </c>
      <c r="AL8" s="84" t="n">
        <v>42.6863330029732</v>
      </c>
      <c r="AM8" s="84" t="n">
        <v>30.9097175421209</v>
      </c>
      <c r="AN8" s="84" t="n">
        <v>142.679425173439</v>
      </c>
      <c r="AO8" s="84" t="n">
        <v>50.9737401820614</v>
      </c>
      <c r="AP8" s="84" t="n">
        <v>10.0795837462835</v>
      </c>
      <c r="AQ8" s="84" t="n">
        <v>472.197314172448</v>
      </c>
      <c r="AR8" s="84" t="n">
        <v>1070.43857900533</v>
      </c>
      <c r="AS8" s="84" t="n">
        <v>1007.14262355094</v>
      </c>
      <c r="AT8" s="84" t="n">
        <v>911.824014132982</v>
      </c>
      <c r="AU8" s="85" t="n">
        <v>69.6869425173439</v>
      </c>
      <c r="AW8" s="71"/>
    </row>
    <row r="9" customFormat="false" ht="13.8" hidden="false" customHeight="false" outlineLevel="0" collapsed="false">
      <c r="B9" s="72" t="n">
        <f aca="false">B8+1</f>
        <v>2019</v>
      </c>
      <c r="C9" s="73" t="n">
        <v>8.3</v>
      </c>
      <c r="D9" s="86" t="n">
        <v>23.7038432247398</v>
      </c>
      <c r="E9" s="75" t="n">
        <f aca="false">AC9/AC8-1</f>
        <v>0.00775159726205699</v>
      </c>
      <c r="F9" s="76" t="n">
        <f aca="false">AE9/AE8-1</f>
        <v>0.00653758326504983</v>
      </c>
      <c r="G9" s="77" t="n">
        <f aca="false">AF9/AF8-1</f>
        <v>-0.0140639233352877</v>
      </c>
      <c r="H9" s="77" t="n">
        <f aca="false">AF9/AF8-1</f>
        <v>-0.0140639233352877</v>
      </c>
      <c r="I9" s="77" t="n">
        <f aca="false">AG9/AG8-1</f>
        <v>0.00665776860625456</v>
      </c>
      <c r="J9" s="77" t="n">
        <f aca="false">AH9/AH8-1</f>
        <v>-0.108489733013464</v>
      </c>
      <c r="K9" s="77" t="n">
        <f aca="false">AI9/AI8-1</f>
        <v>-0.00630717158892913</v>
      </c>
      <c r="L9" s="77" t="n">
        <f aca="false">AJ9/AJ8-1</f>
        <v>-0.0834153269886294</v>
      </c>
      <c r="M9" s="77" t="n">
        <f aca="false">AK9/AK8-1</f>
        <v>-0.00582790775299835</v>
      </c>
      <c r="N9" s="77" t="n">
        <f aca="false">AL9/AL8-1</f>
        <v>0.00297029702970431</v>
      </c>
      <c r="O9" s="77" t="n">
        <f aca="false">AM9/AM8-1</f>
        <v>-0.00884586619888417</v>
      </c>
      <c r="P9" s="77" t="n">
        <f aca="false">AN9/AN8-1</f>
        <v>0.00297029702970009</v>
      </c>
      <c r="Q9" s="77" t="n">
        <f aca="false">AO9/AO8-1</f>
        <v>0.00798514851485122</v>
      </c>
      <c r="R9" s="77" t="n">
        <f aca="false">AP9/AP8-1</f>
        <v>-0.0753054287464721</v>
      </c>
      <c r="S9" s="77" t="n">
        <f aca="false">AQ9/AQ8-1</f>
        <v>-0.0161059798220656</v>
      </c>
      <c r="T9" s="77" t="n">
        <f aca="false">AR9/AR8-1</f>
        <v>-0.000595339669560602</v>
      </c>
      <c r="U9" s="77" t="n">
        <f aca="false">AS9/AS8-1</f>
        <v>0.0061195002978327</v>
      </c>
      <c r="V9" s="77" t="n">
        <f aca="false">AT9/AT8-1</f>
        <v>0.00387031961274631</v>
      </c>
      <c r="W9" s="78" t="n">
        <f aca="false">AU9/AU8-1</f>
        <v>0.0231382887115845</v>
      </c>
      <c r="X9" s="79" t="n">
        <f aca="false">(AE9+AD9)/AC9</f>
        <v>0.711337838137677</v>
      </c>
      <c r="Y9" s="80" t="n">
        <f aca="false">(AQ9+AR9+AS9+AT9+AU9)/AC9</f>
        <v>0.124935024229528</v>
      </c>
      <c r="Z9" s="80" t="n">
        <f aca="false">(AF9+AG9+AI9)/AC9</f>
        <v>0.148037010706642</v>
      </c>
      <c r="AA9" s="65" t="n">
        <f aca="false">1-AI9/(AF9+AG9+AI9)</f>
        <v>0.477304724459519</v>
      </c>
      <c r="AB9" s="81" t="n">
        <f aca="false">(AH9+AJ9+AK9+AL9+AM9+AN9+AO9+AP9)/AC9</f>
        <v>0.0156901269261526</v>
      </c>
      <c r="AC9" s="82" t="n">
        <f aca="false">SUM(AD9:AU9)</f>
        <v>28289.5186258358</v>
      </c>
      <c r="AD9" s="83" t="n">
        <v>19439.6067660642</v>
      </c>
      <c r="AE9" s="84" t="n">
        <v>683.798255193359</v>
      </c>
      <c r="AF9" s="84" t="n">
        <v>1679.86943737579</v>
      </c>
      <c r="AG9" s="84" t="n">
        <v>319.033</v>
      </c>
      <c r="AH9" s="84" t="n">
        <v>21.1674445829122</v>
      </c>
      <c r="AI9" s="84" t="n">
        <v>2188.99333432282</v>
      </c>
      <c r="AJ9" s="84" t="n">
        <v>1.4472258745655</v>
      </c>
      <c r="AK9" s="84" t="n">
        <v>143.997514169358</v>
      </c>
      <c r="AL9" s="84" t="n">
        <v>42.8131240911009</v>
      </c>
      <c r="AM9" s="84" t="n">
        <v>30.636294316498</v>
      </c>
      <c r="AN9" s="84" t="n">
        <v>143.103225446231</v>
      </c>
      <c r="AO9" s="84" t="n">
        <v>51.3807730677726</v>
      </c>
      <c r="AP9" s="84" t="n">
        <v>9.32053637068365</v>
      </c>
      <c r="AQ9" s="84" t="n">
        <v>464.592113758353</v>
      </c>
      <c r="AR9" s="84" t="n">
        <v>1069.80130445542</v>
      </c>
      <c r="AS9" s="84" t="n">
        <v>1013.30583313572</v>
      </c>
      <c r="AT9" s="84" t="n">
        <v>915.353064498254</v>
      </c>
      <c r="AU9" s="85" t="n">
        <v>71.2993791127378</v>
      </c>
      <c r="AW9" s="71"/>
    </row>
    <row r="10" customFormat="false" ht="13.8" hidden="false" customHeight="false" outlineLevel="0" collapsed="false">
      <c r="B10" s="72" t="n">
        <f aca="false">B9+1</f>
        <v>2020</v>
      </c>
      <c r="C10" s="73" t="n">
        <v>7.8</v>
      </c>
      <c r="D10" s="86" t="n">
        <v>23.8215391347388</v>
      </c>
      <c r="E10" s="75" t="n">
        <f aca="false">AC10/AC9-1</f>
        <v>0.0069309093225074</v>
      </c>
      <c r="F10" s="76" t="n">
        <f aca="false">AE10/AE9-1</f>
        <v>0.00161732702769668</v>
      </c>
      <c r="G10" s="77" t="n">
        <f aca="false">AF10/AF9-1</f>
        <v>-0.0138798945805597</v>
      </c>
      <c r="H10" s="77" t="n">
        <f aca="false">AF10/AF9-1</f>
        <v>-0.0138798945805597</v>
      </c>
      <c r="I10" s="77" t="n">
        <f aca="false">AG10/AG9-1</f>
        <v>0.00659806352320902</v>
      </c>
      <c r="J10" s="77" t="n">
        <f aca="false">AH10/AH9-1</f>
        <v>-0.121775117716012</v>
      </c>
      <c r="K10" s="77" t="n">
        <f aca="false">AI10/AI9-1</f>
        <v>-0.00623321805568722</v>
      </c>
      <c r="L10" s="77" t="n">
        <f aca="false">AJ10/AJ9-1</f>
        <v>-0.0805677174361789</v>
      </c>
      <c r="M10" s="77" t="n">
        <f aca="false">AK10/AK9-1</f>
        <v>-0.00735120583190085</v>
      </c>
      <c r="N10" s="77" t="n">
        <f aca="false">AL10/AL9-1</f>
        <v>0.00267512137124792</v>
      </c>
      <c r="O10" s="77" t="n">
        <f aca="false">AM10/AM9-1</f>
        <v>-0.00917932844176783</v>
      </c>
      <c r="P10" s="77" t="n">
        <f aca="false">AN10/AN9-1</f>
        <v>0.00267512137124992</v>
      </c>
      <c r="Q10" s="77" t="n">
        <f aca="false">AO10/AO9-1</f>
        <v>0.0076884969781037</v>
      </c>
      <c r="R10" s="77" t="n">
        <f aca="false">AP10/AP9-1</f>
        <v>-0.0518110131739317</v>
      </c>
      <c r="S10" s="77" t="n">
        <f aca="false">AQ10/AQ9-1</f>
        <v>-0.0154261522704013</v>
      </c>
      <c r="T10" s="77" t="n">
        <f aca="false">AR10/AR9-1</f>
        <v>-0.00209308371088579</v>
      </c>
      <c r="U10" s="77" t="n">
        <f aca="false">AS10/AS9-1</f>
        <v>0.00414119049476347</v>
      </c>
      <c r="V10" s="77" t="n">
        <f aca="false">AT10/AT9-1</f>
        <v>0.00408217762099294</v>
      </c>
      <c r="W10" s="78" t="n">
        <f aca="false">AU10/AU9-1</f>
        <v>0.0230640406757485</v>
      </c>
      <c r="X10" s="79" t="n">
        <f aca="false">(AE10+AD10)/AC10</f>
        <v>0.714669617776097</v>
      </c>
      <c r="Y10" s="80" t="n">
        <f aca="false">(AQ10+AR10+AS10+AT10+AU10)/AC10</f>
        <v>0.124081085630512</v>
      </c>
      <c r="Z10" s="80" t="n">
        <f aca="false">(AF10+AG10+AI10)/AC10</f>
        <v>0.145794409878672</v>
      </c>
      <c r="AA10" s="65" t="n">
        <f aca="false">1-AI10/(AF10+AG10+AI10)</f>
        <v>0.476203234234263</v>
      </c>
      <c r="AB10" s="81" t="n">
        <f aca="false">(AH10+AJ10+AK10+AL10+AM10+AN10+AO10+AP10)/AC10</f>
        <v>0.0154548867147186</v>
      </c>
      <c r="AC10" s="82" t="n">
        <f aca="false">SUM(AD10:AU10)</f>
        <v>28485.5907142088</v>
      </c>
      <c r="AD10" s="83" t="n">
        <v>19672.882047257</v>
      </c>
      <c r="AE10" s="84" t="n">
        <v>684.904180592975</v>
      </c>
      <c r="AF10" s="84" t="n">
        <v>1656.55302667591</v>
      </c>
      <c r="AG10" s="84" t="n">
        <v>321.138</v>
      </c>
      <c r="AH10" s="84" t="n">
        <v>18.5897765270809</v>
      </c>
      <c r="AI10" s="84" t="n">
        <v>2175.34886154754</v>
      </c>
      <c r="AJ10" s="84" t="n">
        <v>1.33062618923718</v>
      </c>
      <c r="AK10" s="84" t="n">
        <v>142.938958803417</v>
      </c>
      <c r="AL10" s="84" t="n">
        <v>42.9276543943269</v>
      </c>
      <c r="AM10" s="84" t="n">
        <v>30.3550737087282</v>
      </c>
      <c r="AN10" s="84" t="n">
        <v>143.486043942917</v>
      </c>
      <c r="AO10" s="84" t="n">
        <v>51.7758139862368</v>
      </c>
      <c r="AP10" s="84" t="n">
        <v>8.83762993799405</v>
      </c>
      <c r="AQ10" s="84" t="n">
        <v>457.425245067889</v>
      </c>
      <c r="AR10" s="84" t="n">
        <v>1067.56212077118</v>
      </c>
      <c r="AS10" s="84" t="n">
        <v>1017.50212562019</v>
      </c>
      <c r="AT10" s="84" t="n">
        <v>919.089698293456</v>
      </c>
      <c r="AU10" s="85" t="n">
        <v>72.9438308927496</v>
      </c>
      <c r="AW10" s="71"/>
    </row>
    <row r="11" customFormat="false" ht="13.8" hidden="false" customHeight="false" outlineLevel="0" collapsed="false">
      <c r="B11" s="72" t="n">
        <f aca="false">B10+1</f>
        <v>2021</v>
      </c>
      <c r="C11" s="73" t="n">
        <v>7.4</v>
      </c>
      <c r="D11" s="86" t="n">
        <v>23.9387558758634</v>
      </c>
      <c r="E11" s="75" t="n">
        <f aca="false">AC11/AC10-1</f>
        <v>0.0052964391430006</v>
      </c>
      <c r="F11" s="76" t="n">
        <f aca="false">AE11/AE10-1</f>
        <v>0.00566025077058319</v>
      </c>
      <c r="G11" s="77" t="n">
        <f aca="false">AF11/AF10-1</f>
        <v>-0.0129980822602018</v>
      </c>
      <c r="H11" s="77" t="n">
        <f aca="false">AF11/AF10-1</f>
        <v>-0.0129980822602018</v>
      </c>
      <c r="I11" s="77" t="n">
        <f aca="false">AG11/AG10-1</f>
        <v>0.00657349799774565</v>
      </c>
      <c r="J11" s="77" t="n">
        <f aca="false">AH11/AH10-1</f>
        <v>-0.137033866366903</v>
      </c>
      <c r="K11" s="77" t="n">
        <f aca="false">AI11/AI10-1</f>
        <v>-0.00623321805569332</v>
      </c>
      <c r="L11" s="77" t="n">
        <f aca="false">AJ11/AJ10-1</f>
        <v>-0.0801592565777749</v>
      </c>
      <c r="M11" s="77" t="n">
        <f aca="false">AK11/AK10-1</f>
        <v>-0.00605927693012742</v>
      </c>
      <c r="N11" s="77" t="n">
        <f aca="false">AL11/AL10-1</f>
        <v>0.00398009950248723</v>
      </c>
      <c r="O11" s="77" t="n">
        <f aca="false">AM11/AM10-1</f>
        <v>-0.00786449675239154</v>
      </c>
      <c r="P11" s="77" t="n">
        <f aca="false">AN11/AN10-1</f>
        <v>0.00398009950248657</v>
      </c>
      <c r="Q11" s="77" t="n">
        <f aca="false">AO11/AO10-1</f>
        <v>0.00899999999999945</v>
      </c>
      <c r="R11" s="77" t="n">
        <f aca="false">AP11/AP10-1</f>
        <v>-0.0458971169792075</v>
      </c>
      <c r="S11" s="77" t="n">
        <f aca="false">AQ11/AQ10-1</f>
        <v>-0.0140449808282805</v>
      </c>
      <c r="T11" s="77" t="n">
        <f aca="false">AR11/AR10-1</f>
        <v>0.00155000000000438</v>
      </c>
      <c r="U11" s="77" t="n">
        <f aca="false">AS11/AS10-1</f>
        <v>0.00154999999999883</v>
      </c>
      <c r="V11" s="77" t="n">
        <f aca="false">AT11/AT10-1</f>
        <v>0.00805109118290814</v>
      </c>
      <c r="W11" s="78" t="n">
        <f aca="false">AU11/AU10-1</f>
        <v>0.0228887046633557</v>
      </c>
      <c r="X11" s="79" t="n">
        <f aca="false">(AE11+AD11)/AC11</f>
        <v>0.717222617852407</v>
      </c>
      <c r="Y11" s="80" t="n">
        <f aca="false">(AQ11+AR11+AS11+AT11+AU11)/AC11</f>
        <v>0.123632573516261</v>
      </c>
      <c r="Z11" s="80" t="n">
        <f aca="false">(AF11+AG11+AI11)/AC11</f>
        <v>0.143874593192304</v>
      </c>
      <c r="AA11" s="65" t="n">
        <f aca="false">1-AI11/(AF11+AG11+AI11)</f>
        <v>0.475301397230443</v>
      </c>
      <c r="AB11" s="81" t="n">
        <f aca="false">(AH11+AJ11+AK11+AL11+AM11+AN11+AO11+AP11)/AC11</f>
        <v>0.0152702154390281</v>
      </c>
      <c r="AC11" s="82" t="n">
        <f aca="false">SUM(AD11:AU11)</f>
        <v>28636.4629118791</v>
      </c>
      <c r="AD11" s="83" t="n">
        <v>19849.9379856823</v>
      </c>
      <c r="AE11" s="84" t="n">
        <v>688.780910008952</v>
      </c>
      <c r="AF11" s="84" t="n">
        <v>1635.02101416679</v>
      </c>
      <c r="AG11" s="84" t="n">
        <v>323.249</v>
      </c>
      <c r="AH11" s="84" t="n">
        <v>16.0423475746783</v>
      </c>
      <c r="AI11" s="84" t="n">
        <v>2161.78943774631</v>
      </c>
      <c r="AJ11" s="84" t="n">
        <v>1.22396418312501</v>
      </c>
      <c r="AK11" s="84" t="n">
        <v>142.072852067923</v>
      </c>
      <c r="AL11" s="84" t="n">
        <v>43.0985107302247</v>
      </c>
      <c r="AM11" s="84" t="n">
        <v>30.1163463301273</v>
      </c>
      <c r="AN11" s="84" t="n">
        <v>144.057132675028</v>
      </c>
      <c r="AO11" s="84" t="n">
        <v>52.2417963121129</v>
      </c>
      <c r="AP11" s="84" t="n">
        <v>8.43200820291099</v>
      </c>
      <c r="AQ11" s="84" t="n">
        <v>451.000716270539</v>
      </c>
      <c r="AR11" s="84" t="n">
        <v>1069.21684205838</v>
      </c>
      <c r="AS11" s="84" t="n">
        <v>1019.0792539149</v>
      </c>
      <c r="AT11" s="84" t="n">
        <v>926.489373259688</v>
      </c>
      <c r="AU11" s="85" t="n">
        <v>74.6134206950675</v>
      </c>
      <c r="AW11" s="71"/>
    </row>
    <row r="12" customFormat="false" ht="13.8" hidden="false" customHeight="false" outlineLevel="0" collapsed="false">
      <c r="B12" s="72" t="n">
        <f aca="false">B11+1</f>
        <v>2022</v>
      </c>
      <c r="C12" s="73" t="n">
        <v>7</v>
      </c>
      <c r="D12" s="86" t="n">
        <v>24.0554723625524</v>
      </c>
      <c r="E12" s="75" t="n">
        <f aca="false">AC12/AC11-1</f>
        <v>0.00435186740590998</v>
      </c>
      <c r="F12" s="76" t="n">
        <f aca="false">AE12/AE11-1</f>
        <v>-0.00399999999999878</v>
      </c>
      <c r="G12" s="77" t="n">
        <f aca="false">AF12/AF11-1</f>
        <v>-0.0118781424463936</v>
      </c>
      <c r="H12" s="77" t="n">
        <f aca="false">AF12/AF11-1</f>
        <v>-0.0118781424463936</v>
      </c>
      <c r="I12" s="77" t="n">
        <f aca="false">AG12/AG11-1</f>
        <v>0</v>
      </c>
      <c r="J12" s="77" t="n">
        <f aca="false">AH12/AH11-1</f>
        <v>-0.0984870857007773</v>
      </c>
      <c r="K12" s="77" t="n">
        <f aca="false">AI12/AI11-1</f>
        <v>-0.00623321805568988</v>
      </c>
      <c r="L12" s="77" t="n">
        <f aca="false">AJ12/AJ11-1</f>
        <v>-0.0755674122694189</v>
      </c>
      <c r="M12" s="77" t="n">
        <f aca="false">AK12/AK11-1</f>
        <v>-0.0119999999999995</v>
      </c>
      <c r="N12" s="77" t="n">
        <f aca="false">AL12/AL11-1</f>
        <v>0</v>
      </c>
      <c r="O12" s="77" t="n">
        <f aca="false">AM12/AM11-1</f>
        <v>-0.00799999999999945</v>
      </c>
      <c r="P12" s="77" t="n">
        <f aca="false">AN12/AN11-1</f>
        <v>0</v>
      </c>
      <c r="Q12" s="77" t="n">
        <f aca="false">AO12/AO11-1</f>
        <v>0.00560000000000138</v>
      </c>
      <c r="R12" s="77" t="n">
        <f aca="false">AP12/AP11-1</f>
        <v>0.00560000000000094</v>
      </c>
      <c r="S12" s="77" t="n">
        <f aca="false">AQ12/AQ11-1</f>
        <v>-0.0182241268893831</v>
      </c>
      <c r="T12" s="77" t="n">
        <f aca="false">AR12/AR11-1</f>
        <v>0.00279999999999658</v>
      </c>
      <c r="U12" s="77" t="n">
        <f aca="false">AS12/AS11-1</f>
        <v>0.00279999999999814</v>
      </c>
      <c r="V12" s="77" t="n">
        <f aca="false">AT12/AT11-1</f>
        <v>0.00724204205438239</v>
      </c>
      <c r="W12" s="78" t="n">
        <f aca="false">AU12/AU11-1</f>
        <v>0.0055526813668989</v>
      </c>
      <c r="X12" s="79" t="n">
        <f aca="false">(AE12+AD12)/AC12</f>
        <v>0.719540423280147</v>
      </c>
      <c r="Y12" s="80" t="n">
        <f aca="false">(AQ12+AR12+AS12+AT12+AU12)/AC12</f>
        <v>0.123262099477939</v>
      </c>
      <c r="Z12" s="80" t="n">
        <f aca="false">(AF12+AG12+AI12)/AC12</f>
        <v>0.142107418209103</v>
      </c>
      <c r="AA12" s="65" t="n">
        <f aca="false">1-AI12/(AF12+AG12+AI12)</f>
        <v>0.474375195735718</v>
      </c>
      <c r="AB12" s="81" t="n">
        <f aca="false">(AH12+AJ12+AK12+AL12+AM12+AN12+AO12+AP12)/AC12</f>
        <v>0.0150900590328106</v>
      </c>
      <c r="AC12" s="82" t="n">
        <f aca="false">SUM(AD12:AU12)</f>
        <v>28761.0850014458</v>
      </c>
      <c r="AD12" s="83" t="n">
        <v>20008.7374895677</v>
      </c>
      <c r="AE12" s="84" t="n">
        <v>686.025786368917</v>
      </c>
      <c r="AF12" s="84" t="n">
        <v>1615.60000165767</v>
      </c>
      <c r="AG12" s="84" t="n">
        <v>323.249</v>
      </c>
      <c r="AH12" s="84" t="n">
        <v>14.4623835142493</v>
      </c>
      <c r="AI12" s="84" t="n">
        <v>2148.31453279035</v>
      </c>
      <c r="AJ12" s="84" t="n">
        <v>1.1314723770958</v>
      </c>
      <c r="AK12" s="84" t="n">
        <v>140.367977843108</v>
      </c>
      <c r="AL12" s="84" t="n">
        <v>43.0985107302247</v>
      </c>
      <c r="AM12" s="84" t="n">
        <v>29.8754155594863</v>
      </c>
      <c r="AN12" s="84" t="n">
        <v>144.057132675028</v>
      </c>
      <c r="AO12" s="84" t="n">
        <v>52.5343503714608</v>
      </c>
      <c r="AP12" s="84" t="n">
        <v>8.4792274488473</v>
      </c>
      <c r="AQ12" s="84" t="n">
        <v>442.781621990022</v>
      </c>
      <c r="AR12" s="84" t="n">
        <v>1072.21064921614</v>
      </c>
      <c r="AS12" s="84" t="n">
        <v>1021.93267582586</v>
      </c>
      <c r="AT12" s="84" t="n">
        <v>933.199048263773</v>
      </c>
      <c r="AU12" s="85" t="n">
        <v>75.0277252458816</v>
      </c>
      <c r="AW12" s="71"/>
    </row>
    <row r="13" customFormat="false" ht="13.8" hidden="false" customHeight="false" outlineLevel="0" collapsed="false">
      <c r="B13" s="72" t="n">
        <f aca="false">B12+1</f>
        <v>2023</v>
      </c>
      <c r="C13" s="73" t="n">
        <v>7.13</v>
      </c>
      <c r="D13" s="86" t="n">
        <v>24.1741268621713</v>
      </c>
      <c r="E13" s="75" t="n">
        <f aca="false">AC13/AC12-1</f>
        <v>-0.000761567231987281</v>
      </c>
      <c r="F13" s="76" t="n">
        <f aca="false">AE13/AE12-1</f>
        <v>-0.00400000000000056</v>
      </c>
      <c r="G13" s="77" t="n">
        <f aca="false">AF13/AF12-1</f>
        <v>-0.00492696211428123</v>
      </c>
      <c r="H13" s="77" t="n">
        <f aca="false">AF13/AF12-1</f>
        <v>-0.00492696211428123</v>
      </c>
      <c r="I13" s="77" t="n">
        <f aca="false">AG13/AG12-1</f>
        <v>0</v>
      </c>
      <c r="J13" s="77" t="n">
        <f aca="false">AH13/AH12-1</f>
        <v>-0.0987807816654249</v>
      </c>
      <c r="K13" s="77" t="n">
        <f aca="false">AI13/AI12-1</f>
        <v>0</v>
      </c>
      <c r="L13" s="77" t="n">
        <f aca="false">AJ13/AJ12-1</f>
        <v>-0.0718122719825269</v>
      </c>
      <c r="M13" s="77" t="n">
        <f aca="false">AK13/AK12-1</f>
        <v>-0.012000000000005</v>
      </c>
      <c r="N13" s="77" t="n">
        <f aca="false">AL13/AL12-1</f>
        <v>0</v>
      </c>
      <c r="O13" s="77" t="n">
        <f aca="false">AM13/AM12-1</f>
        <v>-0.00800000000000023</v>
      </c>
      <c r="P13" s="77" t="n">
        <f aca="false">AN13/AN12-1</f>
        <v>0</v>
      </c>
      <c r="Q13" s="77" t="n">
        <f aca="false">AO13/AO12-1</f>
        <v>0.00520000000000009</v>
      </c>
      <c r="R13" s="77" t="n">
        <f aca="false">AP13/AP12-1</f>
        <v>0.00519999999999921</v>
      </c>
      <c r="S13" s="77" t="n">
        <f aca="false">AQ13/AQ12-1</f>
        <v>-0.0180043889942516</v>
      </c>
      <c r="T13" s="77" t="n">
        <f aca="false">AR13/AR12-1</f>
        <v>0.00390000000000668</v>
      </c>
      <c r="U13" s="77" t="n">
        <f aca="false">AS13/AS12-1</f>
        <v>0.00389999999999913</v>
      </c>
      <c r="V13" s="77" t="n">
        <f aca="false">AT13/AT12-1</f>
        <v>0.00571131466626884</v>
      </c>
      <c r="W13" s="78" t="n">
        <f aca="false">AU13/AU12-1</f>
        <v>0.00530187048734399</v>
      </c>
      <c r="X13" s="79" t="n">
        <f aca="false">(AE13+AD13)/AC13</f>
        <v>0.719505983684036</v>
      </c>
      <c r="Y13" s="80" t="n">
        <f aca="false">(AQ13+AR13+AS13+AT13+AU13)/AC13</f>
        <v>0.1235621288466</v>
      </c>
      <c r="Z13" s="80" t="n">
        <f aca="false">(AF13+AG13+AI13)/AC13</f>
        <v>0.141938751255936</v>
      </c>
      <c r="AA13" s="65" t="n">
        <f aca="false">1-AI13/(AF13+AG13+AI13)</f>
        <v>0.473349511823011</v>
      </c>
      <c r="AB13" s="81" t="n">
        <f aca="false">(AH13+AJ13+AK13+AL13+AM13+AN13+AO13+AP13)/AC13</f>
        <v>0.014993136213428</v>
      </c>
      <c r="AC13" s="82" t="n">
        <f aca="false">SUM(AD13:AU13)</f>
        <v>28739.1815015523</v>
      </c>
      <c r="AD13" s="83" t="n">
        <v>19994.731373325</v>
      </c>
      <c r="AE13" s="84" t="n">
        <v>683.281683223441</v>
      </c>
      <c r="AF13" s="84" t="n">
        <v>1607.64000165767</v>
      </c>
      <c r="AG13" s="84" t="n">
        <v>323.249</v>
      </c>
      <c r="AH13" s="84" t="n">
        <v>13.0337779659666</v>
      </c>
      <c r="AI13" s="84" t="n">
        <v>2148.31453279035</v>
      </c>
      <c r="AJ13" s="84" t="n">
        <v>1.05021877501108</v>
      </c>
      <c r="AK13" s="84" t="n">
        <v>138.68356210899</v>
      </c>
      <c r="AL13" s="84" t="n">
        <v>43.0985107302247</v>
      </c>
      <c r="AM13" s="84" t="n">
        <v>29.6364122350104</v>
      </c>
      <c r="AN13" s="84" t="n">
        <v>144.057132675028</v>
      </c>
      <c r="AO13" s="84" t="n">
        <v>52.8075289933924</v>
      </c>
      <c r="AP13" s="84" t="n">
        <v>8.5233194315813</v>
      </c>
      <c r="AQ13" s="84" t="n">
        <v>434.809609428208</v>
      </c>
      <c r="AR13" s="84" t="n">
        <v>1076.39227074809</v>
      </c>
      <c r="AS13" s="84" t="n">
        <v>1025.91821326158</v>
      </c>
      <c r="AT13" s="84" t="n">
        <v>938.52884167467</v>
      </c>
      <c r="AU13" s="85" t="n">
        <v>75.4255125280953</v>
      </c>
      <c r="AW13" s="71"/>
    </row>
    <row r="14" customFormat="false" ht="13.8" hidden="false" customHeight="false" outlineLevel="0" collapsed="false">
      <c r="B14" s="72" t="n">
        <f aca="false">B13+1</f>
        <v>2024</v>
      </c>
      <c r="C14" s="73" t="n">
        <v>7.28</v>
      </c>
      <c r="D14" s="86" t="n">
        <v>24.2926347981499</v>
      </c>
      <c r="E14" s="75" t="n">
        <f aca="false">AC14/AC13-1</f>
        <v>0.00153661164807417</v>
      </c>
      <c r="F14" s="76" t="n">
        <f aca="false">AE14/AE13-1</f>
        <v>-0.00400000000000034</v>
      </c>
      <c r="G14" s="77" t="n">
        <f aca="false">AF14/AF13-1</f>
        <v>-0.00475230772568613</v>
      </c>
      <c r="H14" s="77" t="n">
        <f aca="false">AF14/AF13-1</f>
        <v>-0.00475230772568613</v>
      </c>
      <c r="I14" s="77" t="n">
        <f aca="false">AG14/AG13-1</f>
        <v>0</v>
      </c>
      <c r="J14" s="77" t="n">
        <f aca="false">AH14/AH13-1</f>
        <v>-0.0989868814074906</v>
      </c>
      <c r="K14" s="77" t="n">
        <f aca="false">AI14/AI13-1</f>
        <v>0</v>
      </c>
      <c r="L14" s="77" t="n">
        <f aca="false">AJ14/AJ13-1</f>
        <v>-0.0663639371016098</v>
      </c>
      <c r="M14" s="77" t="n">
        <f aca="false">AK14/AK13-1</f>
        <v>-0.0120000000000008</v>
      </c>
      <c r="N14" s="77" t="n">
        <f aca="false">AL14/AL13-1</f>
        <v>0</v>
      </c>
      <c r="O14" s="77" t="n">
        <f aca="false">AM14/AM13-1</f>
        <v>-0.00800000000000056</v>
      </c>
      <c r="P14" s="77" t="n">
        <f aca="false">AN14/AN13-1</f>
        <v>0</v>
      </c>
      <c r="Q14" s="77" t="n">
        <f aca="false">AO14/AO13-1</f>
        <v>0.00259999999999949</v>
      </c>
      <c r="R14" s="77" t="n">
        <f aca="false">AP14/AP13-1</f>
        <v>0.00259999999999994</v>
      </c>
      <c r="S14" s="77" t="n">
        <f aca="false">AQ14/AQ13-1</f>
        <v>-0.0177989994250456</v>
      </c>
      <c r="T14" s="77" t="n">
        <f aca="false">AR14/AR13-1</f>
        <v>0.00259999999999549</v>
      </c>
      <c r="U14" s="77" t="n">
        <f aca="false">AS14/AS13-1</f>
        <v>0.00259999999999994</v>
      </c>
      <c r="V14" s="77" t="n">
        <f aca="false">AT14/AT13-1</f>
        <v>0.0058501665150128</v>
      </c>
      <c r="W14" s="78" t="n">
        <f aca="false">AU14/AU13-1</f>
        <v>0.0025475965298456</v>
      </c>
      <c r="X14" s="79" t="n">
        <f aca="false">(AE14+AD14)/AC14</f>
        <v>0.72019106929673</v>
      </c>
      <c r="Y14" s="80" t="n">
        <f aca="false">(AQ14+AR14+AS14+AT14+AU14)/AC14</f>
        <v>0.12349100829085</v>
      </c>
      <c r="Z14" s="80" t="n">
        <f aca="false">(AF14+AG14+AI14)/AC14</f>
        <v>0.141455549845816</v>
      </c>
      <c r="AA14" s="65" t="n">
        <f aca="false">1-AI14/(AF14+AG14+AI14)</f>
        <v>0.472361289560082</v>
      </c>
      <c r="AB14" s="81" t="n">
        <f aca="false">(AH14+AJ14+AK14+AL14+AM14+AN14+AO14+AP14)/AC14</f>
        <v>0.0148623725666045</v>
      </c>
      <c r="AC14" s="82" t="n">
        <f aca="false">SUM(AD14:AU14)</f>
        <v>28783.3424626037</v>
      </c>
      <c r="AD14" s="83" t="n">
        <v>20048.957629586</v>
      </c>
      <c r="AE14" s="84" t="n">
        <v>680.548556490547</v>
      </c>
      <c r="AF14" s="84" t="n">
        <v>1600.00000165767</v>
      </c>
      <c r="AG14" s="84" t="n">
        <v>323.249</v>
      </c>
      <c r="AH14" s="84" t="n">
        <v>11.7436049321579</v>
      </c>
      <c r="AI14" s="84" t="n">
        <v>2148.31453279035</v>
      </c>
      <c r="AJ14" s="84" t="n">
        <v>0.980522122283315</v>
      </c>
      <c r="AK14" s="84" t="n">
        <v>137.019359363682</v>
      </c>
      <c r="AL14" s="84" t="n">
        <v>43.0985107302247</v>
      </c>
      <c r="AM14" s="84" t="n">
        <v>29.3993209371303</v>
      </c>
      <c r="AN14" s="84" t="n">
        <v>144.057132675028</v>
      </c>
      <c r="AO14" s="84" t="n">
        <v>52.9448285687752</v>
      </c>
      <c r="AP14" s="84" t="n">
        <v>8.54548006210341</v>
      </c>
      <c r="AQ14" s="84" t="n">
        <v>427.070433439991</v>
      </c>
      <c r="AR14" s="84" t="n">
        <v>1079.19089065203</v>
      </c>
      <c r="AS14" s="84" t="n">
        <v>1028.58560061606</v>
      </c>
      <c r="AT14" s="84" t="n">
        <v>944.019391677609</v>
      </c>
      <c r="AU14" s="85" t="n">
        <v>75.6176663020737</v>
      </c>
      <c r="AW14" s="71"/>
    </row>
    <row r="15" customFormat="false" ht="13.8" hidden="false" customHeight="false" outlineLevel="0" collapsed="false">
      <c r="B15" s="72" t="n">
        <f aca="false">B14+1</f>
        <v>2025</v>
      </c>
      <c r="C15" s="73" t="n">
        <v>7.43</v>
      </c>
      <c r="D15" s="86" t="n">
        <v>24.4126636114633</v>
      </c>
      <c r="E15" s="75" t="n">
        <f aca="false">AC15/AC14-1</f>
        <v>0.0016118181901601</v>
      </c>
      <c r="F15" s="76" t="n">
        <f aca="false">AE15/AE14-1</f>
        <v>-0.00399999999999967</v>
      </c>
      <c r="G15" s="77" t="n">
        <f aca="false">AF15/AF14-1</f>
        <v>-0.00433749999550614</v>
      </c>
      <c r="H15" s="77" t="n">
        <f aca="false">AF15/AF14-1</f>
        <v>-0.00433749999550614</v>
      </c>
      <c r="I15" s="77" t="n">
        <f aca="false">AG15/AG14-1</f>
        <v>0</v>
      </c>
      <c r="J15" s="77" t="n">
        <f aca="false">AH15/AH14-1</f>
        <v>-0.102040503584644</v>
      </c>
      <c r="K15" s="77" t="n">
        <f aca="false">AI15/AI14-1</f>
        <v>0</v>
      </c>
      <c r="L15" s="77" t="n">
        <f aca="false">AJ15/AJ14-1</f>
        <v>-0.0571540609505783</v>
      </c>
      <c r="M15" s="77" t="n">
        <f aca="false">AK15/AK14-1</f>
        <v>-0.0119999999999988</v>
      </c>
      <c r="N15" s="77" t="n">
        <f aca="false">AL15/AL14-1</f>
        <v>0</v>
      </c>
      <c r="O15" s="77" t="n">
        <f aca="false">AM15/AM14-1</f>
        <v>-0.00799999999999856</v>
      </c>
      <c r="P15" s="77" t="n">
        <f aca="false">AN15/AN14-1</f>
        <v>0</v>
      </c>
      <c r="Q15" s="77" t="n">
        <f aca="false">AO15/AO14-1</f>
        <v>0.00309999999999988</v>
      </c>
      <c r="R15" s="77" t="n">
        <f aca="false">AP15/AP14-1</f>
        <v>0.00310000000000099</v>
      </c>
      <c r="S15" s="77" t="n">
        <f aca="false">AQ15/AQ14-1</f>
        <v>-0.0174968039024481</v>
      </c>
      <c r="T15" s="77" t="n">
        <f aca="false">AR15/AR14-1</f>
        <v>0.00309999999999877</v>
      </c>
      <c r="U15" s="77" t="n">
        <f aca="false">AS15/AS14-1</f>
        <v>0.00310000000000032</v>
      </c>
      <c r="V15" s="77" t="n">
        <f aca="false">AT15/AT14-1</f>
        <v>0.00580846888876363</v>
      </c>
      <c r="W15" s="78" t="n">
        <f aca="false">AU15/AU14-1</f>
        <v>0.00300957795718904</v>
      </c>
      <c r="X15" s="79" t="n">
        <f aca="false">(AE15+AD15)/AC15</f>
        <v>0.720818611182839</v>
      </c>
      <c r="Y15" s="80" t="n">
        <f aca="false">(AQ15+AR15+AS15+AT15+AU15)/AC15</f>
        <v>0.123457828732232</v>
      </c>
      <c r="Z15" s="80" t="n">
        <f aca="false">(AF15+AG15+AI15)/AC15</f>
        <v>0.140987192446437</v>
      </c>
      <c r="AA15" s="65" t="n">
        <f aca="false">1-AI15/(AF15+AG15+AI15)</f>
        <v>0.471460391206416</v>
      </c>
      <c r="AB15" s="81" t="n">
        <f aca="false">(AH15+AJ15+AK15+AL15+AM15+AN15+AO15+AP15)/AC15</f>
        <v>0.014736367638492</v>
      </c>
      <c r="AC15" s="82" t="n">
        <f aca="false">SUM(AD15:AU15)</f>
        <v>28829.7359775585</v>
      </c>
      <c r="AD15" s="83" t="n">
        <v>20103.1838858471</v>
      </c>
      <c r="AE15" s="84" t="n">
        <v>677.826362264585</v>
      </c>
      <c r="AF15" s="84" t="n">
        <v>1593.06000165767</v>
      </c>
      <c r="AG15" s="84" t="n">
        <v>323.249</v>
      </c>
      <c r="AH15" s="84" t="n">
        <v>10.5452815709814</v>
      </c>
      <c r="AI15" s="84" t="n">
        <v>2148.31453279035</v>
      </c>
      <c r="AJ15" s="84" t="n">
        <v>0.924481301142944</v>
      </c>
      <c r="AK15" s="84" t="n">
        <v>135.375127051318</v>
      </c>
      <c r="AL15" s="84" t="n">
        <v>43.0985107302247</v>
      </c>
      <c r="AM15" s="84" t="n">
        <v>29.1641263696333</v>
      </c>
      <c r="AN15" s="84" t="n">
        <v>144.057132675028</v>
      </c>
      <c r="AO15" s="84" t="n">
        <v>53.1089575373384</v>
      </c>
      <c r="AP15" s="84" t="n">
        <v>8.57197105029594</v>
      </c>
      <c r="AQ15" s="84" t="n">
        <v>419.598065813558</v>
      </c>
      <c r="AR15" s="84" t="n">
        <v>1082.53638241305</v>
      </c>
      <c r="AS15" s="84" t="n">
        <v>1031.77421597797</v>
      </c>
      <c r="AT15" s="84" t="n">
        <v>949.502698944558</v>
      </c>
      <c r="AU15" s="85" t="n">
        <v>75.8452435637505</v>
      </c>
      <c r="AW15" s="71"/>
    </row>
    <row r="16" customFormat="false" ht="13.8" hidden="false" customHeight="false" outlineLevel="0" collapsed="false">
      <c r="B16" s="72" t="n">
        <f aca="false">B15+1</f>
        <v>2026</v>
      </c>
      <c r="C16" s="73" t="n">
        <v>7.58</v>
      </c>
      <c r="D16" s="86" t="n">
        <v>24.4848682478174</v>
      </c>
      <c r="E16" s="75" t="n">
        <f aca="false">AC16/AC15-1</f>
        <v>0.0017022320123441</v>
      </c>
      <c r="F16" s="76" t="n">
        <f aca="false">AE16/AE15-1</f>
        <v>-0.00400000000000089</v>
      </c>
      <c r="G16" s="77" t="n">
        <f aca="false">AF16/AF15-1</f>
        <v>-0.00411786121877011</v>
      </c>
      <c r="H16" s="77" t="n">
        <f aca="false">AF16/AF15-1</f>
        <v>-0.00411786121877011</v>
      </c>
      <c r="I16" s="77" t="n">
        <f aca="false">AG16/AG15-1</f>
        <v>0</v>
      </c>
      <c r="J16" s="77" t="n">
        <f aca="false">AH16/AH15-1</f>
        <v>-0.109285600355742</v>
      </c>
      <c r="K16" s="77" t="n">
        <f aca="false">AI16/AI15-1</f>
        <v>0</v>
      </c>
      <c r="L16" s="77" t="n">
        <f aca="false">AJ16/AJ15-1</f>
        <v>-0.0517195006869479</v>
      </c>
      <c r="M16" s="77" t="n">
        <f aca="false">AK16/AK15-1</f>
        <v>-0.0120000000000013</v>
      </c>
      <c r="N16" s="77" t="n">
        <f aca="false">AL16/AL15-1</f>
        <v>0</v>
      </c>
      <c r="O16" s="77" t="n">
        <f aca="false">AM16/AM15-1</f>
        <v>-0.00800000000000123</v>
      </c>
      <c r="P16" s="77" t="n">
        <f aca="false">AN16/AN15-1</f>
        <v>0</v>
      </c>
      <c r="Q16" s="77" t="n">
        <f aca="false">AO16/AO15-1</f>
        <v>0.00380000000000025</v>
      </c>
      <c r="R16" s="77" t="n">
        <f aca="false">AP16/AP15-1</f>
        <v>0.00379999999999958</v>
      </c>
      <c r="S16" s="77" t="n">
        <f aca="false">AQ16/AQ15-1</f>
        <v>-0.0172294116101128</v>
      </c>
      <c r="T16" s="77" t="n">
        <f aca="false">AR16/AR15-1</f>
        <v>0.00380000000000025</v>
      </c>
      <c r="U16" s="77" t="n">
        <f aca="false">AS16/AS15-1</f>
        <v>0.00380000000000358</v>
      </c>
      <c r="V16" s="77" t="n">
        <f aca="false">AT16/AT15-1</f>
        <v>0.00615708941858251</v>
      </c>
      <c r="W16" s="78" t="n">
        <f aca="false">AU16/AU15-1</f>
        <v>0.00385668633396152</v>
      </c>
      <c r="X16" s="79" t="n">
        <f aca="false">(AE16+AD16)/AC16</f>
        <v>0.721377527891269</v>
      </c>
      <c r="Y16" s="80" t="n">
        <f aca="false">(AQ16+AR16+AS16+AT16+AU16)/AC16</f>
        <v>0.123488472524658</v>
      </c>
      <c r="Z16" s="80" t="n">
        <f aca="false">(AF16+AG16+AI16)/AC16</f>
        <v>0.140520451196049</v>
      </c>
      <c r="AA16" s="65" t="n">
        <f aca="false">1-AI16/(AF16+AG16+AI16)</f>
        <v>0.470605988655975</v>
      </c>
      <c r="AB16" s="81" t="n">
        <f aca="false">(AH16+AJ16+AK16+AL16+AM16+AN16+AO16+AP16)/AC16</f>
        <v>0.0146135483880243</v>
      </c>
      <c r="AC16" s="82" t="n">
        <f aca="false">SUM(AD16:AU16)</f>
        <v>28878.810877047</v>
      </c>
      <c r="AD16" s="83" t="n">
        <v>20157.4101421081</v>
      </c>
      <c r="AE16" s="84" t="n">
        <v>675.115056815526</v>
      </c>
      <c r="AF16" s="84" t="n">
        <v>1586.50000165767</v>
      </c>
      <c r="AG16" s="84" t="n">
        <v>323.249</v>
      </c>
      <c r="AH16" s="84" t="n">
        <v>9.39283414357636</v>
      </c>
      <c r="AI16" s="84" t="n">
        <v>2148.31453279035</v>
      </c>
      <c r="AJ16" s="84" t="n">
        <v>0.876667589853411</v>
      </c>
      <c r="AK16" s="84" t="n">
        <v>133.750625526702</v>
      </c>
      <c r="AL16" s="84" t="n">
        <v>43.0985107302247</v>
      </c>
      <c r="AM16" s="84" t="n">
        <v>28.9308133586762</v>
      </c>
      <c r="AN16" s="84" t="n">
        <v>144.057132675028</v>
      </c>
      <c r="AO16" s="84" t="n">
        <v>53.3107715759803</v>
      </c>
      <c r="AP16" s="84" t="n">
        <v>8.60454454028706</v>
      </c>
      <c r="AQ16" s="84" t="n">
        <v>412.368638026849</v>
      </c>
      <c r="AR16" s="84" t="n">
        <v>1086.65002066622</v>
      </c>
      <c r="AS16" s="84" t="n">
        <v>1035.69495799869</v>
      </c>
      <c r="AT16" s="84" t="n">
        <v>955.348871965145</v>
      </c>
      <c r="AU16" s="85" t="n">
        <v>76.1377548780988</v>
      </c>
      <c r="AW16" s="71"/>
    </row>
    <row r="17" customFormat="false" ht="13.8" hidden="false" customHeight="false" outlineLevel="0" collapsed="false">
      <c r="B17" s="72" t="n">
        <f aca="false">B16+1</f>
        <v>2027</v>
      </c>
      <c r="C17" s="73" t="n">
        <v>7.73</v>
      </c>
      <c r="D17" s="86" t="n">
        <v>24.5585891745412</v>
      </c>
      <c r="E17" s="75" t="n">
        <f aca="false">AC17/AC16-1</f>
        <v>0.00175988223090617</v>
      </c>
      <c r="F17" s="76" t="n">
        <f aca="false">AE17/AE16-1</f>
        <v>-0.00399999999999989</v>
      </c>
      <c r="G17" s="77" t="n">
        <f aca="false">AF17/AF16-1</f>
        <v>-0.00385754805774063</v>
      </c>
      <c r="H17" s="77" t="n">
        <f aca="false">AF17/AF16-1</f>
        <v>-0.00385754805774063</v>
      </c>
      <c r="I17" s="77" t="n">
        <f aca="false">AG17/AG16-1</f>
        <v>0</v>
      </c>
      <c r="J17" s="77" t="n">
        <f aca="false">AH17/AH16-1</f>
        <v>-0.112138211360745</v>
      </c>
      <c r="K17" s="77" t="n">
        <f aca="false">AI17/AI16-1</f>
        <v>0</v>
      </c>
      <c r="L17" s="77" t="n">
        <f aca="false">AJ17/AJ16-1</f>
        <v>-0.0515474606038617</v>
      </c>
      <c r="M17" s="77" t="n">
        <f aca="false">AK17/AK16-1</f>
        <v>-0.011999999999997</v>
      </c>
      <c r="N17" s="77" t="n">
        <f aca="false">AL17/AL16-1</f>
        <v>0</v>
      </c>
      <c r="O17" s="77" t="n">
        <f aca="false">AM17/AM16-1</f>
        <v>-0.00799999999999967</v>
      </c>
      <c r="P17" s="77" t="n">
        <f aca="false">AN17/AN16-1</f>
        <v>0</v>
      </c>
      <c r="Q17" s="77" t="n">
        <f aca="false">AO17/AO16-1</f>
        <v>0.00389999999999957</v>
      </c>
      <c r="R17" s="77" t="n">
        <f aca="false">AP17/AP16-1</f>
        <v>0.00390000000000001</v>
      </c>
      <c r="S17" s="77" t="n">
        <f aca="false">AQ17/AQ16-1</f>
        <v>-0.0169922822817233</v>
      </c>
      <c r="T17" s="77" t="n">
        <f aca="false">AR17/AR16-1</f>
        <v>0.00390000000000157</v>
      </c>
      <c r="U17" s="77" t="n">
        <f aca="false">AS17/AS16-1</f>
        <v>0.00389999999999535</v>
      </c>
      <c r="V17" s="77" t="n">
        <f aca="false">AT17/AT16-1</f>
        <v>0.00684764431298102</v>
      </c>
      <c r="W17" s="78" t="n">
        <f aca="false">AU17/AU16-1</f>
        <v>0.00392748095179662</v>
      </c>
      <c r="X17" s="79" t="n">
        <f aca="false">(AE17+AD17)/AC17</f>
        <v>0.721891291909754</v>
      </c>
      <c r="Y17" s="80" t="n">
        <f aca="false">(AQ17+AR17+AS17+AT17+AU17)/AC17</f>
        <v>0.123551898405374</v>
      </c>
      <c r="Z17" s="80" t="n">
        <f aca="false">(AF17+AG17+AI17)/AC17</f>
        <v>0.14006203842034</v>
      </c>
      <c r="AA17" s="65" t="n">
        <f aca="false">1-AI17/(AF17+AG17+AI17)</f>
        <v>0.469806399194305</v>
      </c>
      <c r="AB17" s="81" t="n">
        <f aca="false">(AH17+AJ17+AK17+AL17+AM17+AN17+AO17+AP17)/AC17</f>
        <v>0.0144947712645318</v>
      </c>
      <c r="AC17" s="82" t="n">
        <f aca="false">SUM(AD17:AU17)</f>
        <v>28929.6341831592</v>
      </c>
      <c r="AD17" s="83" t="n">
        <v>20211.6363983691</v>
      </c>
      <c r="AE17" s="84" t="n">
        <v>672.414596588264</v>
      </c>
      <c r="AF17" s="84" t="n">
        <v>1580.38000165767</v>
      </c>
      <c r="AG17" s="84" t="n">
        <v>323.249</v>
      </c>
      <c r="AH17" s="84" t="n">
        <v>8.33953852310757</v>
      </c>
      <c r="AI17" s="84" t="n">
        <v>2148.31453279035</v>
      </c>
      <c r="AJ17" s="84" t="n">
        <v>0.83147760180276</v>
      </c>
      <c r="AK17" s="84" t="n">
        <v>132.145618020382</v>
      </c>
      <c r="AL17" s="84" t="n">
        <v>43.0985107302247</v>
      </c>
      <c r="AM17" s="84" t="n">
        <v>28.6993668518068</v>
      </c>
      <c r="AN17" s="84" t="n">
        <v>144.057132675028</v>
      </c>
      <c r="AO17" s="84" t="n">
        <v>53.5186835851266</v>
      </c>
      <c r="AP17" s="84" t="n">
        <v>8.63810226399418</v>
      </c>
      <c r="AQ17" s="84" t="n">
        <v>405.361553725367</v>
      </c>
      <c r="AR17" s="84" t="n">
        <v>1090.88795574682</v>
      </c>
      <c r="AS17" s="84" t="n">
        <v>1039.73416833488</v>
      </c>
      <c r="AT17" s="84" t="n">
        <v>961.89076123517</v>
      </c>
      <c r="AU17" s="85" t="n">
        <v>76.4367844600951</v>
      </c>
      <c r="AW17" s="71"/>
    </row>
    <row r="18" customFormat="false" ht="13.8" hidden="false" customHeight="false" outlineLevel="0" collapsed="false">
      <c r="B18" s="72" t="n">
        <f aca="false">B17+1</f>
        <v>2028</v>
      </c>
      <c r="C18" s="73" t="n">
        <v>7.88</v>
      </c>
      <c r="D18" s="86" t="n">
        <v>24.6321820518042</v>
      </c>
      <c r="E18" s="75" t="n">
        <f aca="false">AC18/AC17-1</f>
        <v>0.000499999999999945</v>
      </c>
      <c r="F18" s="76" t="n">
        <f aca="false">AE18/AE17-1</f>
        <v>-0.00399999999999989</v>
      </c>
      <c r="G18" s="77" t="n">
        <f aca="false">AF18/AF17-1</f>
        <v>-0.00399903820180647</v>
      </c>
      <c r="H18" s="77" t="n">
        <f aca="false">AF18/AF17-1</f>
        <v>-0.00399903820180647</v>
      </c>
      <c r="I18" s="77" t="n">
        <f aca="false">AG18/AG17-1</f>
        <v>0</v>
      </c>
      <c r="J18" s="77" t="n">
        <f aca="false">AH18/AH17-1</f>
        <v>-0.115088211115886</v>
      </c>
      <c r="K18" s="77" t="n">
        <f aca="false">AI18/AI17-1</f>
        <v>0</v>
      </c>
      <c r="L18" s="77" t="n">
        <f aca="false">AJ18/AJ17-1</f>
        <v>-0.0488282825426725</v>
      </c>
      <c r="M18" s="77" t="n">
        <f aca="false">AK18/AK17-1</f>
        <v>0</v>
      </c>
      <c r="N18" s="77" t="n">
        <f aca="false">AL18/AL17-1</f>
        <v>0</v>
      </c>
      <c r="O18" s="77" t="n">
        <f aca="false">AM18/AM17-1</f>
        <v>-0.00800000000000156</v>
      </c>
      <c r="P18" s="77" t="n">
        <f aca="false">AN18/AN17-1</f>
        <v>0</v>
      </c>
      <c r="Q18" s="77" t="n">
        <f aca="false">AO18/AO17-1</f>
        <v>0.00360000000000071</v>
      </c>
      <c r="R18" s="77" t="n">
        <f aca="false">AP18/AP17-1</f>
        <v>0.00360000000000005</v>
      </c>
      <c r="S18" s="77" t="n">
        <f aca="false">AQ18/AQ17-1</f>
        <v>-0.0167814879903282</v>
      </c>
      <c r="T18" s="77" t="n">
        <f aca="false">AR18/AR17-1</f>
        <v>0.00360000000000138</v>
      </c>
      <c r="U18" s="77" t="n">
        <f aca="false">AS18/AS17-1</f>
        <v>0.00360000000000427</v>
      </c>
      <c r="V18" s="77" t="n">
        <f aca="false">AT18/AT17-1</f>
        <v>0.00715950222565476</v>
      </c>
      <c r="W18" s="78" t="n">
        <f aca="false">AU18/AU17-1</f>
        <v>0.00369418714942693</v>
      </c>
      <c r="X18" s="79" t="n">
        <f aca="false">(AE18+AD18)/AC18</f>
        <v>0.722005729877208</v>
      </c>
      <c r="Y18" s="80" t="n">
        <f aca="false">(AQ18+AR18+AS18+AT18+AU18)/AC18</f>
        <v>0.123767816158493</v>
      </c>
      <c r="Z18" s="80" t="n">
        <f aca="false">(AF18+AG18+AI18)/AC18</f>
        <v>0.139773690464954</v>
      </c>
      <c r="AA18" s="65" t="n">
        <f aca="false">1-AI18/(AF18+AG18+AI18)</f>
        <v>0.468978140329248</v>
      </c>
      <c r="AB18" s="81" t="n">
        <f aca="false">(AH18+AJ18+AK18+AL18+AM18+AN18+AO18+AP18)/AC18</f>
        <v>0.0144527634993463</v>
      </c>
      <c r="AC18" s="82" t="n">
        <f aca="false">SUM(AD18:AU18)</f>
        <v>28944.0990002508</v>
      </c>
      <c r="AD18" s="83" t="n">
        <v>20228.0803861123</v>
      </c>
      <c r="AE18" s="84" t="n">
        <v>669.724938201911</v>
      </c>
      <c r="AF18" s="84" t="n">
        <v>1574.06000165767</v>
      </c>
      <c r="AG18" s="84" t="n">
        <v>323.249</v>
      </c>
      <c r="AH18" s="84" t="n">
        <v>7.3797559529511</v>
      </c>
      <c r="AI18" s="84" t="n">
        <v>2148.31453279035</v>
      </c>
      <c r="AJ18" s="84" t="n">
        <v>0.790877978534031</v>
      </c>
      <c r="AK18" s="84" t="n">
        <v>132.145618020382</v>
      </c>
      <c r="AL18" s="84" t="n">
        <v>43.0985107302247</v>
      </c>
      <c r="AM18" s="84" t="n">
        <v>28.4697719169923</v>
      </c>
      <c r="AN18" s="84" t="n">
        <v>144.057132675028</v>
      </c>
      <c r="AO18" s="84" t="n">
        <v>53.7113508460331</v>
      </c>
      <c r="AP18" s="84" t="n">
        <v>8.66919943214456</v>
      </c>
      <c r="AQ18" s="84" t="n">
        <v>398.558983679784</v>
      </c>
      <c r="AR18" s="84" t="n">
        <v>1094.81515238751</v>
      </c>
      <c r="AS18" s="84" t="n">
        <v>1043.47721134089</v>
      </c>
      <c r="AT18" s="84" t="n">
        <v>968.77742028107</v>
      </c>
      <c r="AU18" s="85" t="n">
        <v>76.7191562469911</v>
      </c>
      <c r="AW18" s="71"/>
    </row>
    <row r="19" customFormat="false" ht="13.8" hidden="false" customHeight="false" outlineLevel="0" collapsed="false">
      <c r="B19" s="72" t="n">
        <f aca="false">B18+1</f>
        <v>2029</v>
      </c>
      <c r="C19" s="73" t="n">
        <v>7.66</v>
      </c>
      <c r="D19" s="86" t="n">
        <v>24.7052956300105</v>
      </c>
      <c r="E19" s="75" t="n">
        <f aca="false">AC19/AC18-1</f>
        <v>0.00449999999999773</v>
      </c>
      <c r="F19" s="76" t="n">
        <f aca="false">AE19/AE18-1</f>
        <v>-0.00400000000000045</v>
      </c>
      <c r="G19" s="77" t="n">
        <f aca="false">AF19/AF18-1</f>
        <v>-0.00388803475951027</v>
      </c>
      <c r="H19" s="77" t="n">
        <f aca="false">AF19/AF18-1</f>
        <v>-0.00388803475951027</v>
      </c>
      <c r="I19" s="77" t="n">
        <f aca="false">AG19/AG18-1</f>
        <v>0</v>
      </c>
      <c r="J19" s="77" t="n">
        <f aca="false">AH19/AH18-1</f>
        <v>-0.11787858717918</v>
      </c>
      <c r="K19" s="77" t="n">
        <f aca="false">AI19/AI18-1</f>
        <v>0</v>
      </c>
      <c r="L19" s="77" t="n">
        <f aca="false">AJ19/AJ18-1</f>
        <v>-0.0431901960006871</v>
      </c>
      <c r="M19" s="77" t="n">
        <f aca="false">AK19/AK18-1</f>
        <v>0</v>
      </c>
      <c r="N19" s="77" t="n">
        <f aca="false">AL19/AL18-1</f>
        <v>0</v>
      </c>
      <c r="O19" s="77" t="n">
        <f aca="false">AM19/AM18-1</f>
        <v>-0.00799999999999868</v>
      </c>
      <c r="P19" s="77" t="n">
        <f aca="false">AN19/AN18-1</f>
        <v>0</v>
      </c>
      <c r="Q19" s="77" t="n">
        <f aca="false">AO19/AO18-1</f>
        <v>0.00359999999999983</v>
      </c>
      <c r="R19" s="77" t="n">
        <f aca="false">AP19/AP18-1</f>
        <v>0.00360000000000116</v>
      </c>
      <c r="S19" s="77" t="n">
        <f aca="false">AQ19/AQ18-1</f>
        <v>-0.0165936272922668</v>
      </c>
      <c r="T19" s="77" t="n">
        <f aca="false">AR19/AR18-1</f>
        <v>0.00359999999999538</v>
      </c>
      <c r="U19" s="77" t="n">
        <f aca="false">AS19/AS18-1</f>
        <v>0.00359999999999294</v>
      </c>
      <c r="V19" s="77" t="n">
        <f aca="false">AT19/AT18-1</f>
        <v>0.00725057739464763</v>
      </c>
      <c r="W19" s="78" t="n">
        <f aca="false">AU19/AU18-1</f>
        <v>0.00345289592518538</v>
      </c>
      <c r="X19" s="79" t="n">
        <f aca="false">(AE19+AD19)/AC19</f>
        <v>0.72320479964052</v>
      </c>
      <c r="Y19" s="80" t="n">
        <f aca="false">(AQ19+AR19+AS19+AT19+AU19)/AC19</f>
        <v>0.123501356061117</v>
      </c>
      <c r="Z19" s="80" t="n">
        <f aca="false">(AF19+AG19+AI19)/AC19</f>
        <v>0.138937031759186</v>
      </c>
      <c r="AA19" s="65" t="n">
        <f aca="false">1-AI19/(AF19+AG19+AI19)</f>
        <v>0.468173622211249</v>
      </c>
      <c r="AB19" s="81" t="n">
        <f aca="false">(AH19+AJ19+AK19+AL19+AM19+AN19+AO19+AP19)/AC19</f>
        <v>0.014356812539178</v>
      </c>
      <c r="AC19" s="82" t="n">
        <f aca="false">SUM(AD19:AU19)</f>
        <v>29074.3474457518</v>
      </c>
      <c r="AD19" s="83" t="n">
        <v>20359.6615807347</v>
      </c>
      <c r="AE19" s="84" t="n">
        <v>667.046038449103</v>
      </c>
      <c r="AF19" s="84" t="n">
        <v>1567.94000165767</v>
      </c>
      <c r="AG19" s="84" t="n">
        <v>323.249</v>
      </c>
      <c r="AH19" s="84" t="n">
        <v>6.50984074749008</v>
      </c>
      <c r="AI19" s="84" t="n">
        <v>2148.31453279035</v>
      </c>
      <c r="AJ19" s="84" t="n">
        <v>0.756719803628519</v>
      </c>
      <c r="AK19" s="84" t="n">
        <v>132.145618020382</v>
      </c>
      <c r="AL19" s="84" t="n">
        <v>43.0985107302247</v>
      </c>
      <c r="AM19" s="84" t="n">
        <v>28.2420137416564</v>
      </c>
      <c r="AN19" s="84" t="n">
        <v>144.057132675028</v>
      </c>
      <c r="AO19" s="84" t="n">
        <v>53.9047117090788</v>
      </c>
      <c r="AP19" s="84" t="n">
        <v>8.70040855010029</v>
      </c>
      <c r="AQ19" s="84" t="n">
        <v>391.945444450617</v>
      </c>
      <c r="AR19" s="84" t="n">
        <v>1098.7564869361</v>
      </c>
      <c r="AS19" s="84" t="n">
        <v>1047.23372930171</v>
      </c>
      <c r="AT19" s="84" t="n">
        <v>975.801615945005</v>
      </c>
      <c r="AU19" s="85" t="n">
        <v>76.98405950898</v>
      </c>
      <c r="AW19" s="71"/>
    </row>
    <row r="20" customFormat="false" ht="13.8" hidden="false" customHeight="false" outlineLevel="0" collapsed="false">
      <c r="B20" s="72" t="n">
        <f aca="false">B19+1</f>
        <v>2030</v>
      </c>
      <c r="C20" s="73" t="n">
        <v>7.44</v>
      </c>
      <c r="D20" s="86" t="n">
        <v>24.7785448655887</v>
      </c>
      <c r="E20" s="75" t="n">
        <f aca="false">AC20/AC19-1</f>
        <v>0.00490000000000213</v>
      </c>
      <c r="F20" s="76" t="n">
        <f aca="false">AE20/AE19-1</f>
        <v>-0.00399999999999934</v>
      </c>
      <c r="G20" s="77" t="n">
        <f aca="false">AF20/AF19-1</f>
        <v>-0.00451547890385795</v>
      </c>
      <c r="H20" s="77" t="n">
        <f aca="false">AF20/AF19-1</f>
        <v>-0.00451547890385795</v>
      </c>
      <c r="I20" s="77" t="n">
        <f aca="false">AG20/AG19-1</f>
        <v>0</v>
      </c>
      <c r="J20" s="77" t="n">
        <f aca="false">AH20/AH19-1</f>
        <v>-0.123155845845085</v>
      </c>
      <c r="K20" s="77" t="n">
        <f aca="false">AI20/AI19-1</f>
        <v>0</v>
      </c>
      <c r="L20" s="77" t="n">
        <f aca="false">AJ20/AJ19-1</f>
        <v>-0.0406617861248364</v>
      </c>
      <c r="M20" s="77" t="n">
        <f aca="false">AK20/AK19-1</f>
        <v>0</v>
      </c>
      <c r="N20" s="77" t="n">
        <f aca="false">AL20/AL19-1</f>
        <v>0</v>
      </c>
      <c r="O20" s="77" t="n">
        <f aca="false">AM20/AM19-1</f>
        <v>-0.00800000000000178</v>
      </c>
      <c r="P20" s="77" t="n">
        <f aca="false">AN20/AN19-1</f>
        <v>0</v>
      </c>
      <c r="Q20" s="77" t="n">
        <f aca="false">AO20/AO19-1</f>
        <v>0.00399999999999978</v>
      </c>
      <c r="R20" s="77" t="n">
        <f aca="false">AP20/AP19-1</f>
        <v>0.004</v>
      </c>
      <c r="S20" s="77" t="n">
        <f aca="false">AQ20/AQ19-1</f>
        <v>-0.0157351320623375</v>
      </c>
      <c r="T20" s="77" t="n">
        <f aca="false">AR20/AR19-1</f>
        <v>0.00400000000000511</v>
      </c>
      <c r="U20" s="77" t="n">
        <f aca="false">AS20/AS19-1</f>
        <v>0.00400000000000311</v>
      </c>
      <c r="V20" s="77" t="n">
        <f aca="false">AT20/AT19-1</f>
        <v>0.0073957326699996</v>
      </c>
      <c r="W20" s="78" t="n">
        <f aca="false">AU20/AU19-1</f>
        <v>0.00406347496404247</v>
      </c>
      <c r="X20" s="79" t="n">
        <f aca="false">(AE20+AD20)/AC20</f>
        <v>0.724484035971962</v>
      </c>
      <c r="Y20" s="80" t="n">
        <f aca="false">(AQ20+AR20+AS20+AT20+AU20)/AC20</f>
        <v>0.123239578821739</v>
      </c>
      <c r="Z20" s="80" t="n">
        <f aca="false">(AF20+AG20+AI20)/AC20</f>
        <v>0.138017233680245</v>
      </c>
      <c r="AA20" s="65" t="n">
        <f aca="false">1-AI20/(AF20+AG20+AI20)</f>
        <v>0.467239858502506</v>
      </c>
      <c r="AB20" s="81" t="n">
        <f aca="false">(AH20+AJ20+AK20+AL20+AM20+AN20+AO20+AP20)/AC20</f>
        <v>0.0142591515260545</v>
      </c>
      <c r="AC20" s="82" t="n">
        <f aca="false">SUM(AD20:AU20)</f>
        <v>29216.8117482361</v>
      </c>
      <c r="AD20" s="83" t="n">
        <v>20502.7358392998</v>
      </c>
      <c r="AE20" s="84" t="n">
        <v>664.377854295307</v>
      </c>
      <c r="AF20" s="84" t="n">
        <v>1560.86000165767</v>
      </c>
      <c r="AG20" s="84" t="n">
        <v>323.249</v>
      </c>
      <c r="AH20" s="84" t="n">
        <v>5.70811580391614</v>
      </c>
      <c r="AI20" s="84" t="n">
        <v>2148.31453279035</v>
      </c>
      <c r="AJ20" s="84" t="n">
        <v>0.725950224816948</v>
      </c>
      <c r="AK20" s="84" t="n">
        <v>132.145618020382</v>
      </c>
      <c r="AL20" s="84" t="n">
        <v>43.0985107302247</v>
      </c>
      <c r="AM20" s="84" t="n">
        <v>28.0160776317231</v>
      </c>
      <c r="AN20" s="84" t="n">
        <v>144.057132675028</v>
      </c>
      <c r="AO20" s="84" t="n">
        <v>54.1203305559151</v>
      </c>
      <c r="AP20" s="84" t="n">
        <v>8.73521018430069</v>
      </c>
      <c r="AQ20" s="84" t="n">
        <v>385.778131120955</v>
      </c>
      <c r="AR20" s="84" t="n">
        <v>1103.15151288385</v>
      </c>
      <c r="AS20" s="84" t="n">
        <v>1051.42266421892</v>
      </c>
      <c r="AT20" s="84" t="n">
        <v>983.018383835488</v>
      </c>
      <c r="AU20" s="85" t="n">
        <v>77.2968823074251</v>
      </c>
      <c r="AW20" s="71"/>
    </row>
    <row r="21" customFormat="false" ht="13.8" hidden="false" customHeight="false" outlineLevel="0" collapsed="false">
      <c r="B21" s="72" t="n">
        <f aca="false">B20+1</f>
        <v>2031</v>
      </c>
      <c r="C21" s="73" t="n">
        <v>7.22</v>
      </c>
      <c r="D21" s="86" t="n">
        <v>24.8530590542208</v>
      </c>
      <c r="E21" s="75" t="n">
        <f aca="false">AC21/AC20-1</f>
        <v>0.00499999999999945</v>
      </c>
      <c r="F21" s="76" t="n">
        <f aca="false">AE21/AE20-1</f>
        <v>-0.00399999999999967</v>
      </c>
      <c r="G21" s="77" t="n">
        <f aca="false">AF21/AF20-1</f>
        <v>-0.00213984598007044</v>
      </c>
      <c r="H21" s="77" t="n">
        <f aca="false">AF21/AF20-1</f>
        <v>-0.00213984598007044</v>
      </c>
      <c r="I21" s="77" t="n">
        <f aca="false">AG21/AG20-1</f>
        <v>0</v>
      </c>
      <c r="J21" s="77" t="n">
        <f aca="false">AH21/AH20-1</f>
        <v>-0.131397574112775</v>
      </c>
      <c r="K21" s="77" t="n">
        <f aca="false">AI21/AI20-1</f>
        <v>0</v>
      </c>
      <c r="L21" s="77" t="n">
        <f aca="false">AJ21/AJ20-1</f>
        <v>-0.0395368573552798</v>
      </c>
      <c r="M21" s="77" t="n">
        <f aca="false">AK21/AK20-1</f>
        <v>0</v>
      </c>
      <c r="N21" s="77" t="n">
        <f aca="false">AL21/AL20-1</f>
        <v>0</v>
      </c>
      <c r="O21" s="77" t="n">
        <f aca="false">AM21/AM20-1</f>
        <v>-0.00799999999999701</v>
      </c>
      <c r="P21" s="77" t="n">
        <f aca="false">AN21/AN20-1</f>
        <v>0</v>
      </c>
      <c r="Q21" s="77" t="n">
        <f aca="false">AO21/AO20-1</f>
        <v>0.00410000000000088</v>
      </c>
      <c r="R21" s="77" t="n">
        <f aca="false">AP21/AP20-1</f>
        <v>0.00409999999999977</v>
      </c>
      <c r="S21" s="77" t="n">
        <f aca="false">AQ21/AQ20-1</f>
        <v>-0.0148911319017272</v>
      </c>
      <c r="T21" s="77" t="n">
        <f aca="false">AR21/AR20-1</f>
        <v>0.00409999999999666</v>
      </c>
      <c r="U21" s="77" t="n">
        <f aca="false">AS21/AS20-1</f>
        <v>0.00410000000000221</v>
      </c>
      <c r="V21" s="77" t="n">
        <f aca="false">AT21/AT20-1</f>
        <v>0.00744394155211192</v>
      </c>
      <c r="W21" s="78" t="n">
        <f aca="false">AU21/AU20-1</f>
        <v>0.00404283455158683</v>
      </c>
      <c r="X21" s="79" t="n">
        <f aca="false">(AE21+AD21)/AC21</f>
        <v>0.725628832274303</v>
      </c>
      <c r="Y21" s="80" t="n">
        <f aca="false">(AQ21+AR21+AS21+AT21+AU21)/AC21</f>
        <v>0.122991502919128</v>
      </c>
      <c r="Z21" s="80" t="n">
        <f aca="false">(AF21+AG21+AI21)/AC21</f>
        <v>0.13721683177756</v>
      </c>
      <c r="AA21" s="65" t="n">
        <f aca="false">1-AI21/(AF21+AG21+AI21)</f>
        <v>0.466798214923418</v>
      </c>
      <c r="AB21" s="81" t="n">
        <f aca="false">(AH21+AJ21+AK21+AL21+AM21+AN21+AO21+AP21)/AC21</f>
        <v>0.0141628330290092</v>
      </c>
      <c r="AC21" s="82" t="n">
        <f aca="false">SUM(AD21:AU21)</f>
        <v>29362.8958069772</v>
      </c>
      <c r="AD21" s="83" t="n">
        <v>20644.8434537308</v>
      </c>
      <c r="AE21" s="84" t="n">
        <v>661.720342878126</v>
      </c>
      <c r="AF21" s="84" t="n">
        <v>1557.52000165767</v>
      </c>
      <c r="AG21" s="84" t="n">
        <v>323.249</v>
      </c>
      <c r="AH21" s="84" t="n">
        <v>4.95808323452677</v>
      </c>
      <c r="AI21" s="84" t="n">
        <v>2148.31453279035</v>
      </c>
      <c r="AJ21" s="84" t="n">
        <v>0.697248434331327</v>
      </c>
      <c r="AK21" s="84" t="n">
        <v>132.145618020382</v>
      </c>
      <c r="AL21" s="84" t="n">
        <v>43.0985107302247</v>
      </c>
      <c r="AM21" s="84" t="n">
        <v>27.7919490106694</v>
      </c>
      <c r="AN21" s="84" t="n">
        <v>144.057132675028</v>
      </c>
      <c r="AO21" s="84" t="n">
        <v>54.3422239111944</v>
      </c>
      <c r="AP21" s="84" t="n">
        <v>8.77102454605632</v>
      </c>
      <c r="AQ21" s="84" t="n">
        <v>380.033458085631</v>
      </c>
      <c r="AR21" s="84" t="n">
        <v>1107.67443408667</v>
      </c>
      <c r="AS21" s="84" t="n">
        <v>1055.73349714222</v>
      </c>
      <c r="AT21" s="84" t="n">
        <v>990.335915229411</v>
      </c>
      <c r="AU21" s="85" t="n">
        <v>77.6093808139475</v>
      </c>
      <c r="AW21" s="71"/>
    </row>
    <row r="22" customFormat="false" ht="13.8" hidden="false" customHeight="false" outlineLevel="0" collapsed="false">
      <c r="B22" s="72" t="n">
        <f aca="false">B21+1</f>
        <v>2032</v>
      </c>
      <c r="C22" s="73" t="n">
        <v>7</v>
      </c>
      <c r="D22" s="86" t="n">
        <v>24.9282580926159</v>
      </c>
      <c r="E22" s="75" t="n">
        <f aca="false">AC22/AC21-1</f>
        <v>0.00479999999999881</v>
      </c>
      <c r="F22" s="76" t="n">
        <f aca="false">AE22/AE21-1</f>
        <v>-0.00399999999999923</v>
      </c>
      <c r="G22" s="77" t="n">
        <f aca="false">AF22/AF21-1</f>
        <v>-0.00168216138297528</v>
      </c>
      <c r="H22" s="77" t="n">
        <f aca="false">AF22/AF21-1</f>
        <v>-0.00168216138297528</v>
      </c>
      <c r="I22" s="77" t="n">
        <f aca="false">AG22/AG21-1</f>
        <v>0</v>
      </c>
      <c r="J22" s="77" t="n">
        <f aca="false">AH22/AH21-1</f>
        <v>-0.131800130087861</v>
      </c>
      <c r="K22" s="77" t="n">
        <f aca="false">AI22/AI21-1</f>
        <v>0</v>
      </c>
      <c r="L22" s="77" t="n">
        <f aca="false">AJ22/AJ21-1</f>
        <v>-0.0371705173843437</v>
      </c>
      <c r="M22" s="77" t="n">
        <f aca="false">AK22/AK21-1</f>
        <v>0</v>
      </c>
      <c r="N22" s="77" t="n">
        <f aca="false">AL22/AL21-1</f>
        <v>0</v>
      </c>
      <c r="O22" s="77" t="n">
        <f aca="false">AM22/AM21-1</f>
        <v>-0.00700401606425916</v>
      </c>
      <c r="P22" s="77" t="n">
        <f aca="false">AN22/AN21-1</f>
        <v>0</v>
      </c>
      <c r="Q22" s="77" t="n">
        <f aca="false">AO22/AO21-1</f>
        <v>0.0038999999999989</v>
      </c>
      <c r="R22" s="77" t="n">
        <f aca="false">AP22/AP21-1</f>
        <v>0.00390000000000001</v>
      </c>
      <c r="S22" s="77" t="n">
        <f aca="false">AQ22/AQ21-1</f>
        <v>-0.0140599649554253</v>
      </c>
      <c r="T22" s="77" t="n">
        <f aca="false">AR22/AR21-1</f>
        <v>0.00390000000000179</v>
      </c>
      <c r="U22" s="77" t="n">
        <f aca="false">AS22/AS21-1</f>
        <v>0.0038999999999958</v>
      </c>
      <c r="V22" s="77" t="n">
        <f aca="false">AT22/AT21-1</f>
        <v>0.00734466788259125</v>
      </c>
      <c r="W22" s="78" t="n">
        <f aca="false">AU22/AU21-1</f>
        <v>0.00386150452985778</v>
      </c>
      <c r="X22" s="79" t="n">
        <f aca="false">(AE22+AD22)/AC22</f>
        <v>0.726688046653619</v>
      </c>
      <c r="Y22" s="80" t="n">
        <f aca="false">(AQ22+AR22+AS22+AT22+AU22)/AC22</f>
        <v>0.122765524015583</v>
      </c>
      <c r="Z22" s="80" t="n">
        <f aca="false">(AF22+AG22+AI22)/AC22</f>
        <v>0.136472535351328</v>
      </c>
      <c r="AA22" s="65" t="n">
        <f aca="false">1-AI22/(AF22+AG22+AI22)</f>
        <v>0.466451263146766</v>
      </c>
      <c r="AB22" s="81" t="n">
        <f aca="false">(AH22+AJ22+AK22+AL22+AM22+AN22+AO22+AP22)/AC22</f>
        <v>0.0140738939794705</v>
      </c>
      <c r="AC22" s="82" t="n">
        <f aca="false">SUM(AD22:AU22)</f>
        <v>29503.8377068507</v>
      </c>
      <c r="AD22" s="83" t="n">
        <v>20781.0127304701</v>
      </c>
      <c r="AE22" s="84" t="n">
        <v>659.073461506614</v>
      </c>
      <c r="AF22" s="84" t="n">
        <v>1554.90000165767</v>
      </c>
      <c r="AG22" s="84" t="n">
        <v>323.249</v>
      </c>
      <c r="AH22" s="84" t="n">
        <v>4.3046072192297</v>
      </c>
      <c r="AI22" s="84" t="n">
        <v>2148.31453279035</v>
      </c>
      <c r="AJ22" s="84" t="n">
        <v>0.671331349281808</v>
      </c>
      <c r="AK22" s="84" t="n">
        <v>132.145618020382</v>
      </c>
      <c r="AL22" s="84" t="n">
        <v>43.0985107302247</v>
      </c>
      <c r="AM22" s="84" t="n">
        <v>27.5972937533416</v>
      </c>
      <c r="AN22" s="84" t="n">
        <v>144.057132675028</v>
      </c>
      <c r="AO22" s="84" t="n">
        <v>54.554158584448</v>
      </c>
      <c r="AP22" s="84" t="n">
        <v>8.80523154178594</v>
      </c>
      <c r="AQ22" s="84" t="n">
        <v>374.690200983058</v>
      </c>
      <c r="AR22" s="84" t="n">
        <v>1111.99436437961</v>
      </c>
      <c r="AS22" s="84" t="n">
        <v>1059.85085778107</v>
      </c>
      <c r="AT22" s="84" t="n">
        <v>997.609603618973</v>
      </c>
      <c r="AU22" s="85" t="n">
        <v>77.90906978952</v>
      </c>
      <c r="AW22" s="71"/>
    </row>
    <row r="23" customFormat="false" ht="13.8" hidden="false" customHeight="false" outlineLevel="0" collapsed="false">
      <c r="B23" s="72" t="n">
        <f aca="false">B22+1</f>
        <v>2033</v>
      </c>
      <c r="C23" s="73" t="n">
        <v>7</v>
      </c>
      <c r="D23" s="86" t="n">
        <v>25.0023935190837</v>
      </c>
      <c r="E23" s="75" t="n">
        <f aca="false">AC23/AC22-1</f>
        <v>0.00240000000000262</v>
      </c>
      <c r="F23" s="76" t="n">
        <f aca="false">AE23/AE22-1</f>
        <v>-0.00400000000000078</v>
      </c>
      <c r="G23" s="77" t="n">
        <f aca="false">AF23/AF22-1</f>
        <v>-0.00124766865903381</v>
      </c>
      <c r="H23" s="77" t="n">
        <f aca="false">AF23/AF22-1</f>
        <v>-0.00124766865903381</v>
      </c>
      <c r="I23" s="77" t="n">
        <f aca="false">AG23/AG22-1</f>
        <v>0</v>
      </c>
      <c r="J23" s="77" t="n">
        <f aca="false">AH23/AH22-1</f>
        <v>-0.130895644675204</v>
      </c>
      <c r="K23" s="77" t="n">
        <f aca="false">AI23/AI22-1</f>
        <v>0.00240000000000151</v>
      </c>
      <c r="L23" s="77" t="n">
        <f aca="false">AJ23/AJ22-1</f>
        <v>-0.035669385397824</v>
      </c>
      <c r="M23" s="77" t="n">
        <f aca="false">AK23/AK22-1</f>
        <v>0</v>
      </c>
      <c r="N23" s="77" t="n">
        <f aca="false">AL23/AL22-1</f>
        <v>0</v>
      </c>
      <c r="O23" s="77" t="n">
        <f aca="false">AM23/AM22-1</f>
        <v>-0.00599999999999823</v>
      </c>
      <c r="P23" s="77" t="n">
        <f aca="false">AN23/AN22-1</f>
        <v>0</v>
      </c>
      <c r="Q23" s="77" t="n">
        <f aca="false">AO23/AO22-1</f>
        <v>0.0023000000000013</v>
      </c>
      <c r="R23" s="77" t="n">
        <f aca="false">AP23/AP22-1</f>
        <v>0.00230000000000041</v>
      </c>
      <c r="S23" s="77" t="n">
        <f aca="false">AQ23/AQ22-1</f>
        <v>-0.013240166821217</v>
      </c>
      <c r="T23" s="77" t="n">
        <f aca="false">AR23/AR22-1</f>
        <v>0.00229999999999708</v>
      </c>
      <c r="U23" s="77" t="n">
        <f aca="false">AS23/AS22-1</f>
        <v>0.0023000000000033</v>
      </c>
      <c r="V23" s="77" t="n">
        <f aca="false">AT23/AT22-1</f>
        <v>0.00722880806424286</v>
      </c>
      <c r="W23" s="78" t="n">
        <f aca="false">AU23/AU22-1</f>
        <v>0.00227907531091054</v>
      </c>
      <c r="X23" s="79" t="n">
        <f aca="false">(AE23+AD23)/AC23</f>
        <v>0.727003213020042</v>
      </c>
      <c r="Y23" s="80" t="n">
        <f aca="false">(AQ23+AR23+AS23+AT23+AU23)/AC23</f>
        <v>0.122722596787861</v>
      </c>
      <c r="Z23" s="80" t="n">
        <f aca="false">(AF23+AG23+AI23)/AC23</f>
        <v>0.136254525729032</v>
      </c>
      <c r="AA23" s="65" t="n">
        <f aca="false">1-AI23/(AF23+AG23+AI23)</f>
        <v>0.465597575843717</v>
      </c>
      <c r="AB23" s="81" t="n">
        <f aca="false">(AH23+AJ23+AK23+AL23+AM23+AN23+AO23+AP23)/AC23</f>
        <v>0.0140196644630651</v>
      </c>
      <c r="AC23" s="82" t="n">
        <f aca="false">SUM(AD23:AU23)</f>
        <v>29574.6469173472</v>
      </c>
      <c r="AD23" s="83" t="n">
        <v>20844.4261651841</v>
      </c>
      <c r="AE23" s="84" t="n">
        <v>656.437167660587</v>
      </c>
      <c r="AF23" s="84" t="n">
        <v>1552.96000165767</v>
      </c>
      <c r="AG23" s="84" t="n">
        <v>323.249</v>
      </c>
      <c r="AH23" s="84" t="n">
        <v>3.74115288219509</v>
      </c>
      <c r="AI23" s="84" t="n">
        <v>2153.47048766905</v>
      </c>
      <c r="AJ23" s="84" t="n">
        <v>0.647385372654634</v>
      </c>
      <c r="AK23" s="84" t="n">
        <v>132.145618020382</v>
      </c>
      <c r="AL23" s="84" t="n">
        <v>43.0985107302247</v>
      </c>
      <c r="AM23" s="84" t="n">
        <v>27.4317099908216</v>
      </c>
      <c r="AN23" s="84" t="n">
        <v>144.057132675028</v>
      </c>
      <c r="AO23" s="84" t="n">
        <v>54.6796331491923</v>
      </c>
      <c r="AP23" s="84" t="n">
        <v>8.82548357433205</v>
      </c>
      <c r="AQ23" s="84" t="n">
        <v>369.729240215767</v>
      </c>
      <c r="AR23" s="84" t="n">
        <v>1114.55195141768</v>
      </c>
      <c r="AS23" s="84" t="n">
        <v>1062.28851475397</v>
      </c>
      <c r="AT23" s="84" t="n">
        <v>1004.82113196658</v>
      </c>
      <c r="AU23" s="85" t="n">
        <v>78.0866304269733</v>
      </c>
      <c r="AW23" s="71"/>
    </row>
    <row r="24" customFormat="false" ht="13.8" hidden="false" customHeight="false" outlineLevel="0" collapsed="false">
      <c r="B24" s="72" t="n">
        <f aca="false">B23+1</f>
        <v>2034</v>
      </c>
      <c r="C24" s="73" t="n">
        <v>7</v>
      </c>
      <c r="D24" s="86" t="n">
        <v>25.0782978613516</v>
      </c>
      <c r="E24" s="75" t="n">
        <f aca="false">AC24/AC23-1</f>
        <v>0.00249999999999728</v>
      </c>
      <c r="F24" s="76" t="n">
        <f aca="false">AE24/AE23-1</f>
        <v>-0.00399999999999945</v>
      </c>
      <c r="G24" s="77" t="n">
        <f aca="false">AF24/AF23-1</f>
        <v>-0.00110756233139553</v>
      </c>
      <c r="H24" s="77" t="n">
        <f aca="false">AF24/AF23-1</f>
        <v>-0.00110756233139553</v>
      </c>
      <c r="I24" s="77" t="n">
        <f aca="false">AG24/AG23-1</f>
        <v>0</v>
      </c>
      <c r="J24" s="77" t="n">
        <f aca="false">AH24/AH23-1</f>
        <v>-0.127258654231349</v>
      </c>
      <c r="K24" s="77" t="n">
        <f aca="false">AI24/AI23-1</f>
        <v>0.00249999999999884</v>
      </c>
      <c r="L24" s="77" t="n">
        <f aca="false">AJ24/AJ23-1</f>
        <v>-0.0357319170382533</v>
      </c>
      <c r="M24" s="77" t="n">
        <f aca="false">AK24/AK23-1</f>
        <v>0</v>
      </c>
      <c r="N24" s="77" t="n">
        <f aca="false">AL24/AL23-1</f>
        <v>0</v>
      </c>
      <c r="O24" s="77" t="n">
        <f aca="false">AM24/AM23-1</f>
        <v>-0.00600000000000245</v>
      </c>
      <c r="P24" s="77" t="n">
        <f aca="false">AN24/AN23-1</f>
        <v>0</v>
      </c>
      <c r="Q24" s="77" t="n">
        <f aca="false">AO24/AO23-1</f>
        <v>0.00239999999999885</v>
      </c>
      <c r="R24" s="77" t="n">
        <f aca="false">AP24/AP23-1</f>
        <v>0.00239999999999929</v>
      </c>
      <c r="S24" s="77" t="n">
        <f aca="false">AQ24/AQ23-1</f>
        <v>-0.0124304454114554</v>
      </c>
      <c r="T24" s="77" t="n">
        <f aca="false">AR24/AR23-1</f>
        <v>0.00240000000000684</v>
      </c>
      <c r="U24" s="77" t="n">
        <f aca="false">AS24/AS23-1</f>
        <v>0.0024000000000004</v>
      </c>
      <c r="V24" s="77" t="n">
        <f aca="false">AT24/AT23-1</f>
        <v>0.00704030604559902</v>
      </c>
      <c r="W24" s="78" t="n">
        <f aca="false">AU24/AU23-1</f>
        <v>0.00238809978494325</v>
      </c>
      <c r="X24" s="79" t="n">
        <f aca="false">(AE24+AD24)/AC24</f>
        <v>0.727311590051812</v>
      </c>
      <c r="Y24" s="80" t="n">
        <f aca="false">(AQ24+AR24+AS24+AT24+AU24)/AC24</f>
        <v>0.122682647198573</v>
      </c>
      <c r="Z24" s="80" t="n">
        <f aca="false">(AF24+AG24+AI24)/AC24</f>
        <v>0.136038308907185</v>
      </c>
      <c r="AA24" s="65" t="n">
        <f aca="false">1-AI24/(AF24+AG24+AI24)</f>
        <v>0.464748206319303</v>
      </c>
      <c r="AB24" s="81" t="n">
        <f aca="false">(AH24+AJ24+AK24+AL24+AM24+AN24+AO24+AP24)/AC24</f>
        <v>0.0139674538424304</v>
      </c>
      <c r="AC24" s="82" t="n">
        <f aca="false">SUM(AD24:AU24)</f>
        <v>29648.5835346405</v>
      </c>
      <c r="AD24" s="83" t="n">
        <v>20909.9470143734</v>
      </c>
      <c r="AE24" s="84" t="n">
        <v>653.811418989945</v>
      </c>
      <c r="AF24" s="84" t="n">
        <v>1551.24000165767</v>
      </c>
      <c r="AG24" s="84" t="n">
        <v>323.249</v>
      </c>
      <c r="AH24" s="84" t="n">
        <v>3.26505880113321</v>
      </c>
      <c r="AI24" s="84" t="n">
        <v>2158.85416388822</v>
      </c>
      <c r="AJ24" s="84" t="n">
        <v>0.62425305222716</v>
      </c>
      <c r="AK24" s="84" t="n">
        <v>132.145618020382</v>
      </c>
      <c r="AL24" s="84" t="n">
        <v>43.0985107302247</v>
      </c>
      <c r="AM24" s="84" t="n">
        <v>27.2671197308766</v>
      </c>
      <c r="AN24" s="84" t="n">
        <v>144.057132675028</v>
      </c>
      <c r="AO24" s="84" t="n">
        <v>54.8108642687503</v>
      </c>
      <c r="AP24" s="84" t="n">
        <v>8.84666473491044</v>
      </c>
      <c r="AQ24" s="84" t="n">
        <v>365.133341078246</v>
      </c>
      <c r="AR24" s="84" t="n">
        <v>1117.22687610109</v>
      </c>
      <c r="AS24" s="84" t="n">
        <v>1064.83800718938</v>
      </c>
      <c r="AT24" s="84" t="n">
        <v>1011.89538025671</v>
      </c>
      <c r="AU24" s="85" t="n">
        <v>78.2731090923029</v>
      </c>
      <c r="AW24" s="71"/>
    </row>
    <row r="25" customFormat="false" ht="13.8" hidden="false" customHeight="false" outlineLevel="0" collapsed="false">
      <c r="B25" s="72" t="n">
        <f aca="false">B24+1</f>
        <v>2035</v>
      </c>
      <c r="C25" s="73" t="n">
        <v>7</v>
      </c>
      <c r="D25" s="86" t="n">
        <v>25.1543816830723</v>
      </c>
      <c r="E25" s="75" t="n">
        <f aca="false">AC25/AC24-1</f>
        <v>0.00210000000000132</v>
      </c>
      <c r="F25" s="76" t="n">
        <f aca="false">AE25/AE24-1</f>
        <v>-0.00400000000000023</v>
      </c>
      <c r="G25" s="77" t="n">
        <f aca="false">AF25/AF24-1</f>
        <v>-0.00070911013049213</v>
      </c>
      <c r="H25" s="77" t="n">
        <f aca="false">AF25/AF24-1</f>
        <v>-0.00070911013049213</v>
      </c>
      <c r="I25" s="77" t="n">
        <f aca="false">AG25/AG24-1</f>
        <v>0</v>
      </c>
      <c r="J25" s="77" t="n">
        <f aca="false">AH25/AH24-1</f>
        <v>-0.128972807912861</v>
      </c>
      <c r="K25" s="77" t="n">
        <f aca="false">AI25/AI24-1</f>
        <v>0.00209999999999755</v>
      </c>
      <c r="L25" s="77" t="n">
        <f aca="false">AJ25/AJ24-1</f>
        <v>-0.0361185245802726</v>
      </c>
      <c r="M25" s="77" t="n">
        <f aca="false">AK25/AK24-1</f>
        <v>0</v>
      </c>
      <c r="N25" s="77" t="n">
        <f aca="false">AL25/AL24-1</f>
        <v>0</v>
      </c>
      <c r="O25" s="77" t="n">
        <f aca="false">AM25/AM24-1</f>
        <v>-0.00599999999999779</v>
      </c>
      <c r="P25" s="77" t="n">
        <f aca="false">AN25/AN24-1</f>
        <v>0</v>
      </c>
      <c r="Q25" s="77" t="n">
        <f aca="false">AO25/AO24-1</f>
        <v>0.00210000000000043</v>
      </c>
      <c r="R25" s="77" t="n">
        <f aca="false">AP25/AP24-1</f>
        <v>0.00210000000000088</v>
      </c>
      <c r="S25" s="77" t="n">
        <f aca="false">AQ25/AQ24-1</f>
        <v>-0.0116296590208508</v>
      </c>
      <c r="T25" s="77" t="n">
        <f aca="false">AR25/AR24-1</f>
        <v>0.00209999999999799</v>
      </c>
      <c r="U25" s="77" t="n">
        <f aca="false">AS25/AS24-1</f>
        <v>0.00210000000000199</v>
      </c>
      <c r="V25" s="77" t="n">
        <f aca="false">AT25/AT24-1</f>
        <v>0.0067927236834664</v>
      </c>
      <c r="W25" s="78" t="n">
        <f aca="false">AU25/AU24-1</f>
        <v>0.00216213648251951</v>
      </c>
      <c r="X25" s="79" t="n">
        <f aca="false">(AE25+AD25)/AC25</f>
        <v>0.727535056896703</v>
      </c>
      <c r="Y25" s="80" t="n">
        <f aca="false">(AQ25+AR25+AS25+AT25+AU25)/AC25</f>
        <v>0.122673904692816</v>
      </c>
      <c r="Z25" s="80" t="n">
        <f aca="false">(AF25+AG25+AI25)/AC25</f>
        <v>0.135868794145536</v>
      </c>
      <c r="AA25" s="65" t="n">
        <f aca="false">1-AI25/(AF25+AG25+AI25)</f>
        <v>0.464080407059008</v>
      </c>
      <c r="AB25" s="81" t="n">
        <f aca="false">(AH25+AJ25+AK25+AL25+AM25+AN25+AO25+AP25)/AC25</f>
        <v>0.0139222442649451</v>
      </c>
      <c r="AC25" s="82" t="n">
        <f aca="false">SUM(AD25:AU25)</f>
        <v>29710.8455600633</v>
      </c>
      <c r="AD25" s="83" t="n">
        <v>20964.4855416758</v>
      </c>
      <c r="AE25" s="84" t="n">
        <v>651.196173313985</v>
      </c>
      <c r="AF25" s="84" t="n">
        <v>1550.14000165767</v>
      </c>
      <c r="AG25" s="84" t="n">
        <v>323.249</v>
      </c>
      <c r="AH25" s="84" t="n">
        <v>2.84395499955046</v>
      </c>
      <c r="AI25" s="84" t="n">
        <v>2163.38775763238</v>
      </c>
      <c r="AJ25" s="84" t="n">
        <v>0.601705953015983</v>
      </c>
      <c r="AK25" s="84" t="n">
        <v>132.145618020382</v>
      </c>
      <c r="AL25" s="84" t="n">
        <v>43.0985107302247</v>
      </c>
      <c r="AM25" s="84" t="n">
        <v>27.1035170124914</v>
      </c>
      <c r="AN25" s="84" t="n">
        <v>144.057132675028</v>
      </c>
      <c r="AO25" s="84" t="n">
        <v>54.9259670837147</v>
      </c>
      <c r="AP25" s="84" t="n">
        <v>8.86524273085376</v>
      </c>
      <c r="AQ25" s="84" t="n">
        <v>360.886964824362</v>
      </c>
      <c r="AR25" s="84" t="n">
        <v>1119.5730525409</v>
      </c>
      <c r="AS25" s="84" t="n">
        <v>1067.07416700448</v>
      </c>
      <c r="AT25" s="84" t="n">
        <v>1018.76890597137</v>
      </c>
      <c r="AU25" s="85" t="n">
        <v>78.4423462370716</v>
      </c>
      <c r="AW25" s="71"/>
    </row>
    <row r="26" customFormat="false" ht="13.8" hidden="false" customHeight="false" outlineLevel="0" collapsed="false">
      <c r="B26" s="72" t="n">
        <f aca="false">B25+1</f>
        <v>2036</v>
      </c>
      <c r="C26" s="73" t="n">
        <v>7</v>
      </c>
      <c r="D26" s="86" t="n">
        <v>25.2057553601327</v>
      </c>
      <c r="E26" s="75" t="n">
        <f aca="false">AC26/AC25-1</f>
        <v>0.00160000000000049</v>
      </c>
      <c r="F26" s="76" t="n">
        <f aca="false">AE26/AE25-1</f>
        <v>-0.004</v>
      </c>
      <c r="G26" s="77" t="n">
        <f aca="false">AF26/AF25-1</f>
        <v>-0.000528984478255556</v>
      </c>
      <c r="H26" s="77" t="n">
        <f aca="false">AF26/AF25-1</f>
        <v>-0.000528984478255556</v>
      </c>
      <c r="I26" s="77" t="n">
        <f aca="false">AG26/AG25-1</f>
        <v>0</v>
      </c>
      <c r="J26" s="77" t="n">
        <f aca="false">AH26/AH25-1</f>
        <v>-0.137380059069376</v>
      </c>
      <c r="K26" s="77" t="n">
        <f aca="false">AI26/AI25-1</f>
        <v>0.00160000000000404</v>
      </c>
      <c r="L26" s="77" t="n">
        <f aca="false">AJ26/AJ25-1</f>
        <v>-0.0349376814796422</v>
      </c>
      <c r="M26" s="77" t="n">
        <f aca="false">AK26/AK25-1</f>
        <v>0</v>
      </c>
      <c r="N26" s="77" t="n">
        <f aca="false">AL26/AL25-1</f>
        <v>0</v>
      </c>
      <c r="O26" s="77" t="n">
        <f aca="false">AM26/AM25-1</f>
        <v>-0.00600000000000189</v>
      </c>
      <c r="P26" s="77" t="n">
        <f aca="false">AN26/AN25-1</f>
        <v>0</v>
      </c>
      <c r="Q26" s="77" t="n">
        <f aca="false">AO26/AO25-1</f>
        <v>0.00169999999999981</v>
      </c>
      <c r="R26" s="77" t="n">
        <f aca="false">AP26/AP25-1</f>
        <v>0.00169999999999981</v>
      </c>
      <c r="S26" s="77" t="n">
        <f aca="false">AQ26/AQ25-1</f>
        <v>-0.0108367971940226</v>
      </c>
      <c r="T26" s="77" t="n">
        <f aca="false">AR26/AR25-1</f>
        <v>0.00170000000000048</v>
      </c>
      <c r="U26" s="77" t="n">
        <f aca="false">AS26/AS25-1</f>
        <v>0.00170000000000226</v>
      </c>
      <c r="V26" s="77" t="n">
        <f aca="false">AT26/AT25-1</f>
        <v>0.00650449047343238</v>
      </c>
      <c r="W26" s="78" t="n">
        <f aca="false">AU26/AU25-1</f>
        <v>0.00171911470897923</v>
      </c>
      <c r="X26" s="79" t="n">
        <f aca="false">(AE26+AD26)/AC26</f>
        <v>0.727676491908617</v>
      </c>
      <c r="Y26" s="80" t="n">
        <f aca="false">(AQ26+AR26+AS26+AT26+AU26)/AC26</f>
        <v>0.122698646385395</v>
      </c>
      <c r="Z26" s="80" t="n">
        <f aca="false">(AF26+AG26+AI26)/AC26</f>
        <v>0.135740513572838</v>
      </c>
      <c r="AA26" s="65" t="n">
        <f aca="false">1-AI26/(AF26+AG26+AI26)</f>
        <v>0.463573940194449</v>
      </c>
      <c r="AB26" s="81" t="n">
        <f aca="false">(AH26+AJ26+AK26+AL26+AM26+AN26+AO26+AP26)/AC26</f>
        <v>0.01388434813315</v>
      </c>
      <c r="AC26" s="82" t="n">
        <f aca="false">SUM(AD26:AU26)</f>
        <v>29758.3829129594</v>
      </c>
      <c r="AD26" s="83" t="n">
        <v>21005.8842943549</v>
      </c>
      <c r="AE26" s="84" t="n">
        <v>648.591388620729</v>
      </c>
      <c r="AF26" s="84" t="n">
        <v>1549.32000165767</v>
      </c>
      <c r="AG26" s="84" t="n">
        <v>323.249</v>
      </c>
      <c r="AH26" s="84" t="n">
        <v>2.45325229372157</v>
      </c>
      <c r="AI26" s="84" t="n">
        <v>2166.8491780446</v>
      </c>
      <c r="AJ26" s="84" t="n">
        <v>0.580683742085106</v>
      </c>
      <c r="AK26" s="84" t="n">
        <v>132.145618020382</v>
      </c>
      <c r="AL26" s="84" t="n">
        <v>43.0985107302247</v>
      </c>
      <c r="AM26" s="84" t="n">
        <v>26.9408959104164</v>
      </c>
      <c r="AN26" s="84" t="n">
        <v>144.057132675028</v>
      </c>
      <c r="AO26" s="84" t="n">
        <v>55.019341227757</v>
      </c>
      <c r="AP26" s="84" t="n">
        <v>8.88031364349621</v>
      </c>
      <c r="AQ26" s="84" t="n">
        <v>356.976105976594</v>
      </c>
      <c r="AR26" s="84" t="n">
        <v>1121.47632673022</v>
      </c>
      <c r="AS26" s="84" t="n">
        <v>1068.88819308839</v>
      </c>
      <c r="AT26" s="84" t="n">
        <v>1025.39547861489</v>
      </c>
      <c r="AU26" s="85" t="n">
        <v>78.5771976282946</v>
      </c>
      <c r="AW26" s="71"/>
    </row>
    <row r="27" customFormat="false" ht="13.8" hidden="false" customHeight="false" outlineLevel="0" collapsed="false">
      <c r="B27" s="72" t="n">
        <f aca="false">B26+1</f>
        <v>2037</v>
      </c>
      <c r="C27" s="73" t="n">
        <v>7</v>
      </c>
      <c r="D27" s="86" t="n">
        <v>25.2561219566421</v>
      </c>
      <c r="E27" s="75" t="n">
        <f aca="false">AC27/AC26-1</f>
        <v>0.00099999999999878</v>
      </c>
      <c r="F27" s="76" t="n">
        <f aca="false">AE27/AE26-1</f>
        <v>-0.00400000000000023</v>
      </c>
      <c r="G27" s="77" t="n">
        <f aca="false">AF27/AF26-1</f>
        <v>-0.000387266671415865</v>
      </c>
      <c r="H27" s="77" t="n">
        <f aca="false">AF27/AF26-1</f>
        <v>-0.000387266671415865</v>
      </c>
      <c r="I27" s="77" t="n">
        <f aca="false">AG27/AG26-1</f>
        <v>0</v>
      </c>
      <c r="J27" s="77" t="n">
        <f aca="false">AH27/AH26-1</f>
        <v>-0.141397011257196</v>
      </c>
      <c r="K27" s="77" t="n">
        <f aca="false">AI27/AI26-1</f>
        <v>0.000999999999997669</v>
      </c>
      <c r="L27" s="77" t="n">
        <f aca="false">AJ27/AJ26-1</f>
        <v>-0.0355962478998088</v>
      </c>
      <c r="M27" s="77" t="n">
        <f aca="false">AK27/AK26-1</f>
        <v>0</v>
      </c>
      <c r="N27" s="77" t="n">
        <f aca="false">AL27/AL26-1</f>
        <v>0</v>
      </c>
      <c r="O27" s="77" t="n">
        <f aca="false">AM27/AM26-1</f>
        <v>-0.00600000000000012</v>
      </c>
      <c r="P27" s="77" t="n">
        <f aca="false">AN27/AN26-1</f>
        <v>0</v>
      </c>
      <c r="Q27" s="77" t="n">
        <f aca="false">AO27/AO26-1</f>
        <v>0.00109999999999943</v>
      </c>
      <c r="R27" s="77" t="n">
        <f aca="false">AP27/AP26-1</f>
        <v>0.00109999999999943</v>
      </c>
      <c r="S27" s="77" t="n">
        <f aca="false">AQ27/AQ26-1</f>
        <v>-0.0100509640327838</v>
      </c>
      <c r="T27" s="77" t="n">
        <f aca="false">AR27/AR26-1</f>
        <v>0.00109999999999699</v>
      </c>
      <c r="U27" s="77" t="n">
        <f aca="false">AS27/AS26-1</f>
        <v>0.00109999999999322</v>
      </c>
      <c r="V27" s="77" t="n">
        <f aca="false">AT27/AT26-1</f>
        <v>0.00625835934400509</v>
      </c>
      <c r="W27" s="78" t="n">
        <f aca="false">AU27/AU26-1</f>
        <v>0.00104634441844875</v>
      </c>
      <c r="X27" s="79" t="n">
        <f aca="false">(AE27+AD27)/AC27</f>
        <v>0.727732722585715</v>
      </c>
      <c r="Y27" s="80" t="n">
        <f aca="false">(AQ27+AR27+AS27+AT27+AU27)/AC27</f>
        <v>0.122754697074778</v>
      </c>
      <c r="Z27" s="80" t="n">
        <f aca="false">(AF27+AG27+AI27)/AC27</f>
        <v>0.135657508427364</v>
      </c>
      <c r="AA27" s="65" t="n">
        <f aca="false">1-AI27/(AF27+AG27+AI27)</f>
        <v>0.46324571565571</v>
      </c>
      <c r="AB27" s="81" t="n">
        <f aca="false">(AH27+AJ27+AK27+AL27+AM27+AN27+AO27+AP27)/AC27</f>
        <v>0.0138550719121427</v>
      </c>
      <c r="AC27" s="82" t="n">
        <f aca="false">SUM(AD27:AU27)</f>
        <v>29788.1412958723</v>
      </c>
      <c r="AD27" s="83" t="n">
        <v>21031.8081429469</v>
      </c>
      <c r="AE27" s="84" t="n">
        <v>645.997023066246</v>
      </c>
      <c r="AF27" s="84" t="n">
        <v>1548.72000165767</v>
      </c>
      <c r="AG27" s="84" t="n">
        <v>323.249</v>
      </c>
      <c r="AH27" s="84" t="n">
        <v>2.10636975152948</v>
      </c>
      <c r="AI27" s="84" t="n">
        <v>2169.01602722264</v>
      </c>
      <c r="AJ27" s="84" t="n">
        <v>0.560013579650456</v>
      </c>
      <c r="AK27" s="84" t="n">
        <v>132.145618020382</v>
      </c>
      <c r="AL27" s="84" t="n">
        <v>43.0985107302247</v>
      </c>
      <c r="AM27" s="84" t="n">
        <v>26.7792505349539</v>
      </c>
      <c r="AN27" s="84" t="n">
        <v>144.057132675028</v>
      </c>
      <c r="AO27" s="84" t="n">
        <v>55.0798625031075</v>
      </c>
      <c r="AP27" s="84" t="n">
        <v>8.89008198850405</v>
      </c>
      <c r="AQ27" s="84" t="n">
        <v>353.38815197486</v>
      </c>
      <c r="AR27" s="84" t="n">
        <v>1122.70995068962</v>
      </c>
      <c r="AS27" s="84" t="n">
        <v>1070.06397010078</v>
      </c>
      <c r="AT27" s="84" t="n">
        <v>1031.81277198978</v>
      </c>
      <c r="AU27" s="85" t="n">
        <v>78.6594164404503</v>
      </c>
      <c r="AW27" s="71"/>
    </row>
    <row r="28" customFormat="false" ht="13.8" hidden="false" customHeight="false" outlineLevel="0" collapsed="false">
      <c r="B28" s="72" t="n">
        <f aca="false">B27+1</f>
        <v>2038</v>
      </c>
      <c r="C28" s="73" t="n">
        <v>7</v>
      </c>
      <c r="D28" s="86" t="n">
        <v>25.3074526084578</v>
      </c>
      <c r="E28" s="75" t="n">
        <f aca="false">AC28/AC27-1</f>
        <v>0.000899999999999679</v>
      </c>
      <c r="F28" s="76" t="n">
        <f aca="false">AE28/AE27-1</f>
        <v>-0.00400000000000011</v>
      </c>
      <c r="G28" s="77" t="n">
        <f aca="false">AF28/AF27-1</f>
        <v>-0.000348675034494428</v>
      </c>
      <c r="H28" s="77" t="n">
        <f aca="false">AF28/AF27-1</f>
        <v>-0.000348675034494428</v>
      </c>
      <c r="I28" s="77" t="n">
        <f aca="false">AG28/AG27-1</f>
        <v>0</v>
      </c>
      <c r="J28" s="77" t="n">
        <f aca="false">AH28/AH27-1</f>
        <v>-0.151192331737818</v>
      </c>
      <c r="K28" s="77" t="n">
        <f aca="false">AI28/AI27-1</f>
        <v>0.000899999999999901</v>
      </c>
      <c r="L28" s="77" t="n">
        <f aca="false">AJ28/AJ27-1</f>
        <v>-0.0339131819783516</v>
      </c>
      <c r="M28" s="77" t="n">
        <f aca="false">AK28/AK27-1</f>
        <v>0</v>
      </c>
      <c r="N28" s="77" t="n">
        <f aca="false">AL28/AL27-1</f>
        <v>0</v>
      </c>
      <c r="O28" s="77" t="n">
        <f aca="false">AM28/AM27-1</f>
        <v>-0.00599999999999912</v>
      </c>
      <c r="P28" s="77" t="n">
        <f aca="false">AN28/AN27-1</f>
        <v>0</v>
      </c>
      <c r="Q28" s="77" t="n">
        <f aca="false">AO28/AO27-1</f>
        <v>0.00099999999999989</v>
      </c>
      <c r="R28" s="77" t="n">
        <f aca="false">AP28/AP27-1</f>
        <v>0.00100000000000056</v>
      </c>
      <c r="S28" s="77" t="n">
        <f aca="false">AQ28/AQ27-1</f>
        <v>-0.0092713636255245</v>
      </c>
      <c r="T28" s="77" t="n">
        <f aca="false">AR28/AR27-1</f>
        <v>0.00100000000000033</v>
      </c>
      <c r="U28" s="77" t="n">
        <f aca="false">AS28/AS27-1</f>
        <v>0.000999999999999446</v>
      </c>
      <c r="V28" s="77" t="n">
        <f aca="false">AT28/AT27-1</f>
        <v>0.00603715809980465</v>
      </c>
      <c r="W28" s="78" t="n">
        <f aca="false">AU28/AU27-1</f>
        <v>0.00102779781503326</v>
      </c>
      <c r="X28" s="79" t="n">
        <f aca="false">(AE28+AD28)/AC28</f>
        <v>0.727769445966159</v>
      </c>
      <c r="Y28" s="80" t="n">
        <f aca="false">(AQ28+AR28+AS28+AT28+AU28)/AC28</f>
        <v>0.122819613359984</v>
      </c>
      <c r="Z28" s="80" t="n">
        <f aca="false">(AF28+AG28+AI28)/AC28</f>
        <v>0.135582889081868</v>
      </c>
      <c r="AA28" s="65" t="n">
        <f aca="false">1-AI28/(AF28+AG28+AI28)</f>
        <v>0.46295030777894</v>
      </c>
      <c r="AB28" s="81" t="n">
        <f aca="false">(AH28+AJ28+AK28+AL28+AM28+AN28+AO28+AP28)/AC28</f>
        <v>0.0138280515919892</v>
      </c>
      <c r="AC28" s="82" t="n">
        <f aca="false">SUM(AD28:AU28)</f>
        <v>29814.9506230386</v>
      </c>
      <c r="AD28" s="83" t="n">
        <v>21054.9970614632</v>
      </c>
      <c r="AE28" s="84" t="n">
        <v>643.413034973981</v>
      </c>
      <c r="AF28" s="84" t="n">
        <v>1548.18000165767</v>
      </c>
      <c r="AG28" s="84" t="n">
        <v>323.249</v>
      </c>
      <c r="AH28" s="84" t="n">
        <v>1.78790279729373</v>
      </c>
      <c r="AI28" s="84" t="n">
        <v>2170.96814164714</v>
      </c>
      <c r="AJ28" s="84" t="n">
        <v>0.541021737213422</v>
      </c>
      <c r="AK28" s="84" t="n">
        <v>132.145618020382</v>
      </c>
      <c r="AL28" s="84" t="n">
        <v>43.0985107302247</v>
      </c>
      <c r="AM28" s="84" t="n">
        <v>26.6185750317442</v>
      </c>
      <c r="AN28" s="84" t="n">
        <v>144.057132675028</v>
      </c>
      <c r="AO28" s="84" t="n">
        <v>55.1349423656106</v>
      </c>
      <c r="AP28" s="84" t="n">
        <v>8.89897207049256</v>
      </c>
      <c r="AQ28" s="84" t="n">
        <v>350.111761916949</v>
      </c>
      <c r="AR28" s="84" t="n">
        <v>1123.83266064031</v>
      </c>
      <c r="AS28" s="84" t="n">
        <v>1071.13403407088</v>
      </c>
      <c r="AT28" s="84" t="n">
        <v>1038.04198882368</v>
      </c>
      <c r="AU28" s="85" t="n">
        <v>78.7402624167996</v>
      </c>
      <c r="AW28" s="71"/>
    </row>
    <row r="29" customFormat="false" ht="13.8" hidden="false" customHeight="false" outlineLevel="0" collapsed="false">
      <c r="B29" s="72" t="n">
        <f aca="false">B28+1</f>
        <v>2039</v>
      </c>
      <c r="C29" s="73" t="n">
        <v>7</v>
      </c>
      <c r="D29" s="86" t="n">
        <v>25.3581390535298</v>
      </c>
      <c r="E29" s="75" t="n">
        <f aca="false">AC29/AC28-1</f>
        <v>0.00150000000000028</v>
      </c>
      <c r="F29" s="76" t="n">
        <f aca="false">AE29/AE28-1</f>
        <v>-0.00399999999999856</v>
      </c>
      <c r="G29" s="77" t="n">
        <f aca="false">AF29/AF28-1</f>
        <v>-0.000232531100785693</v>
      </c>
      <c r="H29" s="77" t="n">
        <f aca="false">AF29/AF28-1</f>
        <v>-0.000232531100785693</v>
      </c>
      <c r="I29" s="77" t="n">
        <f aca="false">AG29/AG28-1</f>
        <v>0</v>
      </c>
      <c r="J29" s="77" t="n">
        <f aca="false">AH29/AH28-1</f>
        <v>-0.168763505481976</v>
      </c>
      <c r="K29" s="77" t="n">
        <f aca="false">AI29/AI28-1</f>
        <v>0.00149999999999983</v>
      </c>
      <c r="L29" s="77" t="n">
        <f aca="false">AJ29/AJ28-1</f>
        <v>-0.0354219817244649</v>
      </c>
      <c r="M29" s="77" t="n">
        <f aca="false">AK29/AK28-1</f>
        <v>0</v>
      </c>
      <c r="N29" s="77" t="n">
        <f aca="false">AL29/AL28-1</f>
        <v>0</v>
      </c>
      <c r="O29" s="77" t="n">
        <f aca="false">AM29/AM28-1</f>
        <v>-0.00600000000000134</v>
      </c>
      <c r="P29" s="77" t="n">
        <f aca="false">AN29/AN28-1</f>
        <v>0</v>
      </c>
      <c r="Q29" s="77" t="n">
        <f aca="false">AO29/AO28-1</f>
        <v>0.00150000000000161</v>
      </c>
      <c r="R29" s="77" t="n">
        <f aca="false">AP29/AP28-1</f>
        <v>0.00150000000000028</v>
      </c>
      <c r="S29" s="77" t="n">
        <f aca="false">AQ29/AQ28-1</f>
        <v>-0.00849728731951793</v>
      </c>
      <c r="T29" s="77" t="n">
        <f aca="false">AR29/AR28-1</f>
        <v>0.00149999999999961</v>
      </c>
      <c r="U29" s="77" t="n">
        <f aca="false">AS29/AS28-1</f>
        <v>0.00150000000000339</v>
      </c>
      <c r="V29" s="77" t="n">
        <f aca="false">AT29/AT28-1</f>
        <v>0.00574751133976847</v>
      </c>
      <c r="W29" s="78" t="n">
        <f aca="false">AU29/AU28-1</f>
        <v>0.00146481385332287</v>
      </c>
      <c r="X29" s="79" t="n">
        <f aca="false">(AE29+AD29)/AC29</f>
        <v>0.727878756212791</v>
      </c>
      <c r="Y29" s="80" t="n">
        <f aca="false">(AQ29+AR29+AS29+AT29+AU29)/AC29</f>
        <v>0.122849960533342</v>
      </c>
      <c r="Z29" s="80" t="n">
        <f aca="false">(AF29+AG29+AI29)/AC29</f>
        <v>0.135476821493743</v>
      </c>
      <c r="AA29" s="65" t="n">
        <f aca="false">1-AI29/(AF29+AG29+AI29)</f>
        <v>0.462529840536435</v>
      </c>
      <c r="AB29" s="81" t="n">
        <f aca="false">(AH29+AJ29+AK29+AL29+AM29+AN29+AO29+AP29)/AC29</f>
        <v>0.0137944617601229</v>
      </c>
      <c r="AC29" s="82" t="n">
        <f aca="false">SUM(AD29:AU29)</f>
        <v>29859.6730489732</v>
      </c>
      <c r="AD29" s="83" t="n">
        <v>21093.3822969731</v>
      </c>
      <c r="AE29" s="84" t="n">
        <v>640.839382834086</v>
      </c>
      <c r="AF29" s="84" t="n">
        <v>1547.82000165767</v>
      </c>
      <c r="AG29" s="84" t="n">
        <v>323.249</v>
      </c>
      <c r="AH29" s="84" t="n">
        <v>1.48617005376141</v>
      </c>
      <c r="AI29" s="84" t="n">
        <v>2174.22459385961</v>
      </c>
      <c r="AJ29" s="84" t="n">
        <v>0.52185767512531</v>
      </c>
      <c r="AK29" s="84" t="n">
        <v>132.145618020382</v>
      </c>
      <c r="AL29" s="84" t="n">
        <v>43.0985107302247</v>
      </c>
      <c r="AM29" s="84" t="n">
        <v>26.4588635815537</v>
      </c>
      <c r="AN29" s="84" t="n">
        <v>144.057132675028</v>
      </c>
      <c r="AO29" s="84" t="n">
        <v>55.2176447791591</v>
      </c>
      <c r="AP29" s="84" t="n">
        <v>8.9123205285983</v>
      </c>
      <c r="AQ29" s="84" t="n">
        <v>347.136761681998</v>
      </c>
      <c r="AR29" s="84" t="n">
        <v>1125.51840963127</v>
      </c>
      <c r="AS29" s="84" t="n">
        <v>1072.74073512199</v>
      </c>
      <c r="AT29" s="84" t="n">
        <v>1044.0081469256</v>
      </c>
      <c r="AU29" s="85" t="n">
        <v>78.855602244002</v>
      </c>
      <c r="AW29" s="71"/>
    </row>
    <row r="30" customFormat="false" ht="13.8" hidden="false" customHeight="false" outlineLevel="0" collapsed="false">
      <c r="B30" s="72" t="n">
        <f aca="false">B29+1</f>
        <v>2040</v>
      </c>
      <c r="C30" s="73" t="n">
        <v>7</v>
      </c>
      <c r="D30" s="86" t="n">
        <v>25.4090388118451</v>
      </c>
      <c r="E30" s="75" t="n">
        <f aca="false">AC30/AC29-1</f>
        <v>0.00159999999999916</v>
      </c>
      <c r="F30" s="76" t="n">
        <f aca="false">AE30/AE29-1</f>
        <v>-0.00400000000000111</v>
      </c>
      <c r="G30" s="77" t="n">
        <f aca="false">AF30/AF29-1</f>
        <v>-0.000232585184074652</v>
      </c>
      <c r="H30" s="77" t="n">
        <f aca="false">AF30/AF29-1</f>
        <v>-0.000232585184074652</v>
      </c>
      <c r="I30" s="77" t="n">
        <f aca="false">AG30/AG29-1</f>
        <v>0</v>
      </c>
      <c r="J30" s="77" t="n">
        <f aca="false">AH30/AH29-1</f>
        <v>-0.191737540314049</v>
      </c>
      <c r="K30" s="77" t="n">
        <f aca="false">AI30/AI29-1</f>
        <v>0.00160000000000204</v>
      </c>
      <c r="L30" s="77" t="n">
        <f aca="false">AJ30/AJ29-1</f>
        <v>-0.0377656446361655</v>
      </c>
      <c r="M30" s="77" t="n">
        <f aca="false">AK30/AK29-1</f>
        <v>0</v>
      </c>
      <c r="N30" s="77" t="n">
        <f aca="false">AL30/AL29-1</f>
        <v>0</v>
      </c>
      <c r="O30" s="77" t="n">
        <f aca="false">AM30/AM29-1</f>
        <v>-0.00599999999999912</v>
      </c>
      <c r="P30" s="77" t="n">
        <f aca="false">AN30/AN29-1</f>
        <v>0</v>
      </c>
      <c r="Q30" s="77" t="n">
        <f aca="false">AO30/AO29-1</f>
        <v>0.00159999999999894</v>
      </c>
      <c r="R30" s="77" t="n">
        <f aca="false">AP30/AP29-1</f>
        <v>0.00160000000000027</v>
      </c>
      <c r="S30" s="77" t="n">
        <f aca="false">AQ30/AQ29-1</f>
        <v>-0.00772810259164813</v>
      </c>
      <c r="T30" s="77" t="n">
        <f aca="false">AR30/AR29-1</f>
        <v>0.00159999999999982</v>
      </c>
      <c r="U30" s="77" t="n">
        <f aca="false">AS30/AS29-1</f>
        <v>0.00160000000000449</v>
      </c>
      <c r="V30" s="77" t="n">
        <f aca="false">AT30/AT29-1</f>
        <v>0.00541807994451715</v>
      </c>
      <c r="W30" s="78" t="n">
        <f aca="false">AU30/AU29-1</f>
        <v>0.00157864318935275</v>
      </c>
      <c r="X30" s="79" t="n">
        <f aca="false">(AE30+AD30)/AC30</f>
        <v>0.728000039055433</v>
      </c>
      <c r="Y30" s="80" t="n">
        <f aca="false">(AQ30+AR30+AS30+AT30+AU30)/AC30</f>
        <v>0.122874914020651</v>
      </c>
      <c r="Z30" s="80" t="n">
        <f aca="false">(AF30+AG30+AI30)/AC30</f>
        <v>0.135364685201015</v>
      </c>
      <c r="AA30" s="65" t="n">
        <f aca="false">1-AI30/(AF30+AG30+AI30)</f>
        <v>0.462084599511829</v>
      </c>
      <c r="AB30" s="81" t="n">
        <f aca="false">(AH30+AJ30+AK30+AL30+AM30+AN30+AO30+AP30)/AC30</f>
        <v>0.0137603617229</v>
      </c>
      <c r="AC30" s="82" t="n">
        <f aca="false">SUM(AD30:AU30)</f>
        <v>29907.4485258515</v>
      </c>
      <c r="AD30" s="83" t="n">
        <v>21134.3476695655</v>
      </c>
      <c r="AE30" s="84" t="n">
        <v>638.276025302749</v>
      </c>
      <c r="AF30" s="84" t="n">
        <v>1547.46000165767</v>
      </c>
      <c r="AG30" s="84" t="n">
        <v>323.249</v>
      </c>
      <c r="AH30" s="84" t="n">
        <v>1.2012154631648</v>
      </c>
      <c r="AI30" s="84" t="n">
        <v>2177.70335320979</v>
      </c>
      <c r="AJ30" s="84" t="n">
        <v>0.502149383615872</v>
      </c>
      <c r="AK30" s="84" t="n">
        <v>132.145618020382</v>
      </c>
      <c r="AL30" s="84" t="n">
        <v>43.0985107302247</v>
      </c>
      <c r="AM30" s="84" t="n">
        <v>26.3001104000644</v>
      </c>
      <c r="AN30" s="84" t="n">
        <v>144.057132675028</v>
      </c>
      <c r="AO30" s="84" t="n">
        <v>55.3059930108057</v>
      </c>
      <c r="AP30" s="84" t="n">
        <v>8.92658024144406</v>
      </c>
      <c r="AQ30" s="84" t="n">
        <v>344.454053174387</v>
      </c>
      <c r="AR30" s="84" t="n">
        <v>1127.31923908668</v>
      </c>
      <c r="AS30" s="84" t="n">
        <v>1074.45712029819</v>
      </c>
      <c r="AT30" s="84" t="n">
        <v>1049.66466652837</v>
      </c>
      <c r="AU30" s="85" t="n">
        <v>78.9800871034268</v>
      </c>
      <c r="AW30" s="71"/>
    </row>
    <row r="31" customFormat="false" ht="13.8" hidden="false" customHeight="false" outlineLevel="0" collapsed="false">
      <c r="B31" s="72" t="n">
        <f aca="false">B30+1</f>
        <v>2041</v>
      </c>
      <c r="C31" s="73" t="n">
        <v>7</v>
      </c>
      <c r="D31" s="86" t="n">
        <v>25.4593814235414</v>
      </c>
      <c r="E31" s="75" t="n">
        <f aca="false">AC31/AC30-1</f>
        <v>0.00170000000000092</v>
      </c>
      <c r="F31" s="76" t="n">
        <f aca="false">AE31/AE30-1</f>
        <v>-0.00399999999999989</v>
      </c>
      <c r="G31" s="77" t="n">
        <f aca="false">AF31/AF30-1</f>
        <v>-0.000142168456544467</v>
      </c>
      <c r="H31" s="77" t="n">
        <f aca="false">AF31/AF30-1</f>
        <v>-0.000142168456544467</v>
      </c>
      <c r="I31" s="77" t="n">
        <f aca="false">AG31/AG30-1</f>
        <v>0</v>
      </c>
      <c r="J31" s="77" t="n">
        <f aca="false">AH31/AH30-1</f>
        <v>-0.21783090500232</v>
      </c>
      <c r="K31" s="77" t="n">
        <f aca="false">AI31/AI30-1</f>
        <v>0.00169999999999693</v>
      </c>
      <c r="L31" s="77" t="n">
        <f aca="false">AJ31/AJ30-1</f>
        <v>-0.038598254888232</v>
      </c>
      <c r="M31" s="77" t="n">
        <f aca="false">AK31/AK30-1</f>
        <v>0</v>
      </c>
      <c r="N31" s="77" t="n">
        <f aca="false">AL31/AL30-1</f>
        <v>0</v>
      </c>
      <c r="O31" s="77" t="n">
        <f aca="false">AM31/AM30-1</f>
        <v>-0.00600000000000056</v>
      </c>
      <c r="P31" s="77" t="n">
        <f aca="false">AN31/AN30-1</f>
        <v>0</v>
      </c>
      <c r="Q31" s="77" t="n">
        <f aca="false">AO31/AO30-1</f>
        <v>0.00149999999999983</v>
      </c>
      <c r="R31" s="77" t="n">
        <f aca="false">AP31/AP30-1</f>
        <v>0.00149999999999917</v>
      </c>
      <c r="S31" s="77" t="n">
        <f aca="false">AQ31/AQ30-1</f>
        <v>-0.0069632433036888</v>
      </c>
      <c r="T31" s="77" t="n">
        <f aca="false">AR31/AR30-1</f>
        <v>0.00149999999999983</v>
      </c>
      <c r="U31" s="77" t="n">
        <f aca="false">AS31/AS30-1</f>
        <v>0.0014999999999934</v>
      </c>
      <c r="V31" s="77" t="n">
        <f aca="false">AT31/AT30-1</f>
        <v>0.00505013202452753</v>
      </c>
      <c r="W31" s="78" t="n">
        <f aca="false">AU31/AU30-1</f>
        <v>0.00155548815639084</v>
      </c>
      <c r="X31" s="79" t="n">
        <f aca="false">(AE31+AD31)/AC31</f>
        <v>0.7281456300483</v>
      </c>
      <c r="Y31" s="80" t="n">
        <f aca="false">(AQ31+AR31+AS31+AT31+AU31)/AC31</f>
        <v>0.122877606334254</v>
      </c>
      <c r="Z31" s="80" t="n">
        <f aca="false">(AF31+AG31+AI31)/AC31</f>
        <v>0.135251187228736</v>
      </c>
      <c r="AA31" s="65" t="n">
        <f aca="false">1-AI31/(AF31+AG31+AI31)</f>
        <v>0.461633200093725</v>
      </c>
      <c r="AB31" s="81" t="n">
        <f aca="false">(AH31+AJ31+AK31+AL31+AM31+AN31+AO31+AP31)/AC31</f>
        <v>0.0137255763887103</v>
      </c>
      <c r="AC31" s="82" t="n">
        <f aca="false">SUM(AD31:AU31)</f>
        <v>29958.2911883455</v>
      </c>
      <c r="AD31" s="83" t="n">
        <v>21178.2758913067</v>
      </c>
      <c r="AE31" s="84" t="n">
        <v>635.722921201538</v>
      </c>
      <c r="AF31" s="84" t="n">
        <v>1547.24000165767</v>
      </c>
      <c r="AG31" s="84" t="n">
        <v>323.249</v>
      </c>
      <c r="AH31" s="84" t="n">
        <v>0.939553611720831</v>
      </c>
      <c r="AI31" s="84" t="n">
        <v>2181.40544891024</v>
      </c>
      <c r="AJ31" s="84" t="n">
        <v>0.482767293715098</v>
      </c>
      <c r="AK31" s="84" t="n">
        <v>132.145618020382</v>
      </c>
      <c r="AL31" s="84" t="n">
        <v>43.0985107302247</v>
      </c>
      <c r="AM31" s="84" t="n">
        <v>26.142309737664</v>
      </c>
      <c r="AN31" s="84" t="n">
        <v>144.057132675028</v>
      </c>
      <c r="AO31" s="84" t="n">
        <v>55.3889520003219</v>
      </c>
      <c r="AP31" s="84" t="n">
        <v>8.93997011180622</v>
      </c>
      <c r="AQ31" s="84" t="n">
        <v>342.055535795192</v>
      </c>
      <c r="AR31" s="84" t="n">
        <v>1129.01021794531</v>
      </c>
      <c r="AS31" s="84" t="n">
        <v>1076.06880597863</v>
      </c>
      <c r="AT31" s="84" t="n">
        <v>1054.96561167582</v>
      </c>
      <c r="AU31" s="85" t="n">
        <v>79.1029396935069</v>
      </c>
      <c r="AW31" s="71"/>
    </row>
    <row r="32" customFormat="false" ht="13.8" hidden="false" customHeight="false" outlineLevel="0" collapsed="false">
      <c r="B32" s="72" t="n">
        <f aca="false">B31+1</f>
        <v>2042</v>
      </c>
      <c r="C32" s="73" t="n">
        <v>7</v>
      </c>
      <c r="D32" s="86" t="n">
        <v>25.5106114503027</v>
      </c>
      <c r="E32" s="75" t="n">
        <f aca="false">AC32/AC31-1</f>
        <v>0.00139999999999918</v>
      </c>
      <c r="F32" s="76" t="n">
        <f aca="false">AE32/AE31-1</f>
        <v>-0.00399999999999978</v>
      </c>
      <c r="G32" s="77" t="n">
        <f aca="false">AF32/AF31-1</f>
        <v>-0.000129262428444021</v>
      </c>
      <c r="H32" s="77" t="n">
        <f aca="false">AF32/AF31-1</f>
        <v>-0.000129262428444021</v>
      </c>
      <c r="I32" s="77" t="n">
        <f aca="false">AG32/AG31-1</f>
        <v>0</v>
      </c>
      <c r="J32" s="77" t="n">
        <f aca="false">AH32/AH31-1</f>
        <v>-0.243728699854496</v>
      </c>
      <c r="K32" s="77" t="n">
        <f aca="false">AI32/AI31-1</f>
        <v>0.00140000000000251</v>
      </c>
      <c r="L32" s="77" t="n">
        <f aca="false">AJ32/AJ31-1</f>
        <v>-0.0403835915361768</v>
      </c>
      <c r="M32" s="77" t="n">
        <f aca="false">AK32/AK31-1</f>
        <v>0</v>
      </c>
      <c r="N32" s="77" t="n">
        <f aca="false">AL32/AL31-1</f>
        <v>0</v>
      </c>
      <c r="O32" s="77" t="n">
        <f aca="false">AM32/AM31-1</f>
        <v>-0.00599999999999679</v>
      </c>
      <c r="P32" s="77" t="n">
        <f aca="false">AN32/AN31-1</f>
        <v>0</v>
      </c>
      <c r="Q32" s="77" t="n">
        <f aca="false">AO32/AO31-1</f>
        <v>0.00129999999999963</v>
      </c>
      <c r="R32" s="77" t="n">
        <f aca="false">AP32/AP31-1</f>
        <v>0.0013000000000003</v>
      </c>
      <c r="S32" s="77" t="n">
        <f aca="false">AQ32/AQ31-1</f>
        <v>-0.00620220115551418</v>
      </c>
      <c r="T32" s="77" t="n">
        <f aca="false">AR32/AR31-1</f>
        <v>0.00130000000000097</v>
      </c>
      <c r="U32" s="77" t="n">
        <f aca="false">AS32/AS31-1</f>
        <v>0.00129999999999786</v>
      </c>
      <c r="V32" s="77" t="n">
        <f aca="false">AT32/AT31-1</f>
        <v>0.00464438099398046</v>
      </c>
      <c r="W32" s="78" t="n">
        <f aca="false">AU32/AU31-1</f>
        <v>0.00123275546468982</v>
      </c>
      <c r="X32" s="79" t="n">
        <f aca="false">(AE32+AD32)/AC32</f>
        <v>0.728249878496202</v>
      </c>
      <c r="Y32" s="80" t="n">
        <f aca="false">(AQ32+AR32+AS32+AT32+AU32)/AC32</f>
        <v>0.122897226113793</v>
      </c>
      <c r="Z32" s="80" t="n">
        <f aca="false">(AF32+AG32+AI32)/AC32</f>
        <v>0.135157231804407</v>
      </c>
      <c r="AA32" s="65" t="n">
        <f aca="false">1-AI32/(AF32+AG32+AI32)</f>
        <v>0.461258950928847</v>
      </c>
      <c r="AB32" s="81" t="n">
        <f aca="false">(AH32+AJ32+AK32+AL32+AM32+AN32+AO32+AP32)/AC32</f>
        <v>0.0136956635855978</v>
      </c>
      <c r="AC32" s="82" t="n">
        <f aca="false">SUM(AD32:AU32)</f>
        <v>30000.2327960091</v>
      </c>
      <c r="AD32" s="83" t="n">
        <v>21214.4858590347</v>
      </c>
      <c r="AE32" s="84" t="n">
        <v>633.180029516732</v>
      </c>
      <c r="AF32" s="84" t="n">
        <v>1547.04000165767</v>
      </c>
      <c r="AG32" s="84" t="n">
        <v>323.249</v>
      </c>
      <c r="AH32" s="84" t="n">
        <v>0.710557431492517</v>
      </c>
      <c r="AI32" s="84" t="n">
        <v>2184.45941653872</v>
      </c>
      <c r="AJ32" s="84" t="n">
        <v>0.463271416518682</v>
      </c>
      <c r="AK32" s="84" t="n">
        <v>132.145618020382</v>
      </c>
      <c r="AL32" s="84" t="n">
        <v>43.0985107302247</v>
      </c>
      <c r="AM32" s="84" t="n">
        <v>25.9854558792381</v>
      </c>
      <c r="AN32" s="84" t="n">
        <v>144.057132675028</v>
      </c>
      <c r="AO32" s="84" t="n">
        <v>55.4609576379223</v>
      </c>
      <c r="AP32" s="84" t="n">
        <v>8.95159207295157</v>
      </c>
      <c r="AQ32" s="84" t="n">
        <v>339.934038555833</v>
      </c>
      <c r="AR32" s="84" t="n">
        <v>1130.47793122864</v>
      </c>
      <c r="AS32" s="84" t="n">
        <v>1077.4676954264</v>
      </c>
      <c r="AT32" s="84" t="n">
        <v>1059.86527391199</v>
      </c>
      <c r="AU32" s="85" t="n">
        <v>79.2004542746871</v>
      </c>
      <c r="AW32" s="71"/>
    </row>
    <row r="33" customFormat="false" ht="13.8" hidden="false" customHeight="false" outlineLevel="0" collapsed="false">
      <c r="B33" s="72" t="n">
        <f aca="false">B32+1</f>
        <v>2043</v>
      </c>
      <c r="C33" s="73" t="n">
        <v>7</v>
      </c>
      <c r="D33" s="86" t="n">
        <v>25.5607932280756</v>
      </c>
      <c r="E33" s="75" t="n">
        <f aca="false">AC33/AC32-1</f>
        <v>0.00100000000000078</v>
      </c>
      <c r="F33" s="76" t="n">
        <f aca="false">AE33/AE32-1</f>
        <v>-0.00400000000000011</v>
      </c>
      <c r="G33" s="77" t="n">
        <f aca="false">AF33/AF32-1</f>
        <v>-2.58558278758425E-005</v>
      </c>
      <c r="H33" s="77" t="n">
        <f aca="false">AF33/AF32-1</f>
        <v>-2.58558278758425E-005</v>
      </c>
      <c r="I33" s="77" t="n">
        <f aca="false">AG33/AG32-1</f>
        <v>0</v>
      </c>
      <c r="J33" s="77" t="n">
        <f aca="false">AH33/AH32-1</f>
        <v>-0.272483589146761</v>
      </c>
      <c r="K33" s="77" t="n">
        <f aca="false">AI33/AI32-1</f>
        <v>0.00100000000000056</v>
      </c>
      <c r="L33" s="77" t="n">
        <f aca="false">AJ33/AJ32-1</f>
        <v>-0.0440814164410065</v>
      </c>
      <c r="M33" s="77" t="n">
        <f aca="false">AK33/AK32-1</f>
        <v>0</v>
      </c>
      <c r="N33" s="77" t="n">
        <f aca="false">AL33/AL32-1</f>
        <v>0</v>
      </c>
      <c r="O33" s="77" t="n">
        <f aca="false">AM33/AM32-1</f>
        <v>-0.00600000000000278</v>
      </c>
      <c r="P33" s="77" t="n">
        <f aca="false">AN33/AN32-1</f>
        <v>0</v>
      </c>
      <c r="Q33" s="77" t="n">
        <f aca="false">AO33/AO32-1</f>
        <v>0.000900000000001233</v>
      </c>
      <c r="R33" s="77" t="n">
        <f aca="false">AP33/AP32-1</f>
        <v>0.000900000000000345</v>
      </c>
      <c r="S33" s="77" t="n">
        <f aca="false">AQ33/AQ32-1</f>
        <v>-0.00544451817338087</v>
      </c>
      <c r="T33" s="77" t="n">
        <f aca="false">AR33/AR32-1</f>
        <v>0.000900000000003898</v>
      </c>
      <c r="U33" s="77" t="n">
        <f aca="false">AS33/AS32-1</f>
        <v>0.000900000000005674</v>
      </c>
      <c r="V33" s="77" t="n">
        <f aca="false">AT33/AT32-1</f>
        <v>0.00427673360780045</v>
      </c>
      <c r="W33" s="78" t="n">
        <f aca="false">AU33/AU32-1</f>
        <v>0.00085794921475757</v>
      </c>
      <c r="X33" s="79" t="n">
        <f aca="false">(AE33+AD33)/AC33</f>
        <v>0.728302592053631</v>
      </c>
      <c r="Y33" s="80" t="n">
        <f aca="false">(AQ33+AR33+AS33+AT33+AU33)/AC33</f>
        <v>0.122932195540209</v>
      </c>
      <c r="Z33" s="80" t="n">
        <f aca="false">(AF33+AG33+AI33)/AC33</f>
        <v>0.135093619610662</v>
      </c>
      <c r="AA33" s="65" t="n">
        <f aca="false">1-AI33/(AF33+AG33+AI33)</f>
        <v>0.461005271294746</v>
      </c>
      <c r="AB33" s="81" t="n">
        <f aca="false">(AH33+AJ33+AK33+AL33+AM33+AN33+AO33+AP33)/AC33</f>
        <v>0.0136715927954986</v>
      </c>
      <c r="AC33" s="82" t="n">
        <f aca="false">SUM(AD33:AU33)</f>
        <v>30030.2330288052</v>
      </c>
      <c r="AD33" s="83" t="n">
        <v>21240.4492454547</v>
      </c>
      <c r="AE33" s="84" t="n">
        <v>630.647309398665</v>
      </c>
      <c r="AF33" s="84" t="n">
        <v>1547.00000165767</v>
      </c>
      <c r="AG33" s="84" t="n">
        <v>323.249</v>
      </c>
      <c r="AH33" s="84" t="n">
        <v>0.516942192264532</v>
      </c>
      <c r="AI33" s="84" t="n">
        <v>2186.64387595526</v>
      </c>
      <c r="AJ33" s="84" t="n">
        <v>0.442849756281907</v>
      </c>
      <c r="AK33" s="84" t="n">
        <v>132.145618020382</v>
      </c>
      <c r="AL33" s="84" t="n">
        <v>43.0985107302247</v>
      </c>
      <c r="AM33" s="84" t="n">
        <v>25.8295431439626</v>
      </c>
      <c r="AN33" s="84" t="n">
        <v>144.057132675028</v>
      </c>
      <c r="AO33" s="84" t="n">
        <v>55.5108724997965</v>
      </c>
      <c r="AP33" s="84" t="n">
        <v>8.95964850581723</v>
      </c>
      <c r="AQ33" s="84" t="n">
        <v>338.083261505165</v>
      </c>
      <c r="AR33" s="84" t="n">
        <v>1131.49536136675</v>
      </c>
      <c r="AS33" s="84" t="n">
        <v>1078.43741635229</v>
      </c>
      <c r="AT33" s="84" t="n">
        <v>1064.39803534867</v>
      </c>
      <c r="AU33" s="85" t="n">
        <v>79.2684042422405</v>
      </c>
      <c r="AW33" s="71"/>
    </row>
    <row r="34" customFormat="false" ht="13.8" hidden="false" customHeight="false" outlineLevel="0" collapsed="false">
      <c r="B34" s="72" t="n">
        <f aca="false">B33+1</f>
        <v>2044</v>
      </c>
      <c r="C34" s="73" t="n">
        <v>7</v>
      </c>
      <c r="D34" s="86" t="n">
        <v>25.6128594778378</v>
      </c>
      <c r="E34" s="75" t="n">
        <f aca="false">AC34/AC33-1</f>
        <v>0.00100000000000033</v>
      </c>
      <c r="F34" s="76" t="n">
        <f aca="false">AE34/AE33-1</f>
        <v>-0.003999999999999</v>
      </c>
      <c r="G34" s="77" t="n">
        <f aca="false">AF34/AF33-1</f>
        <v>-1.29282482085324E-005</v>
      </c>
      <c r="H34" s="77" t="n">
        <f aca="false">AF34/AF33-1</f>
        <v>-1.29282482085324E-005</v>
      </c>
      <c r="I34" s="77" t="n">
        <f aca="false">AG34/AG33-1</f>
        <v>0</v>
      </c>
      <c r="J34" s="77" t="n">
        <f aca="false">AH34/AH33-1</f>
        <v>-0.292133218468549</v>
      </c>
      <c r="K34" s="77" t="n">
        <f aca="false">AI34/AI33-1</f>
        <v>0.000999999999997669</v>
      </c>
      <c r="L34" s="77" t="n">
        <f aca="false">AJ34/AJ33-1</f>
        <v>-0.0478430604890583</v>
      </c>
      <c r="M34" s="77" t="n">
        <f aca="false">AK34/AK33-1</f>
        <v>0</v>
      </c>
      <c r="N34" s="77" t="n">
        <f aca="false">AL34/AL33-1</f>
        <v>0</v>
      </c>
      <c r="O34" s="77" t="n">
        <f aca="false">AM34/AM33-1</f>
        <v>-0.00600000000000089</v>
      </c>
      <c r="P34" s="77" t="n">
        <f aca="false">AN34/AN33-1</f>
        <v>0</v>
      </c>
      <c r="Q34" s="77" t="n">
        <f aca="false">AO34/AO33-1</f>
        <v>0.00100000000000011</v>
      </c>
      <c r="R34" s="77" t="n">
        <f aca="false">AP34/AP33-1</f>
        <v>0.00100000000000033</v>
      </c>
      <c r="S34" s="77" t="n">
        <f aca="false">AQ34/AQ33-1</f>
        <v>-0.00468978009125365</v>
      </c>
      <c r="T34" s="77" t="n">
        <f aca="false">AR34/AR33-1</f>
        <v>0.000999999999993895</v>
      </c>
      <c r="U34" s="77" t="n">
        <f aca="false">AS34/AS33-1</f>
        <v>0.000999999999997891</v>
      </c>
      <c r="V34" s="77" t="n">
        <f aca="false">AT34/AT33-1</f>
        <v>0.00392400696760187</v>
      </c>
      <c r="W34" s="78" t="n">
        <f aca="false">AU34/AU33-1</f>
        <v>0.00110772310604301</v>
      </c>
      <c r="X34" s="79" t="n">
        <f aca="false">(AE34+AD34)/AC34</f>
        <v>0.728348043858871</v>
      </c>
      <c r="Y34" s="80" t="n">
        <f aca="false">(AQ34+AR34+AS34+AT34+AU34)/AC34</f>
        <v>0.122972023098918</v>
      </c>
      <c r="Z34" s="80" t="n">
        <f aca="false">(AF34+AG34+AI34)/AC34</f>
        <v>0.135030737626389</v>
      </c>
      <c r="AA34" s="65" t="n">
        <f aca="false">1-AI34/(AF34+AG34+AI34)</f>
        <v>0.460754268755256</v>
      </c>
      <c r="AB34" s="81" t="n">
        <f aca="false">(AH34+AJ34+AK34+AL34+AM34+AN34+AO34+AP34)/AC34</f>
        <v>0.0136491954158222</v>
      </c>
      <c r="AC34" s="82" t="n">
        <f aca="false">SUM(AD34:AU34)</f>
        <v>30060.263261834</v>
      </c>
      <c r="AD34" s="83" t="n">
        <v>21266.2092244784</v>
      </c>
      <c r="AE34" s="84" t="n">
        <v>628.124720161071</v>
      </c>
      <c r="AF34" s="84" t="n">
        <v>1546.98000165767</v>
      </c>
      <c r="AG34" s="84" t="n">
        <v>323.249</v>
      </c>
      <c r="AH34" s="84" t="n">
        <v>0.365926205876107</v>
      </c>
      <c r="AI34" s="84" t="n">
        <v>2188.83051983121</v>
      </c>
      <c r="AJ34" s="84" t="n">
        <v>0.421662468604547</v>
      </c>
      <c r="AK34" s="84" t="n">
        <v>132.145618020382</v>
      </c>
      <c r="AL34" s="84" t="n">
        <v>43.0985107302247</v>
      </c>
      <c r="AM34" s="84" t="n">
        <v>25.6745658850988</v>
      </c>
      <c r="AN34" s="84" t="n">
        <v>144.057132675028</v>
      </c>
      <c r="AO34" s="84" t="n">
        <v>55.5663833722963</v>
      </c>
      <c r="AP34" s="84" t="n">
        <v>8.96860815432305</v>
      </c>
      <c r="AQ34" s="84" t="n">
        <v>336.497725356172</v>
      </c>
      <c r="AR34" s="84" t="n">
        <v>1132.62685672811</v>
      </c>
      <c r="AS34" s="84" t="n">
        <v>1079.51585376864</v>
      </c>
      <c r="AT34" s="84" t="n">
        <v>1068.57474065568</v>
      </c>
      <c r="AU34" s="85" t="n">
        <v>79.3562116851988</v>
      </c>
      <c r="AW34" s="71"/>
    </row>
    <row r="35" customFormat="false" ht="13.8" hidden="false" customHeight="false" outlineLevel="0" collapsed="false">
      <c r="B35" s="72" t="n">
        <f aca="false">B34+1</f>
        <v>2045</v>
      </c>
      <c r="C35" s="73" t="n">
        <v>7</v>
      </c>
      <c r="D35" s="86" t="n">
        <v>25.6650291698401</v>
      </c>
      <c r="E35" s="75" t="n">
        <f aca="false">AC35/AC34-1</f>
        <v>0.000499999999999723</v>
      </c>
      <c r="F35" s="76" t="n">
        <f aca="false">AE35/AE34-1</f>
        <v>-0.00400000000000111</v>
      </c>
      <c r="G35" s="77" t="n">
        <f aca="false">AF35/AF34-1</f>
        <v>0</v>
      </c>
      <c r="H35" s="77" t="n">
        <f aca="false">AF35/AF34-1</f>
        <v>0</v>
      </c>
      <c r="I35" s="77" t="n">
        <f aca="false">AG35/AG34-1</f>
        <v>0</v>
      </c>
      <c r="J35" s="77" t="n">
        <f aca="false">AH35/AH34-1</f>
        <v>-0.303602653656131</v>
      </c>
      <c r="K35" s="77" t="n">
        <f aca="false">AI35/AI34-1</f>
        <v>0.000500000000001943</v>
      </c>
      <c r="L35" s="77" t="n">
        <f aca="false">AJ35/AJ34-1</f>
        <v>-0.051479260072453</v>
      </c>
      <c r="M35" s="77" t="n">
        <f aca="false">AK35/AK34-1</f>
        <v>0</v>
      </c>
      <c r="N35" s="77" t="n">
        <f aca="false">AL35/AL34-1</f>
        <v>0</v>
      </c>
      <c r="O35" s="77" t="n">
        <f aca="false">AM35/AM34-1</f>
        <v>-0.00600000000000034</v>
      </c>
      <c r="P35" s="77" t="n">
        <f aca="false">AN35/AN34-1</f>
        <v>0</v>
      </c>
      <c r="Q35" s="77" t="n">
        <f aca="false">AO35/AO34-1</f>
        <v>0.000499999999999057</v>
      </c>
      <c r="R35" s="77" t="n">
        <f aca="false">AP35/AP34-1</f>
        <v>0.000499999999999723</v>
      </c>
      <c r="S35" s="77" t="n">
        <f aca="false">AQ35/AQ34-1</f>
        <v>-0.00393761050118402</v>
      </c>
      <c r="T35" s="77" t="n">
        <f aca="false">AR35/AR34-1</f>
        <v>0.000500000000005274</v>
      </c>
      <c r="U35" s="77" t="n">
        <f aca="false">AS35/AS34-1</f>
        <v>0.000499999999995948</v>
      </c>
      <c r="V35" s="77" t="n">
        <f aca="false">AT35/AT34-1</f>
        <v>0.00350999666873908</v>
      </c>
      <c r="W35" s="78" t="n">
        <f aca="false">AU35/AU34-1</f>
        <v>0.000422683918926969</v>
      </c>
      <c r="X35" s="79" t="n">
        <f aca="false">(AE35+AD35)/AC35</f>
        <v>0.728337331464104</v>
      </c>
      <c r="Y35" s="80" t="n">
        <f aca="false">(AQ35+AR35+AS35+AT35+AU35)/AC35</f>
        <v>0.123029113981998</v>
      </c>
      <c r="Z35" s="80" t="n">
        <f aca="false">(AF35+AG35+AI35)/AC35</f>
        <v>0.134999645178226</v>
      </c>
      <c r="AA35" s="65" t="n">
        <f aca="false">1-AI35/(AF35+AG35+AI35)</f>
        <v>0.460630072355156</v>
      </c>
      <c r="AB35" s="81" t="n">
        <f aca="false">(AH35+AJ35+AK35+AL35+AM35+AN35+AO35+AP35)/AC35</f>
        <v>0.0136339093756723</v>
      </c>
      <c r="AC35" s="82" t="n">
        <f aca="false">SUM(AD35:AU35)</f>
        <v>30075.2933934649</v>
      </c>
      <c r="AD35" s="83" t="n">
        <v>21279.3467119158</v>
      </c>
      <c r="AE35" s="84" t="n">
        <v>625.612221280426</v>
      </c>
      <c r="AF35" s="84" t="n">
        <v>1546.98000165767</v>
      </c>
      <c r="AG35" s="84" t="n">
        <v>323.249</v>
      </c>
      <c r="AH35" s="84" t="n">
        <v>0.254830038729801</v>
      </c>
      <c r="AI35" s="84" t="n">
        <v>2189.92493509113</v>
      </c>
      <c r="AJ35" s="84" t="n">
        <v>0.399955596720461</v>
      </c>
      <c r="AK35" s="84" t="n">
        <v>132.145618020382</v>
      </c>
      <c r="AL35" s="84" t="n">
        <v>43.0985107302247</v>
      </c>
      <c r="AM35" s="84" t="n">
        <v>25.5205184897882</v>
      </c>
      <c r="AN35" s="84" t="n">
        <v>144.057132675028</v>
      </c>
      <c r="AO35" s="84" t="n">
        <v>55.5941665639824</v>
      </c>
      <c r="AP35" s="84" t="n">
        <v>8.97309245840021</v>
      </c>
      <c r="AQ35" s="84" t="n">
        <v>335.172728379185</v>
      </c>
      <c r="AR35" s="84" t="n">
        <v>1133.19317015648</v>
      </c>
      <c r="AS35" s="84" t="n">
        <v>1080.05561169552</v>
      </c>
      <c r="AT35" s="84" t="n">
        <v>1072.32543443568</v>
      </c>
      <c r="AU35" s="85" t="n">
        <v>79.3897542797451</v>
      </c>
      <c r="AW35" s="71"/>
    </row>
    <row r="36" customFormat="false" ht="13.8" hidden="false" customHeight="false" outlineLevel="0" collapsed="false">
      <c r="B36" s="72" t="n">
        <f aca="false">B35+1</f>
        <v>2046</v>
      </c>
      <c r="C36" s="73" t="n">
        <v>7</v>
      </c>
      <c r="D36" s="86" t="n">
        <v>25.6901374014399</v>
      </c>
      <c r="E36" s="75" t="n">
        <f aca="false">AC36/AC35-1</f>
        <v>9.99999999997669E-005</v>
      </c>
      <c r="F36" s="76" t="n">
        <f aca="false">AE36/AE35-1</f>
        <v>-0.00399999999999889</v>
      </c>
      <c r="G36" s="77" t="n">
        <f aca="false">AF36/AF35-1</f>
        <v>0</v>
      </c>
      <c r="H36" s="77" t="n">
        <f aca="false">AF36/AF35-1</f>
        <v>0</v>
      </c>
      <c r="I36" s="77" t="n">
        <f aca="false">AG36/AG35-1</f>
        <v>0</v>
      </c>
      <c r="J36" s="77" t="n">
        <f aca="false">AH36/AH35-1</f>
        <v>-0.323120387411716</v>
      </c>
      <c r="K36" s="77" t="n">
        <f aca="false">AI36/AI35-1</f>
        <v>0.000100000000000433</v>
      </c>
      <c r="L36" s="77" t="n">
        <f aca="false">AJ36/AJ35-1</f>
        <v>-0.0553305456025962</v>
      </c>
      <c r="M36" s="77" t="n">
        <f aca="false">AK36/AK35-1</f>
        <v>0</v>
      </c>
      <c r="N36" s="77" t="n">
        <f aca="false">AL36/AL35-1</f>
        <v>0</v>
      </c>
      <c r="O36" s="77" t="n">
        <f aca="false">AM36/AM35-1</f>
        <v>-0.00599999999999878</v>
      </c>
      <c r="P36" s="77" t="n">
        <f aca="false">AN36/AN35-1</f>
        <v>0</v>
      </c>
      <c r="Q36" s="77" t="n">
        <f aca="false">AO36/AO35-1</f>
        <v>9.9999999999989E-005</v>
      </c>
      <c r="R36" s="77" t="n">
        <f aca="false">AP36/AP35-1</f>
        <v>9.9999999999989E-005</v>
      </c>
      <c r="S36" s="77" t="n">
        <f aca="false">AQ36/AQ35-1</f>
        <v>-0.00318766566454742</v>
      </c>
      <c r="T36" s="77" t="n">
        <f aca="false">AR36/AR35-1</f>
        <v>9.9999999995104E-005</v>
      </c>
      <c r="U36" s="77" t="n">
        <f aca="false">AS36/AS35-1</f>
        <v>0.000100000000000433</v>
      </c>
      <c r="V36" s="77" t="n">
        <f aca="false">AT36/AT35-1</f>
        <v>0.00302489836839204</v>
      </c>
      <c r="W36" s="78" t="n">
        <f aca="false">AU36/AU35-1</f>
        <v>7.24372661946582E-005</v>
      </c>
      <c r="X36" s="79" t="n">
        <f aca="false">(AE36+AD36)/AC36</f>
        <v>0.728285694417244</v>
      </c>
      <c r="Y36" s="80" t="n">
        <f aca="false">(AQ36+AR36+AS36+AT36+AU36)/AC36</f>
        <v>0.123096681589933</v>
      </c>
      <c r="Z36" s="80" t="n">
        <f aca="false">(AF36+AG36+AI36)/AC36</f>
        <v>0.13499342731038</v>
      </c>
      <c r="AA36" s="65" t="n">
        <f aca="false">1-AI36/(AF36+AG36+AI36)</f>
        <v>0.460605228694268</v>
      </c>
      <c r="AB36" s="81" t="n">
        <f aca="false">(AH36+AJ36+AK36+AL36+AM36+AN36+AO36+AP36)/AC36</f>
        <v>0.0136241966824432</v>
      </c>
      <c r="AC36" s="82" t="n">
        <f aca="false">SUM(AD36:AU36)</f>
        <v>30078.3009228042</v>
      </c>
      <c r="AD36" s="83" t="n">
        <v>21282.48650206</v>
      </c>
      <c r="AE36" s="84" t="n">
        <v>623.109772395305</v>
      </c>
      <c r="AF36" s="84" t="n">
        <v>1546.98000165767</v>
      </c>
      <c r="AG36" s="84" t="n">
        <v>323.249</v>
      </c>
      <c r="AH36" s="84" t="n">
        <v>0.172489257891285</v>
      </c>
      <c r="AI36" s="84" t="n">
        <v>2190.14392758464</v>
      </c>
      <c r="AJ36" s="84" t="n">
        <v>0.377825835337106</v>
      </c>
      <c r="AK36" s="84" t="n">
        <v>132.145618020382</v>
      </c>
      <c r="AL36" s="84" t="n">
        <v>43.0985107302247</v>
      </c>
      <c r="AM36" s="84" t="n">
        <v>25.3673953788495</v>
      </c>
      <c r="AN36" s="84" t="n">
        <v>144.057132675028</v>
      </c>
      <c r="AO36" s="84" t="n">
        <v>55.5997259806388</v>
      </c>
      <c r="AP36" s="84" t="n">
        <v>8.97398976764605</v>
      </c>
      <c r="AQ36" s="84" t="n">
        <v>334.104309781238</v>
      </c>
      <c r="AR36" s="84" t="n">
        <v>1133.30648947349</v>
      </c>
      <c r="AS36" s="84" t="n">
        <v>1080.16361725669</v>
      </c>
      <c r="AT36" s="84" t="n">
        <v>1075.56910989269</v>
      </c>
      <c r="AU36" s="85" t="n">
        <v>79.395505056509</v>
      </c>
      <c r="AW36" s="71"/>
    </row>
    <row r="37" customFormat="false" ht="13.8" hidden="false" customHeight="false" outlineLevel="0" collapsed="false">
      <c r="B37" s="72" t="n">
        <f aca="false">B36+1</f>
        <v>2047</v>
      </c>
      <c r="C37" s="73" t="n">
        <v>7</v>
      </c>
      <c r="D37" s="86" t="n">
        <v>25.7162420410553</v>
      </c>
      <c r="E37" s="75" t="n">
        <f aca="false">AC37/AC36-1</f>
        <v>0.000299999999999745</v>
      </c>
      <c r="F37" s="76" t="n">
        <f aca="false">AE37/AE36-1</f>
        <v>-0.00399999999999967</v>
      </c>
      <c r="G37" s="77" t="n">
        <f aca="false">AF37/AF36-1</f>
        <v>0</v>
      </c>
      <c r="H37" s="77" t="n">
        <f aca="false">AF37/AF36-1</f>
        <v>0</v>
      </c>
      <c r="I37" s="77" t="n">
        <f aca="false">AG37/AG36-1</f>
        <v>0</v>
      </c>
      <c r="J37" s="77" t="n">
        <f aca="false">AH37/AH36-1</f>
        <v>-0.344249814060515</v>
      </c>
      <c r="K37" s="77" t="n">
        <f aca="false">AI37/AI36-1</f>
        <v>0.000299999999997524</v>
      </c>
      <c r="L37" s="77" t="n">
        <f aca="false">AJ37/AJ36-1</f>
        <v>-0.0601068710232072</v>
      </c>
      <c r="M37" s="77" t="n">
        <f aca="false">AK37/AK36-1</f>
        <v>0</v>
      </c>
      <c r="N37" s="77" t="n">
        <f aca="false">AL37/AL36-1</f>
        <v>0</v>
      </c>
      <c r="O37" s="77" t="n">
        <f aca="false">AM37/AM36-1</f>
        <v>-0.00600000000000012</v>
      </c>
      <c r="P37" s="77" t="n">
        <f aca="false">AN37/AN36-1</f>
        <v>0</v>
      </c>
      <c r="Q37" s="77" t="n">
        <f aca="false">AO37/AO36-1</f>
        <v>0.000300000000000189</v>
      </c>
      <c r="R37" s="77" t="n">
        <f aca="false">AP37/AP36-1</f>
        <v>0.000299999999999523</v>
      </c>
      <c r="S37" s="77" t="n">
        <f aca="false">AQ37/AQ36-1</f>
        <v>-0.00243962988926927</v>
      </c>
      <c r="T37" s="77" t="n">
        <f aca="false">AR37/AR36-1</f>
        <v>0.000299999999998191</v>
      </c>
      <c r="U37" s="77" t="n">
        <f aca="false">AS37/AS36-1</f>
        <v>0.000300000000002631</v>
      </c>
      <c r="V37" s="77" t="n">
        <f aca="false">AT37/AT36-1</f>
        <v>0.0025163295019881</v>
      </c>
      <c r="W37" s="78" t="n">
        <f aca="false">AU37/AU36-1</f>
        <v>0.000417437164542456</v>
      </c>
      <c r="X37" s="79" t="n">
        <f aca="false">(AE37+AD37)/AC37</f>
        <v>0.728266454112474</v>
      </c>
      <c r="Y37" s="80" t="n">
        <f aca="false">(AQ37+AR37+AS37+AT37+AU37)/AC37</f>
        <v>0.123145799197041</v>
      </c>
      <c r="Z37" s="80" t="n">
        <f aca="false">(AF37+AG37+AI37)/AC37</f>
        <v>0.134974779301245</v>
      </c>
      <c r="AA37" s="65" t="n">
        <f aca="false">1-AI37/(AF37+AG37+AI37)</f>
        <v>0.460530706337762</v>
      </c>
      <c r="AB37" s="81" t="n">
        <f aca="false">(AH37+AJ37+AK37+AL37+AM37+AN37+AO37+AP37)/AC37</f>
        <v>0.0136129673892394</v>
      </c>
      <c r="AC37" s="82" t="n">
        <f aca="false">SUM(AD37:AU37)</f>
        <v>30087.3244130811</v>
      </c>
      <c r="AD37" s="83" t="n">
        <v>21290.9717307405</v>
      </c>
      <c r="AE37" s="84" t="n">
        <v>620.617333305724</v>
      </c>
      <c r="AF37" s="84" t="n">
        <v>1546.98000165767</v>
      </c>
      <c r="AG37" s="84" t="n">
        <v>323.249</v>
      </c>
      <c r="AH37" s="84" t="n">
        <v>0.113109862934774</v>
      </c>
      <c r="AI37" s="84" t="n">
        <v>2190.80097076291</v>
      </c>
      <c r="AJ37" s="84" t="n">
        <v>0.355115906583263</v>
      </c>
      <c r="AK37" s="84" t="n">
        <v>132.145618020382</v>
      </c>
      <c r="AL37" s="84" t="n">
        <v>43.0985107302247</v>
      </c>
      <c r="AM37" s="84" t="n">
        <v>25.2151910065764</v>
      </c>
      <c r="AN37" s="84" t="n">
        <v>144.057132675028</v>
      </c>
      <c r="AO37" s="84" t="n">
        <v>55.616405898433</v>
      </c>
      <c r="AP37" s="84" t="n">
        <v>8.97668196457634</v>
      </c>
      <c r="AQ37" s="84" t="n">
        <v>333.289218920962</v>
      </c>
      <c r="AR37" s="84" t="n">
        <v>1133.64648142033</v>
      </c>
      <c r="AS37" s="84" t="n">
        <v>1080.48766634187</v>
      </c>
      <c r="AT37" s="84" t="n">
        <v>1078.27559617534</v>
      </c>
      <c r="AU37" s="85" t="n">
        <v>79.4286476910172</v>
      </c>
      <c r="AW37" s="71"/>
    </row>
    <row r="38" customFormat="false" ht="13.8" hidden="false" customHeight="false" outlineLevel="0" collapsed="false">
      <c r="B38" s="72" t="n">
        <f aca="false">B37+1</f>
        <v>2048</v>
      </c>
      <c r="C38" s="73" t="n">
        <v>7</v>
      </c>
      <c r="D38" s="86" t="n">
        <v>25.7415354250487</v>
      </c>
      <c r="E38" s="75" t="n">
        <f aca="false">AC38/AC37-1</f>
        <v>0.000599999999999712</v>
      </c>
      <c r="F38" s="76" t="n">
        <f aca="false">AE38/AE37-1</f>
        <v>-0.00400000000000011</v>
      </c>
      <c r="G38" s="77" t="n">
        <f aca="false">AF38/AF37-1</f>
        <v>0</v>
      </c>
      <c r="H38" s="77" t="n">
        <f aca="false">AF38/AF37-1</f>
        <v>0</v>
      </c>
      <c r="I38" s="77" t="n">
        <f aca="false">AG38/AG37-1</f>
        <v>0</v>
      </c>
      <c r="J38" s="77" t="n">
        <f aca="false">AH38/AH37-1</f>
        <v>-0.37485385611548</v>
      </c>
      <c r="K38" s="77" t="n">
        <f aca="false">AI38/AI37-1</f>
        <v>0.000600000000001044</v>
      </c>
      <c r="L38" s="77" t="n">
        <f aca="false">AJ38/AJ37-1</f>
        <v>-0.0654901303519591</v>
      </c>
      <c r="M38" s="77" t="n">
        <f aca="false">AK38/AK37-1</f>
        <v>0</v>
      </c>
      <c r="N38" s="77" t="n">
        <f aca="false">AL38/AL37-1</f>
        <v>0</v>
      </c>
      <c r="O38" s="77" t="n">
        <f aca="false">AM38/AM37-1</f>
        <v>-0.00599999999999779</v>
      </c>
      <c r="P38" s="77" t="n">
        <f aca="false">AN38/AN37-1</f>
        <v>0</v>
      </c>
      <c r="Q38" s="77" t="n">
        <f aca="false">AO38/AO37-1</f>
        <v>0.0006000000000006</v>
      </c>
      <c r="R38" s="77" t="n">
        <f aca="false">AP38/AP37-1</f>
        <v>0.000600000000000378</v>
      </c>
      <c r="S38" s="77" t="n">
        <f aca="false">AQ38/AQ37-1</f>
        <v>-0.00169321138987943</v>
      </c>
      <c r="T38" s="77" t="n">
        <f aca="false">AR38/AR37-1</f>
        <v>0.000600000000006817</v>
      </c>
      <c r="U38" s="77" t="n">
        <f aca="false">AS38/AS37-1</f>
        <v>0.000600000000004597</v>
      </c>
      <c r="V38" s="77" t="n">
        <f aca="false">AT38/AT37-1</f>
        <v>0.00204931482512261</v>
      </c>
      <c r="W38" s="78" t="n">
        <f aca="false">AU38/AU37-1</f>
        <v>0.000471428237026617</v>
      </c>
      <c r="X38" s="79" t="n">
        <f aca="false">(AE38+AD38)/AC38</f>
        <v>0.728291626682849</v>
      </c>
      <c r="Y38" s="80" t="n">
        <f aca="false">(AQ38+AR38+AS38+AT38+AU38)/AC38</f>
        <v>0.123171982091145</v>
      </c>
      <c r="Z38" s="80" t="n">
        <f aca="false">(AF38+AG38+AI38)/AC38</f>
        <v>0.134937505647168</v>
      </c>
      <c r="AA38" s="65" t="n">
        <f aca="false">1-AI38/(AF38+AG38+AI38)</f>
        <v>0.460381689266927</v>
      </c>
      <c r="AB38" s="81" t="n">
        <f aca="false">(AH38+AJ38+AK38+AL38+AM38+AN38+AO38+AP38)/AC38</f>
        <v>0.0135988855788383</v>
      </c>
      <c r="AC38" s="82" t="n">
        <f aca="false">SUM(AD38:AU38)</f>
        <v>30105.3768077289</v>
      </c>
      <c r="AD38" s="83" t="n">
        <v>21307.3589832285</v>
      </c>
      <c r="AE38" s="84" t="n">
        <v>618.134863972501</v>
      </c>
      <c r="AF38" s="84" t="n">
        <v>1546.98000165767</v>
      </c>
      <c r="AG38" s="84" t="n">
        <v>323.249</v>
      </c>
      <c r="AH38" s="84" t="n">
        <v>0.0707101946489806</v>
      </c>
      <c r="AI38" s="84" t="n">
        <v>2192.11545134537</v>
      </c>
      <c r="AJ38" s="84" t="n">
        <v>0.331859319571071</v>
      </c>
      <c r="AK38" s="84" t="n">
        <v>132.145618020382</v>
      </c>
      <c r="AL38" s="84" t="n">
        <v>43.0985107302247</v>
      </c>
      <c r="AM38" s="84" t="n">
        <v>25.063899860537</v>
      </c>
      <c r="AN38" s="84" t="n">
        <v>144.057132675028</v>
      </c>
      <c r="AO38" s="84" t="n">
        <v>55.6497757419721</v>
      </c>
      <c r="AP38" s="84" t="n">
        <v>8.98206797375509</v>
      </c>
      <c r="AQ38" s="84" t="n">
        <v>332.724889819361</v>
      </c>
      <c r="AR38" s="84" t="n">
        <v>1134.32666930919</v>
      </c>
      <c r="AS38" s="84" t="n">
        <v>1081.13595894168</v>
      </c>
      <c r="AT38" s="84" t="n">
        <v>1080.48532234015</v>
      </c>
      <c r="AU38" s="85" t="n">
        <v>79.4660925983676</v>
      </c>
      <c r="AW38" s="71"/>
    </row>
    <row r="39" customFormat="false" ht="13.8" hidden="false" customHeight="false" outlineLevel="0" collapsed="false">
      <c r="B39" s="72" t="n">
        <f aca="false">B38+1</f>
        <v>2049</v>
      </c>
      <c r="C39" s="73" t="n">
        <v>7</v>
      </c>
      <c r="D39" s="86" t="n">
        <v>25.7683282291925</v>
      </c>
      <c r="E39" s="75" t="n">
        <f aca="false">AC39/AC38-1</f>
        <v>0.000800000000000356</v>
      </c>
      <c r="F39" s="76" t="n">
        <f aca="false">AE39/AE38-1</f>
        <v>-0.004</v>
      </c>
      <c r="G39" s="77" t="n">
        <f aca="false">AF39/AF38-1</f>
        <v>0</v>
      </c>
      <c r="H39" s="77" t="n">
        <f aca="false">AF39/AF38-1</f>
        <v>0</v>
      </c>
      <c r="I39" s="77" t="n">
        <f aca="false">AG39/AG38-1</f>
        <v>0</v>
      </c>
      <c r="J39" s="77" t="n">
        <f aca="false">AH39/AH38-1</f>
        <v>-0.433263233902987</v>
      </c>
      <c r="K39" s="77" t="n">
        <f aca="false">AI39/AI38-1</f>
        <v>0.000800000000001688</v>
      </c>
      <c r="L39" s="77" t="n">
        <f aca="false">AJ39/AJ38-1</f>
        <v>-0.0715486665741415</v>
      </c>
      <c r="M39" s="77" t="n">
        <f aca="false">AK39/AK38-1</f>
        <v>0</v>
      </c>
      <c r="N39" s="77" t="n">
        <f aca="false">AL39/AL38-1</f>
        <v>0</v>
      </c>
      <c r="O39" s="77" t="n">
        <f aca="false">AM39/AM38-1</f>
        <v>-0.00600000000000311</v>
      </c>
      <c r="P39" s="77" t="n">
        <f aca="false">AN39/AN38-1</f>
        <v>0</v>
      </c>
      <c r="Q39" s="77" t="n">
        <f aca="false">AO39/AO38-1</f>
        <v>0.00079999999999858</v>
      </c>
      <c r="R39" s="77" t="n">
        <f aca="false">AP39/AP38-1</f>
        <v>0.00079999999999969</v>
      </c>
      <c r="S39" s="77" t="n">
        <f aca="false">AQ39/AQ38-1</f>
        <v>-0.000948138557149369</v>
      </c>
      <c r="T39" s="77" t="n">
        <f aca="false">AR39/AR38-1</f>
        <v>0.000799999999993695</v>
      </c>
      <c r="U39" s="77" t="n">
        <f aca="false">AS39/AS38-1</f>
        <v>0.000799999999996803</v>
      </c>
      <c r="V39" s="77" t="n">
        <f aca="false">AT39/AT38-1</f>
        <v>0.00166043324770415</v>
      </c>
      <c r="W39" s="78" t="n">
        <f aca="false">AU39/AU38-1</f>
        <v>0.000926496745904171</v>
      </c>
      <c r="X39" s="79" t="n">
        <f aca="false">(AE39+AD39)/AC39</f>
        <v>0.728345350594816</v>
      </c>
      <c r="Y39" s="80" t="n">
        <f aca="false">(AQ39+AR39+AS39+AT39+AU39)/AC39</f>
        <v>0.123183867085934</v>
      </c>
      <c r="Z39" s="80" t="n">
        <f aca="false">(AF39+AG39+AI39)/AC39</f>
        <v>0.134887847168515</v>
      </c>
      <c r="AA39" s="65" t="n">
        <f aca="false">1-AI39/(AF39+AG39+AI39)</f>
        <v>0.460183030715197</v>
      </c>
      <c r="AB39" s="81" t="n">
        <f aca="false">(AH39+AJ39+AK39+AL39+AM39+AN39+AO39+AP39)/AC39</f>
        <v>0.0135829351507351</v>
      </c>
      <c r="AC39" s="82" t="n">
        <f aca="false">SUM(AD39:AU39)</f>
        <v>30129.4611091751</v>
      </c>
      <c r="AD39" s="83" t="n">
        <v>21328.9905902784</v>
      </c>
      <c r="AE39" s="84" t="n">
        <v>615.662324516611</v>
      </c>
      <c r="AF39" s="84" t="n">
        <v>1546.98000165767</v>
      </c>
      <c r="AG39" s="84" t="n">
        <v>323.249</v>
      </c>
      <c r="AH39" s="84" t="n">
        <v>0.0400740670454536</v>
      </c>
      <c r="AI39" s="84" t="n">
        <v>2193.86914370645</v>
      </c>
      <c r="AJ39" s="84" t="n">
        <v>0.308115227765559</v>
      </c>
      <c r="AK39" s="84" t="n">
        <v>132.145618020382</v>
      </c>
      <c r="AL39" s="84" t="n">
        <v>43.0985107302247</v>
      </c>
      <c r="AM39" s="84" t="n">
        <v>24.9135164613737</v>
      </c>
      <c r="AN39" s="84" t="n">
        <v>144.057132675028</v>
      </c>
      <c r="AO39" s="84" t="n">
        <v>55.6942955625656</v>
      </c>
      <c r="AP39" s="84" t="n">
        <v>8.98925362813409</v>
      </c>
      <c r="AQ39" s="84" t="n">
        <v>332.4094205224</v>
      </c>
      <c r="AR39" s="84" t="n">
        <v>1135.23413064463</v>
      </c>
      <c r="AS39" s="84" t="n">
        <v>1082.00086770883</v>
      </c>
      <c r="AT39" s="84" t="n">
        <v>1082.27939609302</v>
      </c>
      <c r="AU39" s="85" t="n">
        <v>79.5397176745697</v>
      </c>
      <c r="AW39" s="71"/>
    </row>
    <row r="40" customFormat="false" ht="13.8" hidden="false" customHeight="false" outlineLevel="0" collapsed="false">
      <c r="B40" s="72" t="n">
        <f aca="false">B39+1</f>
        <v>2050</v>
      </c>
      <c r="C40" s="73" t="n">
        <v>7</v>
      </c>
      <c r="D40" s="86" t="n">
        <v>25.7937256801939</v>
      </c>
      <c r="E40" s="75" t="n">
        <f aca="false">AC40/AC39-1</f>
        <v>0.000400000000000622</v>
      </c>
      <c r="F40" s="76" t="n">
        <f aca="false">AE40/AE39-1</f>
        <v>-0.00400000000000078</v>
      </c>
      <c r="G40" s="77" t="n">
        <f aca="false">AF40/AF39-1</f>
        <v>0</v>
      </c>
      <c r="H40" s="77" t="n">
        <f aca="false">AF40/AF39-1</f>
        <v>0</v>
      </c>
      <c r="I40" s="77" t="n">
        <f aca="false">AG40/AG39-1</f>
        <v>0</v>
      </c>
      <c r="J40" s="77" t="n">
        <f aca="false">AH40/AH39-1</f>
        <v>-0.496145391648861</v>
      </c>
      <c r="K40" s="77" t="n">
        <f aca="false">AI40/AI39-1</f>
        <v>0.000399999999998846</v>
      </c>
      <c r="L40" s="77" t="n">
        <f aca="false">AJ40/AJ39-1</f>
        <v>-0.0777395300312139</v>
      </c>
      <c r="M40" s="77" t="n">
        <f aca="false">AK40/AK39-1</f>
        <v>0</v>
      </c>
      <c r="N40" s="77" t="n">
        <f aca="false">AL40/AL39-1</f>
        <v>0</v>
      </c>
      <c r="O40" s="77" t="n">
        <f aca="false">AM40/AM39-1</f>
        <v>-0.00599999999999823</v>
      </c>
      <c r="P40" s="77" t="n">
        <f aca="false">AN40/AN39-1</f>
        <v>0</v>
      </c>
      <c r="Q40" s="77" t="n">
        <f aca="false">AO40/AO39-1</f>
        <v>0.000399999999999512</v>
      </c>
      <c r="R40" s="77" t="n">
        <f aca="false">AP40/AP39-1</f>
        <v>0.000399999999999512</v>
      </c>
      <c r="S40" s="77" t="n">
        <f aca="false">AQ40/AQ39-1</f>
        <v>-0.000948138557149481</v>
      </c>
      <c r="T40" s="77" t="n">
        <f aca="false">AR40/AR39-1</f>
        <v>0.000400000000001732</v>
      </c>
      <c r="U40" s="77" t="n">
        <f aca="false">AS40/AS39-1</f>
        <v>0.000399999999996847</v>
      </c>
      <c r="V40" s="77" t="n">
        <f aca="false">AT40/AT39-1</f>
        <v>0.00134389440397786</v>
      </c>
      <c r="W40" s="78" t="n">
        <f aca="false">AU40/AU39-1</f>
        <v>0.00040879790719317</v>
      </c>
      <c r="X40" s="79" t="n">
        <f aca="false">(AE40+AD40)/AC40</f>
        <v>0.728362108542328</v>
      </c>
      <c r="Y40" s="80" t="n">
        <f aca="false">(AQ40+AR40+AS40+AT40+AU40)/AC40</f>
        <v>0.123202914679664</v>
      </c>
      <c r="Z40" s="80" t="n">
        <f aca="false">(AF40+AG40+AI40)/AC40</f>
        <v>0.134863027856913</v>
      </c>
      <c r="AA40" s="65" t="n">
        <f aca="false">1-AI40/(AF40+AG40+AI40)</f>
        <v>0.46008368632273</v>
      </c>
      <c r="AB40" s="81" t="n">
        <f aca="false">(AH40+AJ40+AK40+AL40+AM40+AN40+AO40+AP40)/AC40</f>
        <v>0.0135719489210955</v>
      </c>
      <c r="AC40" s="82" t="n">
        <f aca="false">SUM(AD40:AU40)</f>
        <v>30141.5128936188</v>
      </c>
      <c r="AD40" s="83" t="n">
        <v>21340.7362106334</v>
      </c>
      <c r="AE40" s="84" t="n">
        <v>613.199675218544</v>
      </c>
      <c r="AF40" s="84" t="n">
        <v>1546.98000165767</v>
      </c>
      <c r="AG40" s="84" t="n">
        <v>323.249</v>
      </c>
      <c r="AH40" s="84" t="n">
        <v>0.0201915033562243</v>
      </c>
      <c r="AI40" s="84" t="n">
        <v>2194.74669136393</v>
      </c>
      <c r="AJ40" s="84" t="n">
        <v>0.284162494763604</v>
      </c>
      <c r="AK40" s="84" t="n">
        <v>132.145618020382</v>
      </c>
      <c r="AL40" s="84" t="n">
        <v>43.0985107302247</v>
      </c>
      <c r="AM40" s="84" t="n">
        <v>24.7640353626055</v>
      </c>
      <c r="AN40" s="84" t="n">
        <v>144.057132675028</v>
      </c>
      <c r="AO40" s="84" t="n">
        <v>55.7165732807906</v>
      </c>
      <c r="AP40" s="84" t="n">
        <v>8.99284932958534</v>
      </c>
      <c r="AQ40" s="84" t="n">
        <v>332.094250334043</v>
      </c>
      <c r="AR40" s="84" t="n">
        <v>1135.68822429689</v>
      </c>
      <c r="AS40" s="84" t="n">
        <v>1082.43366805591</v>
      </c>
      <c r="AT40" s="84" t="n">
        <v>1083.73386531697</v>
      </c>
      <c r="AU40" s="85" t="n">
        <v>79.5722333446938</v>
      </c>
      <c r="AW40" s="71"/>
    </row>
    <row r="41" customFormat="false" ht="13.8" hidden="false" customHeight="false" outlineLevel="0" collapsed="false">
      <c r="B41" s="72" t="n">
        <f aca="false">B40+1</f>
        <v>2051</v>
      </c>
      <c r="C41" s="73" t="n">
        <v>7</v>
      </c>
      <c r="D41" s="86" t="n">
        <v>25.7938295089529</v>
      </c>
      <c r="E41" s="75" t="n">
        <f aca="false">AC41/AC40-1</f>
        <v>0.00019999999999909</v>
      </c>
      <c r="F41" s="76" t="n">
        <f aca="false">AE41/AE40-1</f>
        <v>-0.00399999999999978</v>
      </c>
      <c r="G41" s="77" t="n">
        <f aca="false">AF41/AF40-1</f>
        <v>0</v>
      </c>
      <c r="H41" s="77" t="n">
        <f aca="false">AF41/AF40-1</f>
        <v>0</v>
      </c>
      <c r="I41" s="77" t="n">
        <f aca="false">AG41/AG40-1</f>
        <v>0</v>
      </c>
      <c r="J41" s="77" t="n">
        <f aca="false">AH41/AH40-1</f>
        <v>-0.524699723763941</v>
      </c>
      <c r="K41" s="77" t="n">
        <f aca="false">AI41/AI40-1</f>
        <v>0.000199999999998646</v>
      </c>
      <c r="L41" s="77" t="n">
        <f aca="false">AJ41/AJ40-1</f>
        <v>-0.0838632927244389</v>
      </c>
      <c r="M41" s="77" t="n">
        <f aca="false">AK41/AK40-1</f>
        <v>0</v>
      </c>
      <c r="N41" s="77" t="n">
        <f aca="false">AL41/AL40-1</f>
        <v>0</v>
      </c>
      <c r="O41" s="77" t="n">
        <f aca="false">AM41/AM40-1</f>
        <v>-0.00599999999999867</v>
      </c>
      <c r="P41" s="77" t="n">
        <f aca="false">AN41/AN40-1</f>
        <v>0</v>
      </c>
      <c r="Q41" s="77" t="n">
        <f aca="false">AO41/AO40-1</f>
        <v>0.000200000000000866</v>
      </c>
      <c r="R41" s="77" t="n">
        <f aca="false">AP41/AP40-1</f>
        <v>0.000200000000000422</v>
      </c>
      <c r="S41" s="77" t="n">
        <f aca="false">AQ41/AQ40-1</f>
        <v>-0.000948138557148481</v>
      </c>
      <c r="T41" s="77" t="n">
        <f aca="false">AR41/AR40-1</f>
        <v>0.000200000000000644</v>
      </c>
      <c r="U41" s="77" t="n">
        <f aca="false">AS41/AS40-1</f>
        <v>0.000199999999998868</v>
      </c>
      <c r="V41" s="77" t="n">
        <f aca="false">AT41/AT40-1</f>
        <v>0.00110147266167693</v>
      </c>
      <c r="W41" s="78" t="n">
        <f aca="false">AU41/AU40-1</f>
        <v>0.000184481618199728</v>
      </c>
      <c r="X41" s="79" t="n">
        <f aca="false">(AE41+AD41)/AC41</f>
        <v>0.728363153331181</v>
      </c>
      <c r="Y41" s="80" t="n">
        <f aca="false">(AQ41+AR41+AS41+AT41+AU41)/AC41</f>
        <v>0.123222632088873</v>
      </c>
      <c r="Z41" s="80" t="n">
        <f aca="false">(AF41+AG41+AI41)/AC41</f>
        <v>0.134850620682546</v>
      </c>
      <c r="AA41" s="65" t="n">
        <f aca="false">1-AI41/(AF41+AG41+AI41)</f>
        <v>0.460034010349323</v>
      </c>
      <c r="AB41" s="81" t="n">
        <f aca="false">(AH41+AJ41+AK41+AL41+AM41+AN41+AO41+AP41)/AC41</f>
        <v>0.0135635938974003</v>
      </c>
      <c r="AC41" s="82" t="n">
        <f aca="false">SUM(AD41:AU41)</f>
        <v>30147.5411961975</v>
      </c>
      <c r="AD41" s="83" t="n">
        <v>21347.6112943264</v>
      </c>
      <c r="AE41" s="84" t="n">
        <v>610.74687651767</v>
      </c>
      <c r="AF41" s="84" t="n">
        <v>1546.98000165767</v>
      </c>
      <c r="AG41" s="84" t="n">
        <v>323.249</v>
      </c>
      <c r="AH41" s="84" t="n">
        <v>0.00959702712283473</v>
      </c>
      <c r="AI41" s="84" t="n">
        <v>2195.1856407022</v>
      </c>
      <c r="AJ41" s="84" t="n">
        <v>0.260331692283937</v>
      </c>
      <c r="AK41" s="84" t="n">
        <v>132.145618020382</v>
      </c>
      <c r="AL41" s="84" t="n">
        <v>43.0985107302247</v>
      </c>
      <c r="AM41" s="84" t="n">
        <v>24.6154511504299</v>
      </c>
      <c r="AN41" s="84" t="n">
        <v>144.057132675028</v>
      </c>
      <c r="AO41" s="84" t="n">
        <v>55.7277165954468</v>
      </c>
      <c r="AP41" s="84" t="n">
        <v>8.99464789945126</v>
      </c>
      <c r="AQ41" s="84" t="n">
        <v>331.779378970694</v>
      </c>
      <c r="AR41" s="84" t="n">
        <v>1135.91536194175</v>
      </c>
      <c r="AS41" s="84" t="n">
        <v>1082.65015478952</v>
      </c>
      <c r="AT41" s="84" t="n">
        <v>1084.92756854215</v>
      </c>
      <c r="AU41" s="85" t="n">
        <v>79.586912959065</v>
      </c>
      <c r="AW41" s="71"/>
    </row>
    <row r="42" customFormat="false" ht="13.8" hidden="false" customHeight="false" outlineLevel="0" collapsed="false">
      <c r="B42" s="72" t="n">
        <f aca="false">B41+1</f>
        <v>2052</v>
      </c>
      <c r="C42" s="73" t="n">
        <v>7</v>
      </c>
      <c r="D42" s="86" t="n">
        <v>25.7926362661101</v>
      </c>
      <c r="E42" s="75" t="n">
        <f aca="false">AC42/AC41-1</f>
        <v>0.000399999999999734</v>
      </c>
      <c r="F42" s="76" t="n">
        <f aca="false">AE42/AE41-1</f>
        <v>-0.00400000000000045</v>
      </c>
      <c r="G42" s="77" t="n">
        <f aca="false">AF42/AF41-1</f>
        <v>0</v>
      </c>
      <c r="H42" s="77" t="n">
        <f aca="false">AF42/AF41-1</f>
        <v>0</v>
      </c>
      <c r="I42" s="77" t="n">
        <f aca="false">AG42/AG41-1</f>
        <v>0</v>
      </c>
      <c r="J42" s="77" t="n">
        <f aca="false">AH42/AH41-1</f>
        <v>-0.478194530171642</v>
      </c>
      <c r="K42" s="77" t="n">
        <f aca="false">AI42/AI41-1</f>
        <v>0.000399999999999512</v>
      </c>
      <c r="L42" s="77" t="n">
        <f aca="false">AJ42/AJ41-1</f>
        <v>-0.0903452312017458</v>
      </c>
      <c r="M42" s="77" t="n">
        <f aca="false">AK42/AK41-1</f>
        <v>0</v>
      </c>
      <c r="N42" s="77" t="n">
        <f aca="false">AL42/AL41-1</f>
        <v>0</v>
      </c>
      <c r="O42" s="77" t="n">
        <f aca="false">AM42/AM41-1</f>
        <v>-0.006000000000001</v>
      </c>
      <c r="P42" s="77" t="n">
        <f aca="false">AN42/AN41-1</f>
        <v>0</v>
      </c>
      <c r="Q42" s="77" t="n">
        <f aca="false">AO42/AO41-1</f>
        <v>0.000499999999999501</v>
      </c>
      <c r="R42" s="77" t="n">
        <f aca="false">AP42/AP41-1</f>
        <v>0.000500000000000389</v>
      </c>
      <c r="S42" s="77" t="n">
        <f aca="false">AQ42/AQ41-1</f>
        <v>-0.000948138557148814</v>
      </c>
      <c r="T42" s="77" t="n">
        <f aca="false">AR42/AR41-1</f>
        <v>0.000499999999999279</v>
      </c>
      <c r="U42" s="77" t="n">
        <f aca="false">AS42/AS41-1</f>
        <v>0.00050000000000483</v>
      </c>
      <c r="V42" s="77" t="n">
        <f aca="false">AT42/AT41-1</f>
        <v>0.000871346553328101</v>
      </c>
      <c r="W42" s="78" t="n">
        <f aca="false">AU42/AU41-1</f>
        <v>0.00049439560476916</v>
      </c>
      <c r="X42" s="79" t="n">
        <f aca="false">(AE42+AD42)/AC42</f>
        <v>0.728388406789178</v>
      </c>
      <c r="Y42" s="80" t="n">
        <f aca="false">(AQ42+AR42+AS42+AT42+AU42)/AC42</f>
        <v>0.123232362373796</v>
      </c>
      <c r="Z42" s="80" t="n">
        <f aca="false">(AF42+AG42+AI42)/AC42</f>
        <v>0.134825816255585</v>
      </c>
      <c r="AA42" s="65" t="n">
        <f aca="false">1-AI42/(AF42+AG42+AI42)</f>
        <v>0.459934670717464</v>
      </c>
      <c r="AB42" s="81" t="n">
        <f aca="false">(AH42+AJ42+AK42+AL42+AM42+AN42+AO42+AP42)/AC42</f>
        <v>0.0135534145814409</v>
      </c>
      <c r="AC42" s="82" t="n">
        <f aca="false">SUM(AD42:AU42)</f>
        <v>30159.600212676</v>
      </c>
      <c r="AD42" s="83" t="n">
        <v>21359.599259298</v>
      </c>
      <c r="AE42" s="84" t="n">
        <v>608.303889011599</v>
      </c>
      <c r="AF42" s="84" t="n">
        <v>1546.98000165767</v>
      </c>
      <c r="AG42" s="84" t="n">
        <v>323.249</v>
      </c>
      <c r="AH42" s="84" t="n">
        <v>0.00500778124678627</v>
      </c>
      <c r="AI42" s="84" t="n">
        <v>2196.06371495848</v>
      </c>
      <c r="AJ42" s="84" t="n">
        <v>0.236811965355403</v>
      </c>
      <c r="AK42" s="84" t="n">
        <v>132.145618020382</v>
      </c>
      <c r="AL42" s="84" t="n">
        <v>43.0985107302247</v>
      </c>
      <c r="AM42" s="84" t="n">
        <v>24.4677584435273</v>
      </c>
      <c r="AN42" s="84" t="n">
        <v>144.057132675028</v>
      </c>
      <c r="AO42" s="84" t="n">
        <v>55.7555804537445</v>
      </c>
      <c r="AP42" s="84" t="n">
        <v>8.99914522340099</v>
      </c>
      <c r="AQ42" s="84" t="n">
        <v>331.464806149025</v>
      </c>
      <c r="AR42" s="84" t="n">
        <v>1136.48331962272</v>
      </c>
      <c r="AS42" s="84" t="n">
        <v>1083.19147986692</v>
      </c>
      <c r="AT42" s="84" t="n">
        <v>1085.87291643961</v>
      </c>
      <c r="AU42" s="85" t="n">
        <v>79.6262603790291</v>
      </c>
      <c r="AW42" s="71"/>
    </row>
    <row r="43" customFormat="false" ht="13.8" hidden="false" customHeight="false" outlineLevel="0" collapsed="false">
      <c r="B43" s="72" t="n">
        <f aca="false">B42+1</f>
        <v>2053</v>
      </c>
      <c r="C43" s="73" t="n">
        <v>7</v>
      </c>
      <c r="D43" s="86" t="n">
        <v>25.7930465192084</v>
      </c>
      <c r="E43" s="75" t="n">
        <f aca="false">AC43/AC42-1</f>
        <v>0.000699999999999479</v>
      </c>
      <c r="F43" s="76" t="n">
        <f aca="false">AE43/AE42-1</f>
        <v>-0.00399999999999945</v>
      </c>
      <c r="G43" s="77" t="n">
        <f aca="false">AF43/AF42-1</f>
        <v>0</v>
      </c>
      <c r="H43" s="77" t="n">
        <f aca="false">AF43/AF42-1</f>
        <v>0</v>
      </c>
      <c r="I43" s="77" t="n">
        <f aca="false">AG43/AG42-1</f>
        <v>0</v>
      </c>
      <c r="J43" s="77" t="n">
        <f aca="false">AH43/AH42-1</f>
        <v>-0.456431515695976</v>
      </c>
      <c r="K43" s="77" t="n">
        <f aca="false">AI43/AI42-1</f>
        <v>0.000699999999999479</v>
      </c>
      <c r="L43" s="77" t="n">
        <f aca="false">AJ43/AJ42-1</f>
        <v>-0.0968843642683765</v>
      </c>
      <c r="M43" s="77" t="n">
        <f aca="false">AK43/AK42-1</f>
        <v>0</v>
      </c>
      <c r="N43" s="77" t="n">
        <f aca="false">AL43/AL42-1</f>
        <v>0</v>
      </c>
      <c r="O43" s="77" t="n">
        <f aca="false">AM43/AM42-1</f>
        <v>-0.00600000000000145</v>
      </c>
      <c r="P43" s="77" t="n">
        <f aca="false">AN43/AN42-1</f>
        <v>0</v>
      </c>
      <c r="Q43" s="77" t="n">
        <f aca="false">AO43/AO42-1</f>
        <v>0.000800000000000134</v>
      </c>
      <c r="R43" s="77" t="n">
        <f aca="false">AP43/AP42-1</f>
        <v>0.000799999999998802</v>
      </c>
      <c r="S43" s="77" t="n">
        <f aca="false">AQ43/AQ42-1</f>
        <v>-0.000948138557149592</v>
      </c>
      <c r="T43" s="77" t="n">
        <f aca="false">AR43/AR42-1</f>
        <v>0.000800000000001466</v>
      </c>
      <c r="U43" s="77" t="n">
        <f aca="false">AS43/AS42-1</f>
        <v>0.000799999999996803</v>
      </c>
      <c r="V43" s="77" t="n">
        <f aca="false">AT43/AT42-1</f>
        <v>0.000597708450983392</v>
      </c>
      <c r="W43" s="78" t="n">
        <f aca="false">AU43/AU42-1</f>
        <v>0.000803538883530797</v>
      </c>
      <c r="X43" s="79" t="n">
        <f aca="false">(AE43+AD43)/AC43</f>
        <v>0.728459402188942</v>
      </c>
      <c r="Y43" s="80" t="n">
        <f aca="false">(AQ43+AR43+AS43+AT43+AU43)/AC43</f>
        <v>0.123218208842332</v>
      </c>
      <c r="Z43" s="80" t="n">
        <f aca="false">(AF43+AG43+AI43)/AC43</f>
        <v>0.13478243887257</v>
      </c>
      <c r="AA43" s="65" t="n">
        <f aca="false">1-AI43/(AF43+AG43+AI43)</f>
        <v>0.459760860087258</v>
      </c>
      <c r="AB43" s="81" t="n">
        <f aca="false">(AH43+AJ43+AK43+AL43+AM43+AN43+AO43+AP43)/AC43</f>
        <v>0.0135399500961554</v>
      </c>
      <c r="AC43" s="82" t="n">
        <f aca="false">SUM(AD43:AU43)</f>
        <v>30180.7119328248</v>
      </c>
      <c r="AD43" s="83" t="n">
        <v>21379.5526987667</v>
      </c>
      <c r="AE43" s="84" t="n">
        <v>605.870673455553</v>
      </c>
      <c r="AF43" s="84" t="n">
        <v>1546.98000165767</v>
      </c>
      <c r="AG43" s="84" t="n">
        <v>323.249</v>
      </c>
      <c r="AH43" s="84" t="n">
        <v>0.00272207206204173</v>
      </c>
      <c r="AI43" s="84" t="n">
        <v>2197.60095955895</v>
      </c>
      <c r="AJ43" s="84" t="n">
        <v>0.2138685886408</v>
      </c>
      <c r="AK43" s="84" t="n">
        <v>132.145618020382</v>
      </c>
      <c r="AL43" s="84" t="n">
        <v>43.0985107302247</v>
      </c>
      <c r="AM43" s="84" t="n">
        <v>24.3209518928661</v>
      </c>
      <c r="AN43" s="84" t="n">
        <v>144.057132675028</v>
      </c>
      <c r="AO43" s="84" t="n">
        <v>55.8001849181075</v>
      </c>
      <c r="AP43" s="84" t="n">
        <v>9.0063445395797</v>
      </c>
      <c r="AQ43" s="84" t="n">
        <v>331.150531585977</v>
      </c>
      <c r="AR43" s="84" t="n">
        <v>1137.39250627842</v>
      </c>
      <c r="AS43" s="84" t="n">
        <v>1084.05803305081</v>
      </c>
      <c r="AT43" s="84" t="n">
        <v>1086.52195185846</v>
      </c>
      <c r="AU43" s="85" t="n">
        <v>79.6902431753938</v>
      </c>
      <c r="AW43" s="71"/>
    </row>
    <row r="44" customFormat="false" ht="13.8" hidden="false" customHeight="false" outlineLevel="0" collapsed="false">
      <c r="B44" s="72" t="n">
        <f aca="false">B43+1</f>
        <v>2054</v>
      </c>
      <c r="C44" s="73" t="n">
        <v>7</v>
      </c>
      <c r="D44" s="86" t="n">
        <v>25.7918834853882</v>
      </c>
      <c r="E44" s="75" t="n">
        <f aca="false">AC44/AC43-1</f>
        <v>0.000800000000000356</v>
      </c>
      <c r="F44" s="76" t="n">
        <f aca="false">AE44/AE43-1</f>
        <v>-0.00399999999999956</v>
      </c>
      <c r="G44" s="77" t="n">
        <f aca="false">AF44/AF43-1</f>
        <v>0</v>
      </c>
      <c r="H44" s="77" t="n">
        <f aca="false">AF44/AF43-1</f>
        <v>0</v>
      </c>
      <c r="I44" s="77" t="n">
        <f aca="false">AG44/AG43-1</f>
        <v>0</v>
      </c>
      <c r="J44" s="77" t="n">
        <f aca="false">AH44/AH43-1</f>
        <v>-0.502005914063954</v>
      </c>
      <c r="K44" s="77" t="n">
        <f aca="false">AI44/AI43-1</f>
        <v>0.000800000000001244</v>
      </c>
      <c r="L44" s="77" t="n">
        <f aca="false">AJ44/AJ43-1</f>
        <v>-0.103447442860178</v>
      </c>
      <c r="M44" s="77" t="n">
        <f aca="false">AK44/AK43-1</f>
        <v>0</v>
      </c>
      <c r="N44" s="77" t="n">
        <f aca="false">AL44/AL43-1</f>
        <v>0</v>
      </c>
      <c r="O44" s="77" t="n">
        <f aca="false">AM44/AM43-1</f>
        <v>-0.00600000000000001</v>
      </c>
      <c r="P44" s="77" t="n">
        <f aca="false">AN44/AN43-1</f>
        <v>0</v>
      </c>
      <c r="Q44" s="77" t="n">
        <f aca="false">AO44/AO43-1</f>
        <v>0.000900000000000123</v>
      </c>
      <c r="R44" s="77" t="n">
        <f aca="false">AP44/AP43-1</f>
        <v>0.000900000000001011</v>
      </c>
      <c r="S44" s="77" t="n">
        <f aca="false">AQ44/AQ43-1</f>
        <v>-0.000948138557148814</v>
      </c>
      <c r="T44" s="77" t="n">
        <f aca="false">AR44/AR43-1</f>
        <v>0.000899999999999457</v>
      </c>
      <c r="U44" s="77" t="n">
        <f aca="false">AS44/AS43-1</f>
        <v>0.000900000000003676</v>
      </c>
      <c r="V44" s="77" t="n">
        <f aca="false">AT44/AT43-1</f>
        <v>0.000331053041095819</v>
      </c>
      <c r="W44" s="78" t="n">
        <f aca="false">AU44/AU43-1</f>
        <v>0.000881975842922156</v>
      </c>
      <c r="X44" s="79" t="n">
        <f aca="false">(AE44+AD44)/AC44</f>
        <v>0.728551901565868</v>
      </c>
      <c r="Y44" s="80" t="n">
        <f aca="false">(AQ44+AR44+AS44+AT44+AU44)/AC44</f>
        <v>0.123189745192828</v>
      </c>
      <c r="Z44" s="80" t="n">
        <f aca="false">(AF44+AG44+AI44)/AC44</f>
        <v>0.134732904348173</v>
      </c>
      <c r="AA44" s="65" t="n">
        <f aca="false">1-AI44/(AF44+AG44+AI44)</f>
        <v>0.459562241279285</v>
      </c>
      <c r="AB44" s="81" t="n">
        <f aca="false">(AH44+AJ44+AK44+AL44+AM44+AN44+AO44+AP44)/AC44</f>
        <v>0.0135254488931308</v>
      </c>
      <c r="AC44" s="82" t="n">
        <f aca="false">SUM(AD44:AU44)</f>
        <v>30204.8565023711</v>
      </c>
      <c r="AD44" s="83" t="n">
        <v>21402.3584505649</v>
      </c>
      <c r="AE44" s="84" t="n">
        <v>603.447190761731</v>
      </c>
      <c r="AF44" s="84" t="n">
        <v>1546.98000165767</v>
      </c>
      <c r="AG44" s="84" t="n">
        <v>323.249</v>
      </c>
      <c r="AH44" s="84" t="n">
        <v>0.00135557578838852</v>
      </c>
      <c r="AI44" s="84" t="n">
        <v>2199.3590403266</v>
      </c>
      <c r="AJ44" s="84" t="n">
        <v>0.191744430037794</v>
      </c>
      <c r="AK44" s="84" t="n">
        <v>132.145618020382</v>
      </c>
      <c r="AL44" s="84" t="n">
        <v>43.0985107302247</v>
      </c>
      <c r="AM44" s="84" t="n">
        <v>24.1750261815089</v>
      </c>
      <c r="AN44" s="84" t="n">
        <v>144.057132675028</v>
      </c>
      <c r="AO44" s="84" t="n">
        <v>55.8504050845338</v>
      </c>
      <c r="AP44" s="84" t="n">
        <v>9.01445024966533</v>
      </c>
      <c r="AQ44" s="84" t="n">
        <v>330.83655499876</v>
      </c>
      <c r="AR44" s="84" t="n">
        <v>1138.41615953407</v>
      </c>
      <c r="AS44" s="84" t="n">
        <v>1085.03368528056</v>
      </c>
      <c r="AT44" s="84" t="n">
        <v>1086.88164825484</v>
      </c>
      <c r="AU44" s="85" t="n">
        <v>79.7605280447911</v>
      </c>
      <c r="AW44" s="71"/>
    </row>
    <row r="45" customFormat="false" ht="13.8" hidden="false" customHeight="false" outlineLevel="0" collapsed="false">
      <c r="B45" s="72" t="n">
        <f aca="false">B44+1</f>
        <v>2055</v>
      </c>
      <c r="C45" s="73" t="n">
        <v>7</v>
      </c>
      <c r="D45" s="86" t="n">
        <v>25.7927844383441</v>
      </c>
      <c r="E45" s="75" t="n">
        <f aca="false">AC45/AC44-1</f>
        <v>0.0008000000000008</v>
      </c>
      <c r="F45" s="76" t="n">
        <f aca="false">AE45/AE44-1</f>
        <v>-0.00400000000000011</v>
      </c>
      <c r="G45" s="77" t="n">
        <f aca="false">AF45/AF44-1</f>
        <v>0</v>
      </c>
      <c r="H45" s="77" t="n">
        <f aca="false">AF45/AF44-1</f>
        <v>0</v>
      </c>
      <c r="I45" s="77" t="n">
        <f aca="false">AG45/AG44-1</f>
        <v>0</v>
      </c>
      <c r="J45" s="77" t="n">
        <f aca="false">AH45/AH44-1</f>
        <v>-0.502133884150938</v>
      </c>
      <c r="K45" s="77" t="n">
        <f aca="false">AI45/AI44-1</f>
        <v>0.000799999999999468</v>
      </c>
      <c r="L45" s="77" t="n">
        <f aca="false">AJ45/AJ44-1</f>
        <v>-0.109940479102417</v>
      </c>
      <c r="M45" s="77" t="n">
        <f aca="false">AK45/AK44-1</f>
        <v>0</v>
      </c>
      <c r="N45" s="77" t="n">
        <f aca="false">AL45/AL44-1</f>
        <v>0</v>
      </c>
      <c r="O45" s="77" t="n">
        <f aca="false">AM45/AM44-1</f>
        <v>-0.0059999999999979</v>
      </c>
      <c r="P45" s="77" t="n">
        <f aca="false">AN45/AN44-1</f>
        <v>0</v>
      </c>
      <c r="Q45" s="77" t="n">
        <f aca="false">AO45/AO44-1</f>
        <v>0.00079999999999969</v>
      </c>
      <c r="R45" s="77" t="n">
        <f aca="false">AP45/AP44-1</f>
        <v>0.00079999999999969</v>
      </c>
      <c r="S45" s="77" t="n">
        <f aca="false">AQ45/AQ44-1</f>
        <v>-0.000948138557150036</v>
      </c>
      <c r="T45" s="77" t="n">
        <f aca="false">AR45/AR44-1</f>
        <v>0.000800000000002576</v>
      </c>
      <c r="U45" s="77" t="n">
        <f aca="false">AS45/AS44-1</f>
        <v>0.000799999999996137</v>
      </c>
      <c r="V45" s="77" t="n">
        <f aca="false">AT45/AT44-1</f>
        <v>6.61789071749741E-005</v>
      </c>
      <c r="W45" s="78" t="n">
        <f aca="false">AU45/AU44-1</f>
        <v>0.000816958696423287</v>
      </c>
      <c r="X45" s="79" t="n">
        <f aca="false">(AE45+AD45)/AC45</f>
        <v>0.728661481769371</v>
      </c>
      <c r="Y45" s="80" t="n">
        <f aca="false">(AQ45+AR45+AS45+AT45+AU45)/AC45</f>
        <v>0.12314427325346</v>
      </c>
      <c r="Z45" s="80" t="n">
        <f aca="false">(AF45+AG45+AI45)/AC45</f>
        <v>0.134683409419719</v>
      </c>
      <c r="AA45" s="65" t="n">
        <f aca="false">1-AI45/(AF45+AG45+AI45)</f>
        <v>0.459363635316479</v>
      </c>
      <c r="AB45" s="81" t="n">
        <f aca="false">(AH45+AJ45+AK45+AL45+AM45+AN45+AO45+AP45)/AC45</f>
        <v>0.0135108355574502</v>
      </c>
      <c r="AC45" s="82" t="n">
        <f aca="false">SUM(AD45:AU45)</f>
        <v>30229.020387573</v>
      </c>
      <c r="AD45" s="83" t="n">
        <v>21425.6893860468</v>
      </c>
      <c r="AE45" s="84" t="n">
        <v>601.033401998684</v>
      </c>
      <c r="AF45" s="84" t="n">
        <v>1546.98000165767</v>
      </c>
      <c r="AG45" s="84" t="n">
        <v>323.249</v>
      </c>
      <c r="AH45" s="84" t="n">
        <v>0.000674895252504022</v>
      </c>
      <c r="AI45" s="84" t="n">
        <v>2201.11852755886</v>
      </c>
      <c r="AJ45" s="84" t="n">
        <v>0.170663955534219</v>
      </c>
      <c r="AK45" s="84" t="n">
        <v>132.145618020382</v>
      </c>
      <c r="AL45" s="84" t="n">
        <v>43.0985107302247</v>
      </c>
      <c r="AM45" s="84" t="n">
        <v>24.0299760244199</v>
      </c>
      <c r="AN45" s="84" t="n">
        <v>144.057132675028</v>
      </c>
      <c r="AO45" s="84" t="n">
        <v>55.8950854086014</v>
      </c>
      <c r="AP45" s="84" t="n">
        <v>9.02166180986506</v>
      </c>
      <c r="AQ45" s="84" t="n">
        <v>330.522876104851</v>
      </c>
      <c r="AR45" s="84" t="n">
        <v>1139.3268924617</v>
      </c>
      <c r="AS45" s="84" t="n">
        <v>1085.90171222878</v>
      </c>
      <c r="AT45" s="84" t="n">
        <v>1086.95357689455</v>
      </c>
      <c r="AU45" s="85" t="n">
        <v>79.8256891018086</v>
      </c>
      <c r="AW45" s="71"/>
    </row>
    <row r="46" customFormat="false" ht="13.8" hidden="false" customHeight="false" outlineLevel="0" collapsed="false">
      <c r="B46" s="72" t="n">
        <f aca="false">B45+1</f>
        <v>2056</v>
      </c>
      <c r="C46" s="73" t="n">
        <v>7</v>
      </c>
      <c r="D46" s="86" t="n">
        <v>25.7921613480033</v>
      </c>
      <c r="E46" s="75" t="n">
        <f aca="false">AC46/AC45-1</f>
        <v>0.00099999999999989</v>
      </c>
      <c r="F46" s="76" t="n">
        <f aca="false">AE46/AE45-1</f>
        <v>-0.00400000000000034</v>
      </c>
      <c r="G46" s="77" t="n">
        <f aca="false">AF46/AF45-1</f>
        <v>0</v>
      </c>
      <c r="H46" s="77" t="n">
        <f aca="false">AF46/AF45-1</f>
        <v>0</v>
      </c>
      <c r="I46" s="77" t="n">
        <f aca="false">AG46/AG45-1</f>
        <v>0</v>
      </c>
      <c r="J46" s="77" t="n">
        <f aca="false">AH46/AH45-1</f>
        <v>-0.667616654665174</v>
      </c>
      <c r="K46" s="77" t="n">
        <f aca="false">AI46/AI45-1</f>
        <v>0.00100000000000056</v>
      </c>
      <c r="L46" s="77" t="n">
        <f aca="false">AJ46/AJ45-1</f>
        <v>-0.116048418350599</v>
      </c>
      <c r="M46" s="77" t="n">
        <f aca="false">AK46/AK45-1</f>
        <v>0</v>
      </c>
      <c r="N46" s="77" t="n">
        <f aca="false">AL46/AL45-1</f>
        <v>0</v>
      </c>
      <c r="O46" s="77" t="n">
        <f aca="false">AM46/AM45-1</f>
        <v>-0.00600000000000334</v>
      </c>
      <c r="P46" s="77" t="n">
        <f aca="false">AN46/AN45-1</f>
        <v>0</v>
      </c>
      <c r="Q46" s="77" t="n">
        <f aca="false">AO46/AO45-1</f>
        <v>0.00099999999999989</v>
      </c>
      <c r="R46" s="77" t="n">
        <f aca="false">AP46/AP45-1</f>
        <v>0.000999999999999446</v>
      </c>
      <c r="S46" s="77" t="n">
        <f aca="false">AQ46/AQ45-1</f>
        <v>-0.000948138557149592</v>
      </c>
      <c r="T46" s="77" t="n">
        <f aca="false">AR46/AR45-1</f>
        <v>0.000999999999998558</v>
      </c>
      <c r="U46" s="77" t="n">
        <f aca="false">AS46/AS45-1</f>
        <v>0.00100000000000122</v>
      </c>
      <c r="V46" s="77" t="n">
        <f aca="false">AT46/AT45-1</f>
        <v>-0.000206850690111726</v>
      </c>
      <c r="W46" s="78" t="n">
        <f aca="false">AU46/AU45-1</f>
        <v>0.000995041853237177</v>
      </c>
      <c r="X46" s="79" t="n">
        <f aca="false">(AE46+AD46)/AC46</f>
        <v>0.72880471923207</v>
      </c>
      <c r="Y46" s="80" t="n">
        <f aca="false">(AQ46+AR46+AS46+AT46+AU46)/AC46</f>
        <v>0.123079628860122</v>
      </c>
      <c r="Z46" s="80" t="n">
        <f aca="false">(AF46+AG46+AI46)/AC46</f>
        <v>0.134621602566005</v>
      </c>
      <c r="AA46" s="65" t="n">
        <f aca="false">1-AI46/(AF46+AG46+AI46)</f>
        <v>0.459115420824394</v>
      </c>
      <c r="AB46" s="81" t="n">
        <f aca="false">(AH46+AJ46+AK46+AL46+AM46+AN46+AO46+AP46)/AC46</f>
        <v>0.0134940493418035</v>
      </c>
      <c r="AC46" s="82" t="n">
        <f aca="false">SUM(AD46:AU46)</f>
        <v>30259.2494079606</v>
      </c>
      <c r="AD46" s="83" t="n">
        <v>21454.4545005512</v>
      </c>
      <c r="AE46" s="84" t="n">
        <v>598.629268390689</v>
      </c>
      <c r="AF46" s="84" t="n">
        <v>1546.98000165767</v>
      </c>
      <c r="AG46" s="84" t="n">
        <v>323.249</v>
      </c>
      <c r="AH46" s="84" t="n">
        <v>0.000224323941777879</v>
      </c>
      <c r="AI46" s="84" t="n">
        <v>2203.31964608642</v>
      </c>
      <c r="AJ46" s="84" t="n">
        <v>0.150858673425016</v>
      </c>
      <c r="AK46" s="84" t="n">
        <v>132.145618020382</v>
      </c>
      <c r="AL46" s="84" t="n">
        <v>43.0985107302247</v>
      </c>
      <c r="AM46" s="84" t="n">
        <v>23.8857961682733</v>
      </c>
      <c r="AN46" s="84" t="n">
        <v>144.057132675028</v>
      </c>
      <c r="AO46" s="84" t="n">
        <v>55.95098049401</v>
      </c>
      <c r="AP46" s="84" t="n">
        <v>9.03068347167492</v>
      </c>
      <c r="AQ46" s="84" t="n">
        <v>330.209494621996</v>
      </c>
      <c r="AR46" s="84" t="n">
        <v>1140.46621935416</v>
      </c>
      <c r="AS46" s="84" t="n">
        <v>1086.98761394101</v>
      </c>
      <c r="AT46" s="84" t="n">
        <v>1086.72873979705</v>
      </c>
      <c r="AU46" s="85" t="n">
        <v>79.9051190034284</v>
      </c>
    </row>
    <row r="47" customFormat="false" ht="13.8" hidden="false" customHeight="false" outlineLevel="0" collapsed="false">
      <c r="B47" s="72" t="n">
        <f aca="false">B46+1</f>
        <v>2057</v>
      </c>
      <c r="C47" s="73" t="n">
        <v>7</v>
      </c>
      <c r="D47" s="86" t="n">
        <v>25.7908819611171</v>
      </c>
      <c r="E47" s="75" t="n">
        <f aca="false">AC47/AC46-1</f>
        <v>0.00129999999999986</v>
      </c>
      <c r="F47" s="76" t="n">
        <f aca="false">AE47/AE46-1</f>
        <v>-0.00400000000000056</v>
      </c>
      <c r="G47" s="77" t="n">
        <f aca="false">AF47/AF46-1</f>
        <v>0</v>
      </c>
      <c r="H47" s="77" t="n">
        <f aca="false">AF47/AF46-1</f>
        <v>0</v>
      </c>
      <c r="I47" s="77" t="n">
        <f aca="false">AG47/AG46-1</f>
        <v>0</v>
      </c>
      <c r="J47" s="77" t="n">
        <f aca="false">AH47/AH46-1</f>
        <v>0</v>
      </c>
      <c r="K47" s="77" t="n">
        <f aca="false">AI47/AI46-1</f>
        <v>0.00129999999999897</v>
      </c>
      <c r="L47" s="77" t="n">
        <f aca="false">AJ47/AJ46-1</f>
        <v>-0.1217873599023</v>
      </c>
      <c r="M47" s="77" t="n">
        <f aca="false">AK47/AK46-1</f>
        <v>0</v>
      </c>
      <c r="N47" s="77" t="n">
        <f aca="false">AL47/AL46-1</f>
        <v>0</v>
      </c>
      <c r="O47" s="77" t="n">
        <f aca="false">AM47/AM46-1</f>
        <v>-0.00599999999999834</v>
      </c>
      <c r="P47" s="77" t="n">
        <f aca="false">AN47/AN46-1</f>
        <v>0</v>
      </c>
      <c r="Q47" s="77" t="n">
        <f aca="false">AO47/AO46-1</f>
        <v>0.00129999999999986</v>
      </c>
      <c r="R47" s="77" t="n">
        <f aca="false">AP47/AP46-1</f>
        <v>0.0013000000000003</v>
      </c>
      <c r="S47" s="77" t="n">
        <f aca="false">AQ47/AQ46-1</f>
        <v>-0.000948138557146483</v>
      </c>
      <c r="T47" s="77" t="n">
        <f aca="false">AR47/AR46-1</f>
        <v>0.00129999999999963</v>
      </c>
      <c r="U47" s="77" t="n">
        <f aca="false">AS47/AS46-1</f>
        <v>0.00129999999999697</v>
      </c>
      <c r="V47" s="77" t="n">
        <f aca="false">AT47/AT46-1</f>
        <v>-0.00041698033151738</v>
      </c>
      <c r="W47" s="78" t="n">
        <f aca="false">AU47/AU46-1</f>
        <v>0.00130006079576628</v>
      </c>
      <c r="X47" s="79" t="n">
        <f aca="false">(AE47+AD47)/AC47</f>
        <v>0.728991116325708</v>
      </c>
      <c r="Y47" s="80" t="n">
        <f aca="false">(AQ47+AR47+AS47+AT47+AU47)/AC47</f>
        <v>0.122993544193543</v>
      </c>
      <c r="Z47" s="80" t="n">
        <f aca="false">(AF47+AG47+AI47)/AC47</f>
        <v>0.134541357974146</v>
      </c>
      <c r="AA47" s="65" t="n">
        <f aca="false">1-AI47/(AF47+AG47+AI47)</f>
        <v>0.458792820674134</v>
      </c>
      <c r="AB47" s="81" t="n">
        <f aca="false">(AH47+AJ47+AK47+AL47+AM47+AN47+AO47+AP47)/AC47</f>
        <v>0.0134739815066029</v>
      </c>
      <c r="AC47" s="82" t="n">
        <f aca="false">SUM(AD47:AU47)</f>
        <v>30298.5864321909</v>
      </c>
      <c r="AD47" s="83" t="n">
        <v>21491.1655949767</v>
      </c>
      <c r="AE47" s="84" t="n">
        <v>596.234751317126</v>
      </c>
      <c r="AF47" s="84" t="n">
        <v>1546.98000165767</v>
      </c>
      <c r="AG47" s="84" t="n">
        <v>323.249</v>
      </c>
      <c r="AH47" s="84" t="n">
        <v>0.000224323941777879</v>
      </c>
      <c r="AI47" s="84" t="n">
        <v>2206.18396162633</v>
      </c>
      <c r="AJ47" s="84" t="n">
        <v>0.13248599387022</v>
      </c>
      <c r="AK47" s="84" t="n">
        <v>132.145618020382</v>
      </c>
      <c r="AL47" s="84" t="n">
        <v>43.0985107302247</v>
      </c>
      <c r="AM47" s="84" t="n">
        <v>23.7424813912637</v>
      </c>
      <c r="AN47" s="84" t="n">
        <v>144.057132675028</v>
      </c>
      <c r="AO47" s="84" t="n">
        <v>56.0237167686522</v>
      </c>
      <c r="AP47" s="84" t="n">
        <v>9.0424233601881</v>
      </c>
      <c r="AQ47" s="84" t="n">
        <v>329.896410268209</v>
      </c>
      <c r="AR47" s="84" t="n">
        <v>1141.94882543932</v>
      </c>
      <c r="AS47" s="84" t="n">
        <v>1088.40069783913</v>
      </c>
      <c r="AT47" s="84" t="n">
        <v>1086.27559528686</v>
      </c>
      <c r="AU47" s="85" t="n">
        <v>80.0090005160258</v>
      </c>
    </row>
    <row r="48" customFormat="false" ht="13.8" hidden="false" customHeight="false" outlineLevel="0" collapsed="false">
      <c r="B48" s="72" t="n">
        <f aca="false">B47+1</f>
        <v>2058</v>
      </c>
      <c r="C48" s="73" t="n">
        <v>7</v>
      </c>
      <c r="D48" s="86" t="n">
        <v>25.7920335221559</v>
      </c>
      <c r="E48" s="75" t="n">
        <f aca="false">AC48/AC47-1</f>
        <v>0.00180000000000113</v>
      </c>
      <c r="F48" s="76" t="n">
        <f aca="false">AE48/AE47-1</f>
        <v>-0.003999999999999</v>
      </c>
      <c r="G48" s="77" t="n">
        <f aca="false">AF48/AF47-1</f>
        <v>0</v>
      </c>
      <c r="H48" s="77" t="n">
        <f aca="false">AF48/AF47-1</f>
        <v>0</v>
      </c>
      <c r="I48" s="77" t="n">
        <f aca="false">AG48/AG47-1</f>
        <v>0</v>
      </c>
      <c r="J48" s="77" t="n">
        <f aca="false">AH48/AH47-1</f>
        <v>0</v>
      </c>
      <c r="K48" s="77" t="n">
        <f aca="false">AI48/AI47-1</f>
        <v>0.00180000000000113</v>
      </c>
      <c r="L48" s="77" t="n">
        <f aca="false">AJ48/AJ47-1</f>
        <v>-0.12703957322159</v>
      </c>
      <c r="M48" s="77" t="n">
        <f aca="false">AK48/AK47-1</f>
        <v>0</v>
      </c>
      <c r="N48" s="77" t="n">
        <f aca="false">AL48/AL47-1</f>
        <v>0</v>
      </c>
      <c r="O48" s="77" t="n">
        <f aca="false">AM48/AM47-1</f>
        <v>-0.00600000000000067</v>
      </c>
      <c r="P48" s="77" t="n">
        <f aca="false">AN48/AN47-1</f>
        <v>0</v>
      </c>
      <c r="Q48" s="77" t="n">
        <f aca="false">AO48/AO47-1</f>
        <v>0.00169999999999981</v>
      </c>
      <c r="R48" s="77" t="n">
        <f aca="false">AP48/AP47-1</f>
        <v>0.00170000000000026</v>
      </c>
      <c r="S48" s="77" t="n">
        <f aca="false">AQ48/AQ47-1</f>
        <v>-0.000948138557151035</v>
      </c>
      <c r="T48" s="77" t="n">
        <f aca="false">AR48/AR47-1</f>
        <v>0.00170000000000292</v>
      </c>
      <c r="U48" s="77" t="n">
        <f aca="false">AS48/AS47-1</f>
        <v>0.00170000000000314</v>
      </c>
      <c r="V48" s="77" t="n">
        <f aca="false">AT48/AT47-1</f>
        <v>-0.000564088604879442</v>
      </c>
      <c r="W48" s="78" t="n">
        <f aca="false">AU48/AU47-1</f>
        <v>0.00169936872869791</v>
      </c>
      <c r="X48" s="79" t="n">
        <f aca="false">(AE48+AD48)/AC48</f>
        <v>0.729249925319321</v>
      </c>
      <c r="Y48" s="80" t="n">
        <f aca="false">(AQ48+AR48+AS48+AT48+AU48)/AC48</f>
        <v>0.122871456622755</v>
      </c>
      <c r="Z48" s="80" t="n">
        <f aca="false">(AF48+AG48+AI48)/AC48</f>
        <v>0.134430449712597</v>
      </c>
      <c r="AA48" s="65" t="n">
        <f aca="false">1-AI48/(AF48+AG48+AI48)</f>
        <v>0.458346312107619</v>
      </c>
      <c r="AB48" s="81" t="n">
        <f aca="false">(AH48+AJ48+AK48+AL48+AM48+AN48+AO48+AP48)/AC48</f>
        <v>0.0134481683453277</v>
      </c>
      <c r="AC48" s="82" t="n">
        <f aca="false">SUM(AD48:AU48)</f>
        <v>30353.1238877689</v>
      </c>
      <c r="AD48" s="83" t="n">
        <v>21541.1635160517</v>
      </c>
      <c r="AE48" s="84" t="n">
        <v>593.849812311858</v>
      </c>
      <c r="AF48" s="84" t="n">
        <v>1546.98000165767</v>
      </c>
      <c r="AG48" s="84" t="n">
        <v>323.249</v>
      </c>
      <c r="AH48" s="84" t="n">
        <v>0.000224323941777879</v>
      </c>
      <c r="AI48" s="84" t="n">
        <v>2210.15509275726</v>
      </c>
      <c r="AJ48" s="84" t="n">
        <v>0.115655029751109</v>
      </c>
      <c r="AK48" s="84" t="n">
        <v>132.145618020382</v>
      </c>
      <c r="AL48" s="84" t="n">
        <v>43.0985107302247</v>
      </c>
      <c r="AM48" s="84" t="n">
        <v>23.6000265029161</v>
      </c>
      <c r="AN48" s="84" t="n">
        <v>144.057132675028</v>
      </c>
      <c r="AO48" s="84" t="n">
        <v>56.1189570871589</v>
      </c>
      <c r="AP48" s="84" t="n">
        <v>9.05779547990042</v>
      </c>
      <c r="AQ48" s="84" t="n">
        <v>329.583622761768</v>
      </c>
      <c r="AR48" s="84" t="n">
        <v>1143.89013844257</v>
      </c>
      <c r="AS48" s="84" t="n">
        <v>1090.25097902546</v>
      </c>
      <c r="AT48" s="84" t="n">
        <v>1085.6628396018</v>
      </c>
      <c r="AU48" s="85" t="n">
        <v>80.1449653095171</v>
      </c>
    </row>
    <row r="49" customFormat="false" ht="13.8" hidden="false" customHeight="false" outlineLevel="0" collapsed="false">
      <c r="B49" s="72" t="n">
        <f aca="false">B48+1</f>
        <v>2059</v>
      </c>
      <c r="C49" s="73" t="n">
        <v>7</v>
      </c>
      <c r="D49" s="86" t="n">
        <v>25.7928260521968</v>
      </c>
      <c r="E49" s="75" t="n">
        <f aca="false">AC49/AC48-1</f>
        <v>0.0022999999999973</v>
      </c>
      <c r="F49" s="76" t="n">
        <f aca="false">AE49/AE48-1</f>
        <v>-0.00400000000000111</v>
      </c>
      <c r="G49" s="77" t="n">
        <f aca="false">AF49/AF48-1</f>
        <v>0</v>
      </c>
      <c r="H49" s="77" t="n">
        <f aca="false">AF49/AF48-1</f>
        <v>0</v>
      </c>
      <c r="I49" s="77" t="n">
        <f aca="false">AG49/AG48-1</f>
        <v>0</v>
      </c>
      <c r="J49" s="77" t="n">
        <f aca="false">AH49/AH48-1</f>
        <v>0</v>
      </c>
      <c r="K49" s="77" t="n">
        <f aca="false">AI49/AI48-1</f>
        <v>0.0022999999999993</v>
      </c>
      <c r="L49" s="77" t="n">
        <f aca="false">AJ49/AJ48-1</f>
        <v>-0.131543172439572</v>
      </c>
      <c r="M49" s="77" t="n">
        <f aca="false">AK49/AK48-1</f>
        <v>0</v>
      </c>
      <c r="N49" s="77" t="n">
        <f aca="false">AL49/AL48-1</f>
        <v>0</v>
      </c>
      <c r="O49" s="77" t="n">
        <f aca="false">AM49/AM48-1</f>
        <v>-0.00600000000000012</v>
      </c>
      <c r="P49" s="77" t="n">
        <f aca="false">AN49/AN48-1</f>
        <v>0</v>
      </c>
      <c r="Q49" s="77" t="n">
        <f aca="false">AO49/AO48-1</f>
        <v>0.00230000000000063</v>
      </c>
      <c r="R49" s="77" t="n">
        <f aca="false">AP49/AP48-1</f>
        <v>0.00229999999999997</v>
      </c>
      <c r="S49" s="77" t="n">
        <f aca="false">AQ49/AQ48-1</f>
        <v>-0.000948138557148259</v>
      </c>
      <c r="T49" s="77" t="n">
        <f aca="false">AR49/AR48-1</f>
        <v>0.00229999999999309</v>
      </c>
      <c r="U49" s="77" t="n">
        <f aca="false">AS49/AS48-1</f>
        <v>0.00230000000000108</v>
      </c>
      <c r="V49" s="77" t="n">
        <f aca="false">AT49/AT48-1</f>
        <v>-0.000650820169666222</v>
      </c>
      <c r="W49" s="78" t="n">
        <f aca="false">AU49/AU48-1</f>
        <v>0.00228967582258233</v>
      </c>
      <c r="X49" s="79" t="n">
        <f aca="false">(AE49+AD49)/AC49</f>
        <v>0.729562920635178</v>
      </c>
      <c r="Y49" s="80" t="n">
        <f aca="false">(AQ49+AR49+AS49+AT49+AU49)/AC49</f>
        <v>0.122730939070535</v>
      </c>
      <c r="Z49" s="80" t="n">
        <f aca="false">(AF49+AG49+AI49)/AC49</f>
        <v>0.134289058799717</v>
      </c>
      <c r="AA49" s="65" t="n">
        <f aca="false">1-AI49/(AF49+AG49+AI49)</f>
        <v>0.457776013156383</v>
      </c>
      <c r="AB49" s="81" t="n">
        <f aca="false">(AH49+AJ49+AK49+AL49+AM49+AN49+AO49+AP49)/AC49</f>
        <v>0.0134170814945705</v>
      </c>
      <c r="AC49" s="82" t="n">
        <f aca="false">SUM(AD49:AU49)</f>
        <v>30422.9360727107</v>
      </c>
      <c r="AD49" s="83" t="n">
        <v>21603.9716824415</v>
      </c>
      <c r="AE49" s="84" t="n">
        <v>591.47441306261</v>
      </c>
      <c r="AF49" s="84" t="n">
        <v>1546.98000165767</v>
      </c>
      <c r="AG49" s="84" t="n">
        <v>323.249</v>
      </c>
      <c r="AH49" s="84" t="n">
        <v>0.000224323941777879</v>
      </c>
      <c r="AI49" s="84" t="n">
        <v>2215.2384494706</v>
      </c>
      <c r="AJ49" s="84" t="n">
        <v>0.100441400229055</v>
      </c>
      <c r="AK49" s="84" t="n">
        <v>132.145618020382</v>
      </c>
      <c r="AL49" s="84" t="n">
        <v>43.0985107302247</v>
      </c>
      <c r="AM49" s="84" t="n">
        <v>23.4584263438986</v>
      </c>
      <c r="AN49" s="84" t="n">
        <v>144.057132675028</v>
      </c>
      <c r="AO49" s="84" t="n">
        <v>56.2480306884594</v>
      </c>
      <c r="AP49" s="84" t="n">
        <v>9.07862840950419</v>
      </c>
      <c r="AQ49" s="84" t="n">
        <v>329.271131821223</v>
      </c>
      <c r="AR49" s="84" t="n">
        <v>1146.52108576098</v>
      </c>
      <c r="AS49" s="84" t="n">
        <v>1092.75855627722</v>
      </c>
      <c r="AT49" s="84" t="n">
        <v>1084.95626832833</v>
      </c>
      <c r="AU49" s="85" t="n">
        <v>80.328471298888</v>
      </c>
    </row>
    <row r="50" customFormat="false" ht="13.8" hidden="false" customHeight="false" outlineLevel="0" collapsed="false">
      <c r="B50" s="72" t="n">
        <f aca="false">B49+1</f>
        <v>2060</v>
      </c>
      <c r="C50" s="73" t="n">
        <v>7</v>
      </c>
      <c r="D50" s="86" t="n">
        <v>25.7936129933592</v>
      </c>
      <c r="E50" s="75" t="n">
        <f aca="false">AC50/AC49-1</f>
        <v>0.00210000000000021</v>
      </c>
      <c r="F50" s="76" t="n">
        <f aca="false">AE50/AE49-1</f>
        <v>-0.00399999999999912</v>
      </c>
      <c r="G50" s="77" t="n">
        <f aca="false">AF50/AF49-1</f>
        <v>0</v>
      </c>
      <c r="H50" s="77" t="n">
        <f aca="false">AF50/AF49-1</f>
        <v>0</v>
      </c>
      <c r="I50" s="77" t="n">
        <f aca="false">AG50/AG49-1</f>
        <v>0</v>
      </c>
      <c r="J50" s="77" t="n">
        <f aca="false">AH50/AH49-1</f>
        <v>0</v>
      </c>
      <c r="K50" s="77" t="n">
        <f aca="false">AI50/AI49-1</f>
        <v>0.00210000000000088</v>
      </c>
      <c r="L50" s="77" t="n">
        <f aca="false">AJ50/AJ49-1</f>
        <v>-0.135512207638691</v>
      </c>
      <c r="M50" s="77" t="n">
        <f aca="false">AK50/AK49-1</f>
        <v>0</v>
      </c>
      <c r="N50" s="77" t="n">
        <f aca="false">AL50/AL49-1</f>
        <v>0</v>
      </c>
      <c r="O50" s="77" t="n">
        <f aca="false">AM50/AM49-1</f>
        <v>-0.00600000000000045</v>
      </c>
      <c r="P50" s="77" t="n">
        <f aca="false">AN50/AN49-1</f>
        <v>0</v>
      </c>
      <c r="Q50" s="77" t="n">
        <f aca="false">AO50/AO49-1</f>
        <v>0.00210000000000066</v>
      </c>
      <c r="R50" s="77" t="n">
        <f aca="false">AP50/AP49-1</f>
        <v>0.00209999999999999</v>
      </c>
      <c r="S50" s="77" t="n">
        <f aca="false">AQ50/AQ49-1</f>
        <v>-0.000948138557149592</v>
      </c>
      <c r="T50" s="77" t="n">
        <f aca="false">AR50/AR49-1</f>
        <v>0.00210000000000177</v>
      </c>
      <c r="U50" s="77" t="n">
        <f aca="false">AS50/AS49-1</f>
        <v>0.00209999999999821</v>
      </c>
      <c r="V50" s="77" t="n">
        <f aca="false">AT50/AT49-1</f>
        <v>-0.00072872469614671</v>
      </c>
      <c r="W50" s="78" t="n">
        <f aca="false">AU50/AU49-1</f>
        <v>0.00213157467656999</v>
      </c>
      <c r="X50" s="79" t="n">
        <f aca="false">(AE50+AD50)/AC50</f>
        <v>0.72985393223573</v>
      </c>
      <c r="Y50" s="80" t="n">
        <f aca="false">(AQ50+AR50+AS50+AT50+AU50)/AC50</f>
        <v>0.122597433191215</v>
      </c>
      <c r="Z50" s="80" t="n">
        <f aca="false">(AF50+AG50+AI50)/AC50</f>
        <v>0.134160233282413</v>
      </c>
      <c r="AA50" s="65" t="n">
        <f aca="false">1-AI50/(AF50+AG50+AI50)</f>
        <v>0.457255350036688</v>
      </c>
      <c r="AB50" s="81" t="n">
        <f aca="false">(AH50+AJ50+AK50+AL50+AM50+AN50+AO50+AP50)/AC50</f>
        <v>0.0133884012906423</v>
      </c>
      <c r="AC50" s="82" t="n">
        <f aca="false">SUM(AD50:AU50)</f>
        <v>30486.8242384634</v>
      </c>
      <c r="AD50" s="83" t="n">
        <v>21661.8200364117</v>
      </c>
      <c r="AE50" s="84" t="n">
        <v>589.10851541036</v>
      </c>
      <c r="AF50" s="84" t="n">
        <v>1546.98000165767</v>
      </c>
      <c r="AG50" s="84" t="n">
        <v>323.249</v>
      </c>
      <c r="AH50" s="84" t="n">
        <v>0.000224323941777879</v>
      </c>
      <c r="AI50" s="84" t="n">
        <v>2219.89045021449</v>
      </c>
      <c r="AJ50" s="84" t="n">
        <v>0.0868303643456945</v>
      </c>
      <c r="AK50" s="84" t="n">
        <v>132.145618020382</v>
      </c>
      <c r="AL50" s="84" t="n">
        <v>43.0985107302247</v>
      </c>
      <c r="AM50" s="84" t="n">
        <v>23.3176757858352</v>
      </c>
      <c r="AN50" s="84" t="n">
        <v>144.057132675028</v>
      </c>
      <c r="AO50" s="84" t="n">
        <v>56.3661515529052</v>
      </c>
      <c r="AP50" s="84" t="n">
        <v>9.09769352916415</v>
      </c>
      <c r="AQ50" s="84" t="n">
        <v>328.958937165387</v>
      </c>
      <c r="AR50" s="84" t="n">
        <v>1148.92878004108</v>
      </c>
      <c r="AS50" s="84" t="n">
        <v>1095.0533492454</v>
      </c>
      <c r="AT50" s="84" t="n">
        <v>1084.16563390136</v>
      </c>
      <c r="AU50" s="85" t="n">
        <v>80.4996974341163</v>
      </c>
    </row>
    <row r="51" customFormat="false" ht="13.8" hidden="false" customHeight="false" outlineLevel="0" collapsed="false">
      <c r="B51" s="72" t="n">
        <f aca="false">B50+1</f>
        <v>2061</v>
      </c>
      <c r="C51" s="73" t="n">
        <v>7</v>
      </c>
      <c r="D51" s="86" t="n">
        <v>25.7944010050355</v>
      </c>
      <c r="E51" s="75" t="n">
        <f aca="false">AC51/AC50-1</f>
        <v>0.00150000000000183</v>
      </c>
      <c r="F51" s="76" t="n">
        <f aca="false">AE51/AE50-1</f>
        <v>-0.004000000000001</v>
      </c>
      <c r="G51" s="77" t="n">
        <f aca="false">AF51/AF50-1</f>
        <v>0</v>
      </c>
      <c r="H51" s="77" t="n">
        <f aca="false">AF51/AF50-1</f>
        <v>0</v>
      </c>
      <c r="I51" s="77" t="n">
        <f aca="false">AG51/AG50-1</f>
        <v>0</v>
      </c>
      <c r="J51" s="77" t="n">
        <f aca="false">AH51/AH50-1</f>
        <v>0</v>
      </c>
      <c r="K51" s="77" t="n">
        <f aca="false">AI51/AI50-1</f>
        <v>0.00149999999999917</v>
      </c>
      <c r="L51" s="77" t="n">
        <f aca="false">AJ51/AJ50-1</f>
        <v>-0.138654341475972</v>
      </c>
      <c r="M51" s="77" t="n">
        <f aca="false">AK51/AK50-1</f>
        <v>0</v>
      </c>
      <c r="N51" s="77" t="n">
        <f aca="false">AL51/AL50-1</f>
        <v>0</v>
      </c>
      <c r="O51" s="77" t="n">
        <f aca="false">AM51/AM50-1</f>
        <v>-0.00599999999999945</v>
      </c>
      <c r="P51" s="77" t="n">
        <f aca="false">AN51/AN50-1</f>
        <v>0</v>
      </c>
      <c r="Q51" s="77" t="n">
        <f aca="false">AO51/AO50-1</f>
        <v>0.000802555865181631</v>
      </c>
      <c r="R51" s="77" t="n">
        <f aca="false">AP51/AP50-1</f>
        <v>0.000802555865183185</v>
      </c>
      <c r="S51" s="77" t="n">
        <f aca="false">AQ51/AQ50-1</f>
        <v>-0.000948138557148148</v>
      </c>
      <c r="T51" s="77" t="n">
        <f aca="false">AR51/AR50-1</f>
        <v>0.000802555865183408</v>
      </c>
      <c r="U51" s="77" t="n">
        <f aca="false">AS51/AS50-1</f>
        <v>0.000802555865187182</v>
      </c>
      <c r="V51" s="77" t="n">
        <f aca="false">AT51/AT50-1</f>
        <v>-0.000861386469731107</v>
      </c>
      <c r="W51" s="78" t="n">
        <f aca="false">AU51/AU50-1</f>
        <v>0.000819662665305199</v>
      </c>
      <c r="X51" s="79" t="n">
        <f aca="false">(AE51+AD51)/AC51</f>
        <v>0.730132398800812</v>
      </c>
      <c r="Y51" s="80" t="n">
        <f aca="false">(AQ51+AR51+AS51+AT51+AU51)/AC51</f>
        <v>0.1224341553284</v>
      </c>
      <c r="Z51" s="80" t="n">
        <f aca="false">(AF51+AG51+AI51)/AC51</f>
        <v>0.134068352876376</v>
      </c>
      <c r="AA51" s="65" t="n">
        <f aca="false">1-AI51/(AF51+AG51+AI51)</f>
        <v>0.456883393510461</v>
      </c>
      <c r="AB51" s="81" t="n">
        <f aca="false">(AH51+AJ51+AK51+AL51+AM51+AN51+AO51+AP51)/AC51</f>
        <v>0.0133650929944125</v>
      </c>
      <c r="AC51" s="82" t="n">
        <f aca="false">SUM(AD51:AU51)</f>
        <v>30532.5544748211</v>
      </c>
      <c r="AD51" s="83" t="n">
        <v>21706.0551588689</v>
      </c>
      <c r="AE51" s="84" t="n">
        <v>586.752081348718</v>
      </c>
      <c r="AF51" s="84" t="n">
        <v>1546.98000165767</v>
      </c>
      <c r="AG51" s="84" t="n">
        <v>323.249</v>
      </c>
      <c r="AH51" s="84" t="n">
        <v>0.000224323941777879</v>
      </c>
      <c r="AI51" s="84" t="n">
        <v>2223.22028588981</v>
      </c>
      <c r="AJ51" s="84" t="n">
        <v>0.0747909573572235</v>
      </c>
      <c r="AK51" s="84" t="n">
        <v>132.145618020382</v>
      </c>
      <c r="AL51" s="84" t="n">
        <v>43.0985107302247</v>
      </c>
      <c r="AM51" s="84" t="n">
        <v>23.1777697311202</v>
      </c>
      <c r="AN51" s="84" t="n">
        <v>144.057132675028</v>
      </c>
      <c r="AO51" s="84" t="n">
        <v>56.4113885384317</v>
      </c>
      <c r="AP51" s="84" t="n">
        <v>9.10499493646562</v>
      </c>
      <c r="AQ51" s="84" t="n">
        <v>328.647038513342</v>
      </c>
      <c r="AR51" s="84" t="n">
        <v>1149.85085957218</v>
      </c>
      <c r="AS51" s="84" t="n">
        <v>1095.93219073353</v>
      </c>
      <c r="AT51" s="84" t="n">
        <v>1083.23174829337</v>
      </c>
      <c r="AU51" s="85" t="n">
        <v>80.5656800306714</v>
      </c>
    </row>
    <row r="52" customFormat="false" ht="13.8" hidden="false" customHeight="false" outlineLevel="0" collapsed="false">
      <c r="B52" s="72" t="n">
        <f aca="false">B51+1</f>
        <v>2062</v>
      </c>
      <c r="C52" s="73" t="n">
        <v>7</v>
      </c>
      <c r="D52" s="86" t="n">
        <v>25.7951900753072</v>
      </c>
      <c r="E52" s="75" t="n">
        <f aca="false">AC52/AC51-1</f>
        <v>0.00149999999999828</v>
      </c>
      <c r="F52" s="76" t="n">
        <f aca="false">AE52/AE51-1</f>
        <v>-0.00400000000000023</v>
      </c>
      <c r="G52" s="77" t="n">
        <f aca="false">AF52/AF51-1</f>
        <v>0</v>
      </c>
      <c r="H52" s="77" t="n">
        <f aca="false">AF52/AF51-1</f>
        <v>0</v>
      </c>
      <c r="I52" s="77" t="n">
        <f aca="false">AG52/AG51-1</f>
        <v>0</v>
      </c>
      <c r="J52" s="77" t="n">
        <f aca="false">AH52/AH51-1</f>
        <v>0</v>
      </c>
      <c r="K52" s="77" t="n">
        <f aca="false">AI52/AI51-1</f>
        <v>0.0015000000000025</v>
      </c>
      <c r="L52" s="77" t="n">
        <f aca="false">AJ52/AJ51-1</f>
        <v>-0.141001493560769</v>
      </c>
      <c r="M52" s="77" t="n">
        <f aca="false">AK52/AK51-1</f>
        <v>0</v>
      </c>
      <c r="N52" s="77" t="n">
        <f aca="false">AL52/AL51-1</f>
        <v>0</v>
      </c>
      <c r="O52" s="77" t="n">
        <f aca="false">AM52/AM51-1</f>
        <v>-0.00599999999999912</v>
      </c>
      <c r="P52" s="77" t="n">
        <f aca="false">AN52/AN51-1</f>
        <v>0</v>
      </c>
      <c r="Q52" s="77" t="n">
        <f aca="false">AO52/AO51-1</f>
        <v>0.00138036128866692</v>
      </c>
      <c r="R52" s="77" t="n">
        <f aca="false">AP52/AP51-1</f>
        <v>0.00138036128866537</v>
      </c>
      <c r="S52" s="77" t="n">
        <f aca="false">AQ52/AQ51-1</f>
        <v>-0.000948138557151146</v>
      </c>
      <c r="T52" s="77" t="n">
        <f aca="false">AR52/AR51-1</f>
        <v>0.00138036128866359</v>
      </c>
      <c r="U52" s="77" t="n">
        <f aca="false">AS52/AS51-1</f>
        <v>0.0013803612886647</v>
      </c>
      <c r="V52" s="77" t="n">
        <f aca="false">AT52/AT51-1</f>
        <v>-0.00096374609520522</v>
      </c>
      <c r="W52" s="78" t="n">
        <f aca="false">AU52/AU51-1</f>
        <v>0.00134454660965266</v>
      </c>
      <c r="X52" s="79" t="n">
        <f aca="false">(AE52+AD52)/AC52</f>
        <v>0.730368880253077</v>
      </c>
      <c r="Y52" s="80" t="n">
        <f aca="false">(AQ52+AR52+AS52+AT52+AU52)/AC52</f>
        <v>0.122311369505459</v>
      </c>
      <c r="Z52" s="80" t="n">
        <f aca="false">(AF52+AG52+AI52)/AC52</f>
        <v>0.133976610084527</v>
      </c>
      <c r="AA52" s="65" t="n">
        <f aca="false">1-AI52/(AF52+AG52+AI52)</f>
        <v>0.456511485057578</v>
      </c>
      <c r="AB52" s="81" t="n">
        <f aca="false">(AH52+AJ52+AK52+AL52+AM52+AN52+AO52+AP52)/AC52</f>
        <v>0.0133431401569364</v>
      </c>
      <c r="AC52" s="82" t="n">
        <f aca="false">SUM(AD52:AU52)</f>
        <v>30578.3533065333</v>
      </c>
      <c r="AD52" s="83" t="n">
        <v>21749.0725914524</v>
      </c>
      <c r="AE52" s="84" t="n">
        <v>584.405073023323</v>
      </c>
      <c r="AF52" s="84" t="n">
        <v>1546.98000165767</v>
      </c>
      <c r="AG52" s="84" t="n">
        <v>323.249</v>
      </c>
      <c r="AH52" s="84" t="n">
        <v>0.000224323941777879</v>
      </c>
      <c r="AI52" s="84" t="n">
        <v>2226.55511631865</v>
      </c>
      <c r="AJ52" s="84" t="n">
        <v>0.0642453206650152</v>
      </c>
      <c r="AK52" s="84" t="n">
        <v>132.145618020382</v>
      </c>
      <c r="AL52" s="84" t="n">
        <v>43.0985107302247</v>
      </c>
      <c r="AM52" s="84" t="n">
        <v>23.0387031127335</v>
      </c>
      <c r="AN52" s="84" t="n">
        <v>144.057132675028</v>
      </c>
      <c r="AO52" s="84" t="n">
        <v>56.4892566354101</v>
      </c>
      <c r="AP52" s="84" t="n">
        <v>9.11756311900941</v>
      </c>
      <c r="AQ52" s="84" t="n">
        <v>328.335435584434</v>
      </c>
      <c r="AR52" s="84" t="n">
        <v>1151.43806918647</v>
      </c>
      <c r="AS52" s="84" t="n">
        <v>1097.44497310462</v>
      </c>
      <c r="AT52" s="84" t="n">
        <v>1082.18778792575</v>
      </c>
      <c r="AU52" s="85" t="n">
        <v>80.674004342611</v>
      </c>
    </row>
    <row r="53" customFormat="false" ht="13.8" hidden="false" customHeight="false" outlineLevel="0" collapsed="false">
      <c r="B53" s="72" t="n">
        <f aca="false">B52+1</f>
        <v>2063</v>
      </c>
      <c r="C53" s="73" t="n">
        <v>7</v>
      </c>
      <c r="D53" s="86" t="n">
        <v>25.7959801923175</v>
      </c>
      <c r="E53" s="75" t="n">
        <f aca="false">AC53/AC52-1</f>
        <v>0.00160000000000227</v>
      </c>
      <c r="F53" s="76" t="n">
        <f aca="false">AE53/AE52-1</f>
        <v>-0.00399999999999945</v>
      </c>
      <c r="G53" s="77" t="n">
        <f aca="false">AF53/AF52-1</f>
        <v>0</v>
      </c>
      <c r="H53" s="77" t="n">
        <f aca="false">AF53/AF52-1</f>
        <v>0</v>
      </c>
      <c r="I53" s="77" t="n">
        <f aca="false">AG53/AG52-1</f>
        <v>0</v>
      </c>
      <c r="J53" s="77" t="n">
        <f aca="false">AH53/AH52-1</f>
        <v>0</v>
      </c>
      <c r="K53" s="77" t="n">
        <f aca="false">AI53/AI52-1</f>
        <v>0.00160000000000005</v>
      </c>
      <c r="L53" s="77" t="n">
        <f aca="false">AJ53/AJ52-1</f>
        <v>-0.142668718804454</v>
      </c>
      <c r="M53" s="77" t="n">
        <f aca="false">AK53/AK52-1</f>
        <v>0</v>
      </c>
      <c r="N53" s="77" t="n">
        <f aca="false">AL53/AL52-1</f>
        <v>0</v>
      </c>
      <c r="O53" s="77" t="n">
        <f aca="false">AM53/AM52-1</f>
        <v>-0.00600000000000001</v>
      </c>
      <c r="P53" s="77" t="n">
        <f aca="false">AN53/AN52-1</f>
        <v>0</v>
      </c>
      <c r="Q53" s="77" t="n">
        <f aca="false">AO53/AO52-1</f>
        <v>0.00166221157905166</v>
      </c>
      <c r="R53" s="77" t="n">
        <f aca="false">AP53/AP52-1</f>
        <v>0.00166221157905144</v>
      </c>
      <c r="S53" s="77" t="n">
        <f aca="false">AQ53/AQ52-1</f>
        <v>-0.000948138557149147</v>
      </c>
      <c r="T53" s="77" t="n">
        <f aca="false">AR53/AR52-1</f>
        <v>0.00166221157905788</v>
      </c>
      <c r="U53" s="77" t="n">
        <f aca="false">AS53/AS52-1</f>
        <v>0.00166221157904589</v>
      </c>
      <c r="V53" s="77" t="n">
        <f aca="false">AT53/AT52-1</f>
        <v>-0.0009897114776658</v>
      </c>
      <c r="W53" s="78" t="n">
        <f aca="false">AU53/AU52-1</f>
        <v>0.00166941552769506</v>
      </c>
      <c r="X53" s="79" t="n">
        <f aca="false">(AE53+AD53)/AC53</f>
        <v>0.730603221077523</v>
      </c>
      <c r="Y53" s="80" t="n">
        <f aca="false">(AQ53+AR53+AS53+AT53+AU53)/AC53</f>
        <v>0.122197298263213</v>
      </c>
      <c r="Z53" s="80" t="n">
        <f aca="false">(AF53+AG53+AI53)/AC53</f>
        <v>0.1338789074308</v>
      </c>
      <c r="AA53" s="65" t="n">
        <f aca="false">1-AI53/(AF53+AG53+AI53)</f>
        <v>0.456114855960444</v>
      </c>
      <c r="AB53" s="81" t="n">
        <f aca="false">(AH53+AJ53+AK53+AL53+AM53+AN53+AO53+AP53)/AC53</f>
        <v>0.0133205732284636</v>
      </c>
      <c r="AC53" s="82" t="n">
        <f aca="false">SUM(AD53:AU53)</f>
        <v>30627.2786718238</v>
      </c>
      <c r="AD53" s="83" t="n">
        <v>21794.3209977422</v>
      </c>
      <c r="AE53" s="84" t="n">
        <v>582.06745273123</v>
      </c>
      <c r="AF53" s="84" t="n">
        <v>1546.98000165767</v>
      </c>
      <c r="AG53" s="84" t="n">
        <v>323.249</v>
      </c>
      <c r="AH53" s="84" t="n">
        <v>0.000224323941777879</v>
      </c>
      <c r="AI53" s="84" t="n">
        <v>2230.11760450476</v>
      </c>
      <c r="AJ53" s="84" t="n">
        <v>0.0550795230765562</v>
      </c>
      <c r="AK53" s="84" t="n">
        <v>132.145618020382</v>
      </c>
      <c r="AL53" s="84" t="n">
        <v>43.0985107302247</v>
      </c>
      <c r="AM53" s="84" t="n">
        <v>22.9004708940571</v>
      </c>
      <c r="AN53" s="84" t="n">
        <v>144.057132675028</v>
      </c>
      <c r="AO53" s="84" t="n">
        <v>56.5831537318815</v>
      </c>
      <c r="AP53" s="84" t="n">
        <v>9.13271843799856</v>
      </c>
      <c r="AQ53" s="84" t="n">
        <v>328.024128098278</v>
      </c>
      <c r="AR53" s="84" t="n">
        <v>1153.35200287764</v>
      </c>
      <c r="AS53" s="84" t="n">
        <v>1099.26915884628</v>
      </c>
      <c r="AT53" s="84" t="n">
        <v>1081.11673425105</v>
      </c>
      <c r="AU53" s="85" t="n">
        <v>80.8086827781419</v>
      </c>
    </row>
    <row r="54" customFormat="false" ht="13.8" hidden="false" customHeight="false" outlineLevel="0" collapsed="false">
      <c r="B54" s="72" t="n">
        <f aca="false">B53+1</f>
        <v>2064</v>
      </c>
      <c r="C54" s="73" t="n">
        <v>7</v>
      </c>
      <c r="D54" s="86" t="n">
        <v>25.7967666459942</v>
      </c>
      <c r="E54" s="75" t="n">
        <f aca="false">AC54/AC53-1</f>
        <v>0.0015000000000005</v>
      </c>
      <c r="F54" s="76" t="n">
        <f aca="false">AE54/AE53-1</f>
        <v>-0.00400000000000011</v>
      </c>
      <c r="G54" s="77" t="n">
        <f aca="false">AF54/AF53-1</f>
        <v>0</v>
      </c>
      <c r="H54" s="77" t="n">
        <f aca="false">AF54/AF53-1</f>
        <v>0</v>
      </c>
      <c r="I54" s="77" t="n">
        <f aca="false">AG54/AG53-1</f>
        <v>0</v>
      </c>
      <c r="J54" s="77" t="n">
        <f aca="false">AH54/AH53-1</f>
        <v>0</v>
      </c>
      <c r="K54" s="77" t="n">
        <f aca="false">AI54/AI53-1</f>
        <v>0.00149999999999673</v>
      </c>
      <c r="L54" s="77" t="n">
        <f aca="false">AJ54/AJ53-1</f>
        <v>-0.143634994268945</v>
      </c>
      <c r="M54" s="77" t="n">
        <f aca="false">AK54/AK53-1</f>
        <v>0</v>
      </c>
      <c r="N54" s="77" t="n">
        <f aca="false">AL54/AL53-1</f>
        <v>0</v>
      </c>
      <c r="O54" s="77" t="n">
        <f aca="false">AM54/AM53-1</f>
        <v>-0.00599999999999823</v>
      </c>
      <c r="P54" s="77" t="n">
        <f aca="false">AN54/AN53-1</f>
        <v>0</v>
      </c>
      <c r="Q54" s="77" t="n">
        <f aca="false">AO54/AO53-1</f>
        <v>0.00161105832973618</v>
      </c>
      <c r="R54" s="77" t="n">
        <f aca="false">AP54/AP53-1</f>
        <v>0.00161105832973707</v>
      </c>
      <c r="S54" s="77" t="n">
        <f aca="false">AQ54/AQ53-1</f>
        <v>-0.000948138557148481</v>
      </c>
      <c r="T54" s="77" t="n">
        <f aca="false">AR54/AR53-1</f>
        <v>0.00161105832973285</v>
      </c>
      <c r="U54" s="77" t="n">
        <f aca="false">AS54/AS53-1</f>
        <v>0.00161105832974395</v>
      </c>
      <c r="V54" s="77" t="n">
        <f aca="false">AT54/AT53-1</f>
        <v>-0.000958749436829387</v>
      </c>
      <c r="W54" s="78" t="n">
        <f aca="false">AU54/AU53-1</f>
        <v>0.0016243620870704</v>
      </c>
      <c r="X54" s="79" t="n">
        <f aca="false">(AE54+AD54)/AC54</f>
        <v>0.730820275785835</v>
      </c>
      <c r="Y54" s="80" t="n">
        <f aca="false">(AQ54+AR54+AS54+AT54+AU54)/AC54</f>
        <v>0.122092939417295</v>
      </c>
      <c r="Z54" s="80" t="n">
        <f aca="false">(AF54+AG54+AI54)/AC54</f>
        <v>0.133787448381506</v>
      </c>
      <c r="AA54" s="65" t="n">
        <f aca="false">1-AI54/(AF54+AG54+AI54)</f>
        <v>0.455743048150362</v>
      </c>
      <c r="AB54" s="81" t="n">
        <f aca="false">(AH54+AJ54+AK54+AL54+AM54+AN54+AO54+AP54)/AC54</f>
        <v>0.0132993364153639</v>
      </c>
      <c r="AC54" s="82" t="n">
        <f aca="false">SUM(AD54:AU54)</f>
        <v>30673.2195898316</v>
      </c>
      <c r="AD54" s="83" t="n">
        <v>21836.8716169599</v>
      </c>
      <c r="AE54" s="84" t="n">
        <v>579.739182920305</v>
      </c>
      <c r="AF54" s="84" t="n">
        <v>1546.98000165767</v>
      </c>
      <c r="AG54" s="84" t="n">
        <v>323.249</v>
      </c>
      <c r="AH54" s="84" t="n">
        <v>0.000224323941777879</v>
      </c>
      <c r="AI54" s="84" t="n">
        <v>2233.46278091151</v>
      </c>
      <c r="AJ54" s="84" t="n">
        <v>0.0471681760951188</v>
      </c>
      <c r="AK54" s="84" t="n">
        <v>132.145618020382</v>
      </c>
      <c r="AL54" s="84" t="n">
        <v>43.0985107302247</v>
      </c>
      <c r="AM54" s="84" t="n">
        <v>22.7630680686928</v>
      </c>
      <c r="AN54" s="84" t="n">
        <v>144.057132675028</v>
      </c>
      <c r="AO54" s="84" t="n">
        <v>56.674312493024</v>
      </c>
      <c r="AP54" s="84" t="n">
        <v>9.14743178011124</v>
      </c>
      <c r="AQ54" s="84" t="n">
        <v>327.713115774753</v>
      </c>
      <c r="AR54" s="84" t="n">
        <v>1155.21012022899</v>
      </c>
      <c r="AS54" s="84" t="n">
        <v>1101.04014558127</v>
      </c>
      <c r="AT54" s="84" t="n">
        <v>1080.08021419094</v>
      </c>
      <c r="AU54" s="85" t="n">
        <v>80.9399453387528</v>
      </c>
    </row>
    <row r="55" customFormat="false" ht="13.8" hidden="false" customHeight="false" outlineLevel="0" collapsed="false">
      <c r="B55" s="72" t="n">
        <f aca="false">B54+1</f>
        <v>2065</v>
      </c>
      <c r="C55" s="73" t="n">
        <v>7</v>
      </c>
      <c r="D55" s="86" t="n">
        <v>25.7975541385404</v>
      </c>
      <c r="E55" s="75" t="n">
        <f aca="false">AC55/AC54-1</f>
        <v>0.000900000000000345</v>
      </c>
      <c r="F55" s="76" t="n">
        <f aca="false">AE55/AE54-1</f>
        <v>-0.00399999999999956</v>
      </c>
      <c r="G55" s="77" t="n">
        <f aca="false">AF55/AF54-1</f>
        <v>0</v>
      </c>
      <c r="H55" s="77" t="n">
        <f aca="false">AF55/AF54-1</f>
        <v>0</v>
      </c>
      <c r="I55" s="77" t="n">
        <f aca="false">AG55/AG54-1</f>
        <v>0</v>
      </c>
      <c r="J55" s="77" t="n">
        <f aca="false">AH55/AH54-1</f>
        <v>0</v>
      </c>
      <c r="K55" s="77" t="n">
        <f aca="false">AI55/AI54-1</f>
        <v>0.000899999999999901</v>
      </c>
      <c r="L55" s="77" t="n">
        <f aca="false">AJ55/AJ54-1</f>
        <v>-0.144086012213169</v>
      </c>
      <c r="M55" s="77" t="n">
        <f aca="false">AK55/AK54-1</f>
        <v>0</v>
      </c>
      <c r="N55" s="77" t="n">
        <f aca="false">AL55/AL54-1</f>
        <v>0</v>
      </c>
      <c r="O55" s="77" t="n">
        <f aca="false">AM55/AM54-1</f>
        <v>-0.00600000000000178</v>
      </c>
      <c r="P55" s="77" t="n">
        <f aca="false">AN55/AN54-1</f>
        <v>0</v>
      </c>
      <c r="Q55" s="77" t="n">
        <f aca="false">AO55/AO54-1</f>
        <v>0.00135158872167396</v>
      </c>
      <c r="R55" s="77" t="n">
        <f aca="false">AP55/AP54-1</f>
        <v>0.00135158872167374</v>
      </c>
      <c r="S55" s="77" t="n">
        <f aca="false">AQ55/AQ54-1</f>
        <v>-0.000948138557147704</v>
      </c>
      <c r="T55" s="77" t="n">
        <f aca="false">AR55/AR54-1</f>
        <v>0.00135158872167818</v>
      </c>
      <c r="U55" s="77" t="n">
        <f aca="false">AS55/AS54-1</f>
        <v>0.00135158872166685</v>
      </c>
      <c r="V55" s="77" t="n">
        <f aca="false">AT55/AT54-1</f>
        <v>-0.000835080769705288</v>
      </c>
      <c r="W55" s="78" t="n">
        <f aca="false">AU55/AU54-1</f>
        <v>0.00133619260298179</v>
      </c>
      <c r="X55" s="79" t="n">
        <f aca="false">(AE55+AD55)/AC55</f>
        <v>0.730935264226578</v>
      </c>
      <c r="Y55" s="80" t="n">
        <f aca="false">(AQ55+AR55+AS55+AT55+AU55)/AC55</f>
        <v>0.122046507992311</v>
      </c>
      <c r="Z55" s="80" t="n">
        <f aca="false">(AF55+AG55+AI55)/AC55</f>
        <v>0.133732622295406</v>
      </c>
      <c r="AA55" s="65" t="n">
        <f aca="false">1-AI55/(AF55+AG55+AI55)</f>
        <v>0.455519920255387</v>
      </c>
      <c r="AB55" s="81" t="n">
        <f aca="false">(AH55+AJ55+AK55+AL55+AM55+AN55+AO55+AP55)/AC55</f>
        <v>0.0132856054857046</v>
      </c>
      <c r="AC55" s="82" t="n">
        <f aca="false">SUM(AD55:AU55)</f>
        <v>30700.8254874624</v>
      </c>
      <c r="AD55" s="83" t="n">
        <v>21862.8957634638</v>
      </c>
      <c r="AE55" s="84" t="n">
        <v>577.420226188624</v>
      </c>
      <c r="AF55" s="84" t="n">
        <v>1546.98000165767</v>
      </c>
      <c r="AG55" s="84" t="n">
        <v>323.249</v>
      </c>
      <c r="AH55" s="84" t="n">
        <v>0.000224323941777879</v>
      </c>
      <c r="AI55" s="84" t="n">
        <v>2235.47289741433</v>
      </c>
      <c r="AJ55" s="84" t="n">
        <v>0.0403719016982046</v>
      </c>
      <c r="AK55" s="84" t="n">
        <v>132.145618020382</v>
      </c>
      <c r="AL55" s="84" t="n">
        <v>43.0985107302247</v>
      </c>
      <c r="AM55" s="84" t="n">
        <v>22.6264896602806</v>
      </c>
      <c r="AN55" s="84" t="n">
        <v>144.057132675028</v>
      </c>
      <c r="AO55" s="84" t="n">
        <v>56.7509128545982</v>
      </c>
      <c r="AP55" s="84" t="n">
        <v>9.15979534573752</v>
      </c>
      <c r="AQ55" s="84" t="n">
        <v>327.402398334004</v>
      </c>
      <c r="AR55" s="84" t="n">
        <v>1156.77148919866</v>
      </c>
      <c r="AS55" s="84" t="n">
        <v>1102.52829902414</v>
      </c>
      <c r="AT55" s="84" t="n">
        <v>1079.17825997433</v>
      </c>
      <c r="AU55" s="85" t="n">
        <v>81.0480966950002</v>
      </c>
    </row>
    <row r="56" customFormat="false" ht="13.8" hidden="false" customHeight="false" outlineLevel="0" collapsed="false">
      <c r="B56" s="72" t="n">
        <f aca="false">B55+1</f>
        <v>2066</v>
      </c>
      <c r="C56" s="73" t="n">
        <v>7</v>
      </c>
      <c r="D56" s="86" t="n">
        <v>25.7983414502028</v>
      </c>
      <c r="E56" s="75" t="n">
        <f aca="false">AC56/AC55-1</f>
        <v>0.000499999999999057</v>
      </c>
      <c r="F56" s="76" t="n">
        <f aca="false">AE56/AE55-1</f>
        <v>-0.004000000000001</v>
      </c>
      <c r="G56" s="77" t="n">
        <f aca="false">AF56/AF55-1</f>
        <v>0</v>
      </c>
      <c r="H56" s="77" t="n">
        <f aca="false">AF56/AF55-1</f>
        <v>0</v>
      </c>
      <c r="I56" s="77" t="n">
        <f aca="false">AG56/AG55-1</f>
        <v>0</v>
      </c>
      <c r="J56" s="77" t="n">
        <f aca="false">AH56/AH55-1</f>
        <v>0</v>
      </c>
      <c r="K56" s="77" t="n">
        <f aca="false">AI56/AI55-1</f>
        <v>0.000500000000001277</v>
      </c>
      <c r="L56" s="77" t="n">
        <f aca="false">AJ56/AJ55-1</f>
        <v>-0.145283078475068</v>
      </c>
      <c r="M56" s="77" t="n">
        <f aca="false">AK56/AK55-1</f>
        <v>0</v>
      </c>
      <c r="N56" s="77" t="n">
        <f aca="false">AL56/AL55-1</f>
        <v>0</v>
      </c>
      <c r="O56" s="77" t="n">
        <f aca="false">AM56/AM55-1</f>
        <v>-0.00600000000000078</v>
      </c>
      <c r="P56" s="77" t="n">
        <f aca="false">AN56/AN55-1</f>
        <v>0</v>
      </c>
      <c r="Q56" s="77" t="n">
        <f aca="false">AO56/AO55-1</f>
        <v>0.000518369559816101</v>
      </c>
      <c r="R56" s="77" t="n">
        <f aca="false">AP56/AP55-1</f>
        <v>0.000518369559815657</v>
      </c>
      <c r="S56" s="77" t="n">
        <f aca="false">AQ56/AQ55-1</f>
        <v>-0.000948138557150369</v>
      </c>
      <c r="T56" s="77" t="n">
        <f aca="false">AR56/AR55-1</f>
        <v>0.00051836955981277</v>
      </c>
      <c r="U56" s="77" t="n">
        <f aca="false">AS56/AS55-1</f>
        <v>0.000518369559816101</v>
      </c>
      <c r="V56" s="77" t="n">
        <f aca="false">AT56/AT55-1</f>
        <v>-0.000648375508756738</v>
      </c>
      <c r="W56" s="78" t="n">
        <f aca="false">AU56/AU55-1</f>
        <v>0.000529762601801487</v>
      </c>
      <c r="X56" s="79" t="n">
        <f aca="false">(AE56+AD56)/AC56</f>
        <v>0.73103019868719</v>
      </c>
      <c r="Y56" s="80" t="n">
        <f aca="false">(AQ56+AR56+AS56+AT56+AU56)/AC56</f>
        <v>0.121992155152926</v>
      </c>
      <c r="Z56" s="80" t="n">
        <f aca="false">(AF56+AG56+AI56)/AC56</f>
        <v>0.133702178580542</v>
      </c>
      <c r="AA56" s="65" t="n">
        <f aca="false">1-AI56/(AF56+AG56+AI56)</f>
        <v>0.45539594324564</v>
      </c>
      <c r="AB56" s="81" t="n">
        <f aca="false">(AH56+AJ56+AK56+AL56+AM56+AN56+AO56+AP56)/AC56</f>
        <v>0.0132754675793423</v>
      </c>
      <c r="AC56" s="82" t="n">
        <f aca="false">SUM(AD56:AU56)</f>
        <v>30716.1759002062</v>
      </c>
      <c r="AD56" s="83" t="n">
        <v>21879.3416259545</v>
      </c>
      <c r="AE56" s="84" t="n">
        <v>575.110545283869</v>
      </c>
      <c r="AF56" s="84" t="n">
        <v>1546.98000165767</v>
      </c>
      <c r="AG56" s="84" t="n">
        <v>323.249</v>
      </c>
      <c r="AH56" s="84" t="n">
        <v>0.000224323941777879</v>
      </c>
      <c r="AI56" s="84" t="n">
        <v>2236.59063386304</v>
      </c>
      <c r="AJ56" s="84" t="n">
        <v>0.0345065475355966</v>
      </c>
      <c r="AK56" s="84" t="n">
        <v>132.145618020382</v>
      </c>
      <c r="AL56" s="84" t="n">
        <v>43.0985107302247</v>
      </c>
      <c r="AM56" s="84" t="n">
        <v>22.4907307223189</v>
      </c>
      <c r="AN56" s="84" t="n">
        <v>144.057132675028</v>
      </c>
      <c r="AO56" s="84" t="n">
        <v>56.7803308003138</v>
      </c>
      <c r="AP56" s="84" t="n">
        <v>9.16454350481889</v>
      </c>
      <c r="AQ56" s="84" t="n">
        <v>327.09197549644</v>
      </c>
      <c r="AR56" s="84" t="n">
        <v>1157.37112432632</v>
      </c>
      <c r="AS56" s="84" t="n">
        <v>1103.09981613319</v>
      </c>
      <c r="AT56" s="84" t="n">
        <v>1078.47854722098</v>
      </c>
      <c r="AU56" s="85" t="n">
        <v>81.0910329455764</v>
      </c>
    </row>
    <row r="57" customFormat="false" ht="13.8" hidden="false" customHeight="false" outlineLevel="0" collapsed="false">
      <c r="B57" s="72" t="n">
        <f aca="false">B56+1</f>
        <v>2067</v>
      </c>
      <c r="C57" s="73" t="n">
        <v>7</v>
      </c>
      <c r="D57" s="86" t="n">
        <v>25.7991297813234</v>
      </c>
      <c r="E57" s="75" t="n">
        <f aca="false">AC57/AC56-1</f>
        <v>0.000699999999997925</v>
      </c>
      <c r="F57" s="76" t="n">
        <f aca="false">AE57/AE56-1</f>
        <v>-0.00399999999999912</v>
      </c>
      <c r="G57" s="77" t="n">
        <f aca="false">AF57/AF56-1</f>
        <v>0</v>
      </c>
      <c r="H57" s="77" t="n">
        <f aca="false">AF57/AF56-1</f>
        <v>0</v>
      </c>
      <c r="I57" s="77" t="n">
        <f aca="false">AG57/AG56-1</f>
        <v>0</v>
      </c>
      <c r="J57" s="77" t="n">
        <f aca="false">AH57/AH56-1</f>
        <v>0</v>
      </c>
      <c r="K57" s="77" t="n">
        <f aca="false">AI57/AI56-1</f>
        <v>0.000699999999998369</v>
      </c>
      <c r="L57" s="77" t="n">
        <f aca="false">AJ57/AJ56-1</f>
        <v>-0.146586469585507</v>
      </c>
      <c r="M57" s="77" t="n">
        <f aca="false">AK57/AK56-1</f>
        <v>0</v>
      </c>
      <c r="N57" s="77" t="n">
        <f aca="false">AL57/AL56-1</f>
        <v>0</v>
      </c>
      <c r="O57" s="77" t="n">
        <f aca="false">AM57/AM56-1</f>
        <v>-0.00599999999999956</v>
      </c>
      <c r="P57" s="77" t="n">
        <f aca="false">AN57/AN56-1</f>
        <v>0</v>
      </c>
      <c r="Q57" s="77" t="n">
        <f aca="false">AO57/AO56-1</f>
        <v>0.000652615371696585</v>
      </c>
      <c r="R57" s="77" t="n">
        <f aca="false">AP57/AP56-1</f>
        <v>0.000652615371697918</v>
      </c>
      <c r="S57" s="77" t="n">
        <f aca="false">AQ57/AQ56-1</f>
        <v>-0.00094813855714837</v>
      </c>
      <c r="T57" s="77" t="n">
        <f aca="false">AR57/AR56-1</f>
        <v>0.000652615371693921</v>
      </c>
      <c r="U57" s="77" t="n">
        <f aca="false">AS57/AS56-1</f>
        <v>0.000652615371701915</v>
      </c>
      <c r="V57" s="77" t="n">
        <f aca="false">AT57/AT56-1</f>
        <v>-0.00046905630415528</v>
      </c>
      <c r="W57" s="78" t="n">
        <f aca="false">AU57/AU56-1</f>
        <v>0.000630259662181221</v>
      </c>
      <c r="X57" s="79" t="n">
        <f aca="false">(AE57+AD57)/AC57</f>
        <v>0.731147456353218</v>
      </c>
      <c r="Y57" s="80" t="n">
        <f aca="false">(AQ57+AR57+AS57+AT57+AU57)/AC57</f>
        <v>0.12192992982866</v>
      </c>
      <c r="Z57" s="80" t="n">
        <f aca="false">(AF57+AG57+AI57)/AC57</f>
        <v>0.133659587193703</v>
      </c>
      <c r="AA57" s="65" t="n">
        <f aca="false">1-AI57/(AF57+AG57+AI57)</f>
        <v>0.455222402068816</v>
      </c>
      <c r="AB57" s="81" t="n">
        <f aca="false">(AH57+AJ57+AK57+AL57+AM57+AN57+AO57+AP57)/AC57</f>
        <v>0.013263026624419</v>
      </c>
      <c r="AC57" s="82" t="n">
        <f aca="false">SUM(AD57:AU57)</f>
        <v>30737.6772233362</v>
      </c>
      <c r="AD57" s="83" t="n">
        <v>21900.9644129458</v>
      </c>
      <c r="AE57" s="84" t="n">
        <v>572.810103102734</v>
      </c>
      <c r="AF57" s="84" t="n">
        <v>1546.98000165767</v>
      </c>
      <c r="AG57" s="84" t="n">
        <v>323.249</v>
      </c>
      <c r="AH57" s="84" t="n">
        <v>0.000224323941777879</v>
      </c>
      <c r="AI57" s="84" t="n">
        <v>2238.15624730674</v>
      </c>
      <c r="AJ57" s="84" t="n">
        <v>0.029448354554769</v>
      </c>
      <c r="AK57" s="84" t="n">
        <v>132.145618020382</v>
      </c>
      <c r="AL57" s="84" t="n">
        <v>43.0985107302247</v>
      </c>
      <c r="AM57" s="84" t="n">
        <v>22.355786337985</v>
      </c>
      <c r="AN57" s="84" t="n">
        <v>144.057132675028</v>
      </c>
      <c r="AO57" s="84" t="n">
        <v>56.8173865170041</v>
      </c>
      <c r="AP57" s="84" t="n">
        <v>9.17052442678473</v>
      </c>
      <c r="AQ57" s="84" t="n">
        <v>326.781846982738</v>
      </c>
      <c r="AR57" s="84" t="n">
        <v>1158.12644251281</v>
      </c>
      <c r="AS57" s="84" t="n">
        <v>1103.81971602972</v>
      </c>
      <c r="AT57" s="84" t="n">
        <v>1077.97268005951</v>
      </c>
      <c r="AU57" s="85" t="n">
        <v>81.1421413526066</v>
      </c>
    </row>
    <row r="58" customFormat="false" ht="13.8" hidden="false" customHeight="false" outlineLevel="0" collapsed="false">
      <c r="B58" s="72" t="n">
        <f aca="false">B57+1</f>
        <v>2068</v>
      </c>
      <c r="C58" s="73" t="n">
        <v>7</v>
      </c>
      <c r="D58" s="86" t="n">
        <v>25.7999179162105</v>
      </c>
      <c r="E58" s="75" t="n">
        <f aca="false">AC58/AC57-1</f>
        <v>0.000699999999999701</v>
      </c>
      <c r="F58" s="76" t="n">
        <f aca="false">AE58/AE57-1</f>
        <v>-0.00400000000000023</v>
      </c>
      <c r="G58" s="77" t="n">
        <f aca="false">AF58/AF57-1</f>
        <v>0</v>
      </c>
      <c r="H58" s="77" t="n">
        <f aca="false">AF58/AF57-1</f>
        <v>0</v>
      </c>
      <c r="I58" s="77" t="n">
        <f aca="false">AG58/AG57-1</f>
        <v>0</v>
      </c>
      <c r="J58" s="77" t="n">
        <f aca="false">AH58/AH57-1</f>
        <v>0</v>
      </c>
      <c r="K58" s="77" t="n">
        <f aca="false">AI58/AI57-1</f>
        <v>0.000700000000002365</v>
      </c>
      <c r="L58" s="77" t="n">
        <f aca="false">AJ58/AJ57-1</f>
        <v>-0.14923863464769</v>
      </c>
      <c r="M58" s="77" t="n">
        <f aca="false">AK58/AK57-1</f>
        <v>0</v>
      </c>
      <c r="N58" s="77" t="n">
        <f aca="false">AL58/AL57-1</f>
        <v>0</v>
      </c>
      <c r="O58" s="77" t="n">
        <f aca="false">AM58/AM57-1</f>
        <v>-0.00599999999999945</v>
      </c>
      <c r="P58" s="77" t="n">
        <f aca="false">AN58/AN57-1</f>
        <v>0</v>
      </c>
      <c r="Q58" s="77" t="n">
        <f aca="false">AO58/AO57-1</f>
        <v>0.000786585949741347</v>
      </c>
      <c r="R58" s="77" t="n">
        <f aca="false">AP58/AP57-1</f>
        <v>0.000786585949742458</v>
      </c>
      <c r="S58" s="77" t="n">
        <f aca="false">AQ58/AQ57-1</f>
        <v>-0.000948138557149925</v>
      </c>
      <c r="T58" s="77" t="n">
        <f aca="false">AR58/AR57-1</f>
        <v>0.000786585949746232</v>
      </c>
      <c r="U58" s="77" t="n">
        <f aca="false">AS58/AS57-1</f>
        <v>0.000786585949744678</v>
      </c>
      <c r="V58" s="77" t="n">
        <f aca="false">AT58/AT57-1</f>
        <v>-0.000287393184345563</v>
      </c>
      <c r="W58" s="78" t="n">
        <f aca="false">AU58/AU57-1</f>
        <v>0.00079838559053047</v>
      </c>
      <c r="X58" s="79" t="n">
        <f aca="false">(AE58+AD58)/AC58</f>
        <v>0.731247598302164</v>
      </c>
      <c r="Y58" s="80" t="n">
        <f aca="false">(AQ58+AR58+AS58+AT58+AU58)/AC58</f>
        <v>0.121884443308974</v>
      </c>
      <c r="Z58" s="80" t="n">
        <f aca="false">(AF58+AG58+AI58)/AC58</f>
        <v>0.13361702559998</v>
      </c>
      <c r="AA58" s="65" t="n">
        <f aca="false">1-AI58/(AF58+AG58+AI58)</f>
        <v>0.455048871766904</v>
      </c>
      <c r="AB58" s="81" t="n">
        <f aca="false">(AH58+AJ58+AK58+AL58+AM58+AN58+AO58+AP58)/AC58</f>
        <v>0.0132509327888818</v>
      </c>
      <c r="AC58" s="82" t="n">
        <f aca="false">SUM(AD58:AU58)</f>
        <v>30759.1935973926</v>
      </c>
      <c r="AD58" s="83" t="n">
        <v>21922.0675811143</v>
      </c>
      <c r="AE58" s="84" t="n">
        <v>570.518862690323</v>
      </c>
      <c r="AF58" s="84" t="n">
        <v>1546.98000165767</v>
      </c>
      <c r="AG58" s="84" t="n">
        <v>323.249</v>
      </c>
      <c r="AH58" s="84" t="n">
        <v>0.000224323941777879</v>
      </c>
      <c r="AI58" s="84" t="n">
        <v>2239.72295667986</v>
      </c>
      <c r="AJ58" s="84" t="n">
        <v>0.0250535223283942</v>
      </c>
      <c r="AK58" s="84" t="n">
        <v>132.145618020382</v>
      </c>
      <c r="AL58" s="84" t="n">
        <v>43.0985107302247</v>
      </c>
      <c r="AM58" s="84" t="n">
        <v>22.2216516199571</v>
      </c>
      <c r="AN58" s="84" t="n">
        <v>144.057132675028</v>
      </c>
      <c r="AO58" s="84" t="n">
        <v>56.8620782749394</v>
      </c>
      <c r="AP58" s="84" t="n">
        <v>9.17773783245061</v>
      </c>
      <c r="AQ58" s="84" t="n">
        <v>326.472012513837</v>
      </c>
      <c r="AR58" s="84" t="n">
        <v>1159.03740850052</v>
      </c>
      <c r="AS58" s="84" t="n">
        <v>1104.6879651094</v>
      </c>
      <c r="AT58" s="84" t="n">
        <v>1077.66287805835</v>
      </c>
      <c r="AU58" s="85" t="n">
        <v>81.2069240690473</v>
      </c>
    </row>
    <row r="59" customFormat="false" ht="13.8" hidden="false" customHeight="false" outlineLevel="0" collapsed="false">
      <c r="B59" s="72" t="n">
        <f aca="false">B58+1</f>
        <v>2069</v>
      </c>
      <c r="C59" s="73" t="n">
        <v>7</v>
      </c>
      <c r="D59" s="86" t="n">
        <v>25.8007070513547</v>
      </c>
      <c r="E59" s="75" t="n">
        <f aca="false">AC59/AC58-1</f>
        <v>0.000500000000000389</v>
      </c>
      <c r="F59" s="76" t="n">
        <f aca="false">AE59/AE58-1</f>
        <v>-0.00399999999999945</v>
      </c>
      <c r="G59" s="77" t="n">
        <f aca="false">AF59/AF58-1</f>
        <v>0</v>
      </c>
      <c r="H59" s="77" t="n">
        <f aca="false">AF59/AF58-1</f>
        <v>0</v>
      </c>
      <c r="I59" s="77" t="n">
        <f aca="false">AG59/AG58-1</f>
        <v>0</v>
      </c>
      <c r="J59" s="77" t="n">
        <f aca="false">AH59/AH58-1</f>
        <v>0</v>
      </c>
      <c r="K59" s="77" t="n">
        <f aca="false">AI59/AI58-1</f>
        <v>0.000499999999999945</v>
      </c>
      <c r="L59" s="77" t="n">
        <f aca="false">AJ59/AJ58-1</f>
        <v>-0.149623602608878</v>
      </c>
      <c r="M59" s="77" t="n">
        <f aca="false">AK59/AK58-1</f>
        <v>0</v>
      </c>
      <c r="N59" s="77" t="n">
        <f aca="false">AL59/AL58-1</f>
        <v>0</v>
      </c>
      <c r="O59" s="77" t="n">
        <f aca="false">AM59/AM58-1</f>
        <v>-0.00600000000000267</v>
      </c>
      <c r="P59" s="77" t="n">
        <f aca="false">AN59/AN58-1</f>
        <v>0</v>
      </c>
      <c r="Q59" s="77" t="n">
        <f aca="false">AO59/AO58-1</f>
        <v>0.00061755539786823</v>
      </c>
      <c r="R59" s="77" t="n">
        <f aca="false">AP59/AP58-1</f>
        <v>0.00061755539786712</v>
      </c>
      <c r="S59" s="77" t="n">
        <f aca="false">AQ59/AQ58-1</f>
        <v>-0.000948138557147815</v>
      </c>
      <c r="T59" s="77" t="n">
        <f aca="false">AR59/AR58-1</f>
        <v>0.000617555397867564</v>
      </c>
      <c r="U59" s="77" t="n">
        <f aca="false">AS59/AS58-1</f>
        <v>0.000617555397865122</v>
      </c>
      <c r="V59" s="77" t="n">
        <f aca="false">AT59/AT58-1</f>
        <v>-0.000114241907508084</v>
      </c>
      <c r="W59" s="78" t="n">
        <f aca="false">AU59/AU58-1</f>
        <v>0.00061658132544129</v>
      </c>
      <c r="X59" s="79" t="n">
        <f aca="false">(AE59+AD59)/AC59</f>
        <v>0.731315652725451</v>
      </c>
      <c r="Y59" s="80" t="n">
        <f aca="false">(AQ59+AR59+AS59+AT59+AU59)/AC59</f>
        <v>0.121856526039162</v>
      </c>
      <c r="Z59" s="80" t="n">
        <f aca="false">(AF59+AG59+AI59)/AC59</f>
        <v>0.133586639654578</v>
      </c>
      <c r="AA59" s="65" t="n">
        <f aca="false">1-AI59/(AF59+AG59+AI59)</f>
        <v>0.454924915843829</v>
      </c>
      <c r="AB59" s="81" t="n">
        <f aca="false">(AH59+AJ59+AK59+AL59+AM59+AN59+AO59+AP59)/AC59</f>
        <v>0.0132411815808087</v>
      </c>
      <c r="AC59" s="82" t="n">
        <f aca="false">SUM(AD59:AU59)</f>
        <v>30774.5731941913</v>
      </c>
      <c r="AD59" s="83" t="n">
        <v>21937.6902956176</v>
      </c>
      <c r="AE59" s="84" t="n">
        <v>568.236787239562</v>
      </c>
      <c r="AF59" s="84" t="n">
        <v>1546.98000165767</v>
      </c>
      <c r="AG59" s="84" t="n">
        <v>323.249</v>
      </c>
      <c r="AH59" s="84" t="n">
        <v>0.000224323941777879</v>
      </c>
      <c r="AI59" s="84" t="n">
        <v>2240.8428181582</v>
      </c>
      <c r="AJ59" s="84" t="n">
        <v>0.0213049240595779</v>
      </c>
      <c r="AK59" s="84" t="n">
        <v>132.145618020382</v>
      </c>
      <c r="AL59" s="84" t="n">
        <v>43.0985107302247</v>
      </c>
      <c r="AM59" s="84" t="n">
        <v>22.0883217102373</v>
      </c>
      <c r="AN59" s="84" t="n">
        <v>144.057132675028</v>
      </c>
      <c r="AO59" s="84" t="n">
        <v>56.8971937583121</v>
      </c>
      <c r="AP59" s="84" t="n">
        <v>9.18340559398925</v>
      </c>
      <c r="AQ59" s="84" t="n">
        <v>326.162471810943</v>
      </c>
      <c r="AR59" s="84" t="n">
        <v>1159.75317830847</v>
      </c>
      <c r="AS59" s="84" t="n">
        <v>1105.37017112521</v>
      </c>
      <c r="AT59" s="84" t="n">
        <v>1077.53976379551</v>
      </c>
      <c r="AU59" s="85" t="n">
        <v>81.2569947419248</v>
      </c>
    </row>
    <row r="60" customFormat="false" ht="13.8" hidden="false" customHeight="false" outlineLevel="0" collapsed="false">
      <c r="B60" s="87" t="n">
        <f aca="false">B59+1</f>
        <v>2070</v>
      </c>
      <c r="C60" s="88" t="n">
        <v>7</v>
      </c>
      <c r="D60" s="89" t="n">
        <v>25.8014959751119</v>
      </c>
      <c r="E60" s="90" t="n">
        <f aca="false">AC60/AC59-1</f>
        <v>0.000200000000001088</v>
      </c>
      <c r="F60" s="91" t="n">
        <f aca="false">AE60/AE59-1</f>
        <v>-0.00400000000000134</v>
      </c>
      <c r="G60" s="92" t="n">
        <f aca="false">AF60/AF59-1</f>
        <v>0</v>
      </c>
      <c r="H60" s="92" t="n">
        <f aca="false">AF60/AF59-1</f>
        <v>0</v>
      </c>
      <c r="I60" s="92" t="n">
        <f aca="false">AG60/AG59-1</f>
        <v>0</v>
      </c>
      <c r="J60" s="92" t="n">
        <f aca="false">AH60/AH59-1</f>
        <v>0</v>
      </c>
      <c r="K60" s="92" t="n">
        <f aca="false">AI60/AI59-1</f>
        <v>0.000199999999999312</v>
      </c>
      <c r="L60" s="92" t="n">
        <f aca="false">AJ60/AJ59-1</f>
        <v>-0.152625134921393</v>
      </c>
      <c r="M60" s="92" t="n">
        <f aca="false">AK60/AK59-1</f>
        <v>0</v>
      </c>
      <c r="N60" s="92" t="n">
        <f aca="false">AL60/AL59-1</f>
        <v>0</v>
      </c>
      <c r="O60" s="92" t="n">
        <f aca="false">AM60/AM59-1</f>
        <v>-0.0059999999999989</v>
      </c>
      <c r="P60" s="92" t="n">
        <f aca="false">AN60/AN59-1</f>
        <v>0</v>
      </c>
      <c r="Q60" s="92" t="n">
        <f aca="false">AO60/AO59-1</f>
        <v>0.000382639674376239</v>
      </c>
      <c r="R60" s="92" t="n">
        <f aca="false">AP60/AP59-1</f>
        <v>0.000382639674375351</v>
      </c>
      <c r="S60" s="92" t="n">
        <f aca="false">AQ60/AQ59-1</f>
        <v>-0.000948138557148925</v>
      </c>
      <c r="T60" s="92" t="n">
        <f aca="false">AR60/AR59-1</f>
        <v>0.000382639674372243</v>
      </c>
      <c r="U60" s="92" t="n">
        <f aca="false">AS60/AS59-1</f>
        <v>0.000382639674372243</v>
      </c>
      <c r="V60" s="92" t="n">
        <f aca="false">AT60/AT59-1</f>
        <v>1.92943407832935E-005</v>
      </c>
      <c r="W60" s="93" t="n">
        <f aca="false">AU60/AU59-1</f>
        <v>0.000403617229852715</v>
      </c>
      <c r="X60" s="94" t="n">
        <f aca="false">(AE60+AD60)/AC60</f>
        <v>0.731338556381478</v>
      </c>
      <c r="Y60" s="95" t="n">
        <f aca="false">(AQ60+AR60+AS60+AT60+AU60)/AC60</f>
        <v>0.121852011833796</v>
      </c>
      <c r="Z60" s="95" t="n">
        <f aca="false">(AF60+AG60+AI60)/AC60</f>
        <v>0.133574487706807</v>
      </c>
      <c r="AA60" s="65" t="n">
        <f aca="false">1-AI60/(AF60+AG60+AI60)</f>
        <v>0.454875327602334</v>
      </c>
      <c r="AB60" s="96" t="n">
        <f aca="false">(AH60+AJ60+AK60+AL60+AM60+AN60+AO60+AP60)/AC60</f>
        <v>0.0132349440779199</v>
      </c>
      <c r="AC60" s="97" t="n">
        <f aca="false">SUM(AD60:AU60)</f>
        <v>30780.7281088301</v>
      </c>
      <c r="AD60" s="98" t="n">
        <v>21945.169419392</v>
      </c>
      <c r="AE60" s="99" t="n">
        <v>565.963840090603</v>
      </c>
      <c r="AF60" s="99" t="n">
        <v>1546.98000165767</v>
      </c>
      <c r="AG60" s="99" t="n">
        <v>323.249</v>
      </c>
      <c r="AH60" s="99" t="n">
        <v>0.000224323941777879</v>
      </c>
      <c r="AI60" s="99" t="n">
        <v>2241.29098672183</v>
      </c>
      <c r="AJ60" s="99" t="n">
        <v>0.0180532571504948</v>
      </c>
      <c r="AK60" s="99" t="n">
        <v>132.145618020382</v>
      </c>
      <c r="AL60" s="99" t="n">
        <v>43.0985107302247</v>
      </c>
      <c r="AM60" s="99" t="n">
        <v>21.9557917799759</v>
      </c>
      <c r="AN60" s="99" t="n">
        <v>144.057132675028</v>
      </c>
      <c r="AO60" s="99" t="n">
        <v>56.9189648820047</v>
      </c>
      <c r="AP60" s="99" t="n">
        <v>9.18691952931539</v>
      </c>
      <c r="AQ60" s="99" t="n">
        <v>325.853224595524</v>
      </c>
      <c r="AR60" s="99" t="n">
        <v>1160.19694588697</v>
      </c>
      <c r="AS60" s="99" t="n">
        <v>1105.79312960755</v>
      </c>
      <c r="AT60" s="99" t="n">
        <v>1077.56055421492</v>
      </c>
      <c r="AU60" s="100" t="n">
        <v>81.2897914650487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AW60"/>
  <sheetViews>
    <sheetView showFormulas="false" showGridLines="true" showRowColHeaders="true" showZeros="true" rightToLeft="false" tabSelected="false" showOutlineSymbols="true" defaultGridColor="true" view="normal" topLeftCell="P47" colorId="64" zoomScale="100" zoomScaleNormal="100" zoomScalePageLayoutView="100" workbookViewId="0">
      <selection pane="topLeft" activeCell="AA5" activeCellId="1" sqref="A1:N6 AA5"/>
    </sheetView>
  </sheetViews>
  <sheetFormatPr defaultRowHeight="13.8" outlineLevelRow="0" outlineLevelCol="0"/>
  <cols>
    <col collapsed="false" customWidth="true" hidden="false" outlineLevel="0" max="1" min="1" style="1" width="2.42"/>
    <col collapsed="false" customWidth="true" hidden="false" outlineLevel="0" max="2" min="2" style="1" width="7.71"/>
    <col collapsed="false" customWidth="true" hidden="false" outlineLevel="0" max="4" min="3" style="1" width="10.85"/>
    <col collapsed="false" customWidth="true" hidden="false" outlineLevel="0" max="5" min="5" style="32" width="10.85"/>
    <col collapsed="false" customWidth="true" hidden="false" outlineLevel="0" max="6" min="6" style="33" width="11.71"/>
    <col collapsed="false" customWidth="true" hidden="false" outlineLevel="0" max="22" min="7" style="33" width="10.85"/>
    <col collapsed="false" customWidth="true" hidden="false" outlineLevel="0" max="26" min="23" style="34" width="10.85"/>
    <col collapsed="false" customWidth="true" hidden="false" outlineLevel="0" max="27" min="27" style="34" width="11.86"/>
    <col collapsed="false" customWidth="true" hidden="false" outlineLevel="0" max="28" min="28" style="35" width="11.86"/>
    <col collapsed="false" customWidth="true" hidden="false" outlineLevel="0" max="29" min="29" style="1" width="11.86"/>
    <col collapsed="false" customWidth="false" hidden="false" outlineLevel="0" max="45" min="30" style="1" width="11.42"/>
    <col collapsed="false" customWidth="true" hidden="false" outlineLevel="0" max="1025" min="46" style="1" width="10.85"/>
  </cols>
  <sheetData>
    <row r="1" customFormat="false" ht="26.8" hidden="false" customHeight="false" outlineLevel="0" collapsed="false">
      <c r="B1" s="36" t="s">
        <v>26</v>
      </c>
      <c r="C1" s="36"/>
      <c r="D1" s="36"/>
    </row>
    <row r="3" customFormat="false" ht="13.8" hidden="false" customHeight="false" outlineLevel="0" collapsed="false">
      <c r="B3" s="37" t="s">
        <v>57</v>
      </c>
      <c r="C3" s="37"/>
      <c r="D3" s="37"/>
      <c r="E3" s="38"/>
      <c r="F3" s="39"/>
      <c r="G3" s="39"/>
      <c r="H3" s="39"/>
      <c r="I3" s="39"/>
      <c r="J3" s="40" t="s">
        <v>28</v>
      </c>
      <c r="K3" s="41"/>
      <c r="L3" s="41"/>
      <c r="M3" s="41"/>
    </row>
    <row r="4" s="42" customFormat="true" ht="55.2" hidden="false" customHeight="false" outlineLevel="0" collapsed="false">
      <c r="B4" s="43" t="s">
        <v>29</v>
      </c>
      <c r="C4" s="44" t="s">
        <v>30</v>
      </c>
      <c r="D4" s="45" t="s">
        <v>31</v>
      </c>
      <c r="E4" s="46" t="s">
        <v>32</v>
      </c>
      <c r="F4" s="47" t="s">
        <v>33</v>
      </c>
      <c r="G4" s="48" t="str">
        <f aca="false">AE4</f>
        <v>MSA SA </v>
      </c>
      <c r="H4" s="48" t="str">
        <f aca="false">AU4</f>
        <v>CNBF</v>
      </c>
      <c r="I4" s="48" t="n">
        <f aca="false">AV4</f>
        <v>0</v>
      </c>
      <c r="J4" s="48" t="n">
        <f aca="false">AW4</f>
        <v>0</v>
      </c>
      <c r="K4" s="48" t="n">
        <f aca="false">AX4</f>
        <v>0</v>
      </c>
      <c r="L4" s="48" t="n">
        <f aca="false">AY4</f>
        <v>0</v>
      </c>
      <c r="M4" s="48" t="n">
        <f aca="false">AZ4</f>
        <v>0</v>
      </c>
      <c r="N4" s="48" t="n">
        <f aca="false">BA4</f>
        <v>0</v>
      </c>
      <c r="O4" s="48" t="n">
        <f aca="false">BB4</f>
        <v>0</v>
      </c>
      <c r="P4" s="48" t="n">
        <f aca="false">BC4</f>
        <v>0</v>
      </c>
      <c r="Q4" s="48" t="n">
        <f aca="false">BD4</f>
        <v>0</v>
      </c>
      <c r="R4" s="48" t="n">
        <f aca="false">BE4</f>
        <v>0</v>
      </c>
      <c r="S4" s="48" t="n">
        <f aca="false">BF4</f>
        <v>0</v>
      </c>
      <c r="T4" s="48" t="n">
        <f aca="false">BG4</f>
        <v>0</v>
      </c>
      <c r="U4" s="48" t="n">
        <f aca="false">BH4</f>
        <v>0</v>
      </c>
      <c r="V4" s="48" t="n">
        <f aca="false">BI4</f>
        <v>0</v>
      </c>
      <c r="W4" s="49" t="n">
        <f aca="false">BJ4</f>
        <v>0</v>
      </c>
      <c r="X4" s="50" t="s">
        <v>34</v>
      </c>
      <c r="Y4" s="51" t="s">
        <v>35</v>
      </c>
      <c r="Z4" s="51" t="s">
        <v>36</v>
      </c>
      <c r="AA4" s="51" t="s">
        <v>58</v>
      </c>
      <c r="AB4" s="52" t="s">
        <v>38</v>
      </c>
      <c r="AC4" s="53" t="s">
        <v>39</v>
      </c>
      <c r="AD4" s="54" t="s">
        <v>33</v>
      </c>
      <c r="AE4" s="55" t="s">
        <v>40</v>
      </c>
      <c r="AF4" s="55" t="s">
        <v>41</v>
      </c>
      <c r="AG4" s="55" t="s">
        <v>42</v>
      </c>
      <c r="AH4" s="55" t="s">
        <v>43</v>
      </c>
      <c r="AI4" s="55" t="s">
        <v>44</v>
      </c>
      <c r="AJ4" s="55" t="s">
        <v>45</v>
      </c>
      <c r="AK4" s="55" t="s">
        <v>46</v>
      </c>
      <c r="AL4" s="55" t="s">
        <v>47</v>
      </c>
      <c r="AM4" s="55" t="s">
        <v>48</v>
      </c>
      <c r="AN4" s="55" t="s">
        <v>49</v>
      </c>
      <c r="AO4" s="55" t="s">
        <v>50</v>
      </c>
      <c r="AP4" s="55" t="s">
        <v>51</v>
      </c>
      <c r="AQ4" s="55" t="s">
        <v>52</v>
      </c>
      <c r="AR4" s="55" t="s">
        <v>53</v>
      </c>
      <c r="AS4" s="55" t="s">
        <v>54</v>
      </c>
      <c r="AT4" s="55" t="s">
        <v>55</v>
      </c>
      <c r="AU4" s="56" t="s">
        <v>56</v>
      </c>
    </row>
    <row r="5" customFormat="false" ht="13.8" hidden="false" customHeight="false" outlineLevel="0" collapsed="false">
      <c r="B5" s="57" t="n">
        <v>2015</v>
      </c>
      <c r="C5" s="58" t="n">
        <v>10.4</v>
      </c>
      <c r="D5" s="59" t="n">
        <v>23.2391062976021</v>
      </c>
      <c r="E5" s="60"/>
      <c r="F5" s="61"/>
      <c r="G5" s="62"/>
      <c r="H5" s="62"/>
      <c r="I5" s="62"/>
      <c r="J5" s="62"/>
      <c r="K5" s="62"/>
      <c r="L5" s="62"/>
      <c r="M5" s="62"/>
      <c r="N5" s="62"/>
      <c r="O5" s="62"/>
      <c r="P5" s="62"/>
      <c r="Q5" s="62"/>
      <c r="R5" s="62"/>
      <c r="S5" s="62"/>
      <c r="T5" s="62"/>
      <c r="U5" s="62"/>
      <c r="V5" s="62"/>
      <c r="W5" s="63"/>
      <c r="X5" s="64" t="n">
        <f aca="false">(AE5+AD5)/AC5</f>
        <v>0.696201012928645</v>
      </c>
      <c r="Y5" s="65" t="n">
        <f aca="false">(AQ5+AR5+AS5+AT5+AU5)/AC5</f>
        <v>0.131499861006258</v>
      </c>
      <c r="Z5" s="65" t="n">
        <f aca="false">(AF5+AG5+AI5)/AC5</f>
        <v>0.155400850980777</v>
      </c>
      <c r="AA5" s="65" t="n">
        <f aca="false">1-AI5/(AF5+AG5+AI5)</f>
        <v>0.476875828451854</v>
      </c>
      <c r="AB5" s="66" t="n">
        <f aca="false">(AH5+AJ5+AK5+AL5+AM5+AN5+AO5+AP5)/AC5</f>
        <v>0.0168982750843191</v>
      </c>
      <c r="AC5" s="67" t="n">
        <f aca="false">SUM(AD5:AU5)</f>
        <v>27433.71721</v>
      </c>
      <c r="AD5" s="68" t="n">
        <v>18424.55071</v>
      </c>
      <c r="AE5" s="69" t="n">
        <v>674.831</v>
      </c>
      <c r="AF5" s="69" t="n">
        <v>1730.98096907098</v>
      </c>
      <c r="AG5" s="69" t="n">
        <v>302.047030929019</v>
      </c>
      <c r="AH5" s="69" t="n">
        <v>31.637</v>
      </c>
      <c r="AI5" s="69" t="n">
        <v>2230.195</v>
      </c>
      <c r="AJ5" s="69" t="n">
        <v>2.229</v>
      </c>
      <c r="AK5" s="69" t="n">
        <v>150.692</v>
      </c>
      <c r="AL5" s="69" t="n">
        <v>42.574</v>
      </c>
      <c r="AM5" s="69" t="n">
        <v>31.342</v>
      </c>
      <c r="AN5" s="69" t="n">
        <v>145.6435</v>
      </c>
      <c r="AO5" s="69" t="n">
        <v>48.124</v>
      </c>
      <c r="AP5" s="69" t="n">
        <v>11.341</v>
      </c>
      <c r="AQ5" s="69" t="n">
        <v>496.716</v>
      </c>
      <c r="AR5" s="69" t="n">
        <v>1083.487</v>
      </c>
      <c r="AS5" s="69" t="n">
        <v>1013.312</v>
      </c>
      <c r="AT5" s="69" t="n">
        <v>950.387</v>
      </c>
      <c r="AU5" s="70" t="n">
        <v>63.628</v>
      </c>
      <c r="AW5" s="71"/>
    </row>
    <row r="6" customFormat="false" ht="13.8" hidden="false" customHeight="false" outlineLevel="0" collapsed="false">
      <c r="B6" s="72" t="n">
        <f aca="false">B5+1</f>
        <v>2016</v>
      </c>
      <c r="C6" s="73" t="n">
        <v>10.1</v>
      </c>
      <c r="D6" s="74" t="n">
        <v>23.354151478733</v>
      </c>
      <c r="E6" s="75" t="n">
        <f aca="false">AU6/AU5-1</f>
        <v>0.023731690450745</v>
      </c>
      <c r="F6" s="76" t="e">
        <f aca="false">AV6/AV5-1</f>
        <v>#DIV/0!</v>
      </c>
      <c r="G6" s="77" t="e">
        <f aca="false">AW6/AW5-1</f>
        <v>#DIV/0!</v>
      </c>
      <c r="H6" s="77" t="e">
        <f aca="false">AX6/AX5-1</f>
        <v>#DIV/0!</v>
      </c>
      <c r="I6" s="77" t="e">
        <f aca="false">AY6/AY5-1</f>
        <v>#DIV/0!</v>
      </c>
      <c r="J6" s="77" t="e">
        <f aca="false">AZ6/AZ5-1</f>
        <v>#DIV/0!</v>
      </c>
      <c r="K6" s="77" t="e">
        <f aca="false">BA6/BA5-1</f>
        <v>#DIV/0!</v>
      </c>
      <c r="L6" s="77" t="e">
        <f aca="false">BB6/BB5-1</f>
        <v>#DIV/0!</v>
      </c>
      <c r="M6" s="77" t="e">
        <f aca="false">BC6/BC5-1</f>
        <v>#DIV/0!</v>
      </c>
      <c r="N6" s="77" t="e">
        <f aca="false">BD6/BD5-1</f>
        <v>#DIV/0!</v>
      </c>
      <c r="O6" s="77" t="e">
        <f aca="false">BE6/BE5-1</f>
        <v>#DIV/0!</v>
      </c>
      <c r="P6" s="77" t="e">
        <f aca="false">BF6/BF5-1</f>
        <v>#DIV/0!</v>
      </c>
      <c r="Q6" s="77" t="e">
        <f aca="false">BG6/BG5-1</f>
        <v>#DIV/0!</v>
      </c>
      <c r="R6" s="77" t="e">
        <f aca="false">BH6/BH5-1</f>
        <v>#DIV/0!</v>
      </c>
      <c r="S6" s="77" t="e">
        <f aca="false">BI6/BI5-1</f>
        <v>#DIV/0!</v>
      </c>
      <c r="T6" s="77" t="e">
        <f aca="false">BJ6/BJ5-1</f>
        <v>#DIV/0!</v>
      </c>
      <c r="U6" s="77" t="e">
        <f aca="false">BK6/BK5-1</f>
        <v>#DIV/0!</v>
      </c>
      <c r="V6" s="77" t="e">
        <f aca="false">BL6/BL5-1</f>
        <v>#DIV/0!</v>
      </c>
      <c r="W6" s="78" t="e">
        <f aca="false">BM6/BM5-1</f>
        <v>#DIV/0!</v>
      </c>
      <c r="X6" s="79" t="n">
        <f aca="false">(AE6+AD6)/AC6</f>
        <v>0.699206282247896</v>
      </c>
      <c r="Y6" s="80" t="n">
        <f aca="false">(AQ6+AR6+AS6+AT6+AU6)/AC6</f>
        <v>0.13011131435016</v>
      </c>
      <c r="Z6" s="80" t="n">
        <f aca="false">(AF6+AG6+AI6)/AC6</f>
        <v>0.15413077536953</v>
      </c>
      <c r="AA6" s="65" t="n">
        <f aca="false">1-AI6/(AF6+AG6+AI6)</f>
        <v>0.476418475968146</v>
      </c>
      <c r="AB6" s="81" t="n">
        <f aca="false">(AH6+AJ6+AK6+AL6+AM6+AN6+AO6+AP6)/AC6</f>
        <v>0.0165516280324136</v>
      </c>
      <c r="AC6" s="82" t="n">
        <f aca="false">SUM(AD6:AU6)</f>
        <v>27575.3689671</v>
      </c>
      <c r="AD6" s="83" t="n">
        <v>18608.7962171</v>
      </c>
      <c r="AE6" s="84" t="n">
        <v>672.075</v>
      </c>
      <c r="AF6" s="84" t="n">
        <v>1713.057</v>
      </c>
      <c r="AG6" s="84" t="n">
        <v>311.823</v>
      </c>
      <c r="AH6" s="84" t="n">
        <v>28.981</v>
      </c>
      <c r="AI6" s="84" t="n">
        <v>2225.333</v>
      </c>
      <c r="AJ6" s="84" t="n">
        <v>1.90225</v>
      </c>
      <c r="AK6" s="84" t="n">
        <v>147.769</v>
      </c>
      <c r="AL6" s="84" t="n">
        <v>42.434</v>
      </c>
      <c r="AM6" s="84" t="n">
        <v>31.465</v>
      </c>
      <c r="AN6" s="84" t="n">
        <v>143.583</v>
      </c>
      <c r="AO6" s="84" t="n">
        <v>49.047</v>
      </c>
      <c r="AP6" s="84" t="n">
        <v>11.236</v>
      </c>
      <c r="AQ6" s="84" t="n">
        <v>488.318</v>
      </c>
      <c r="AR6" s="84" t="n">
        <v>1067.152</v>
      </c>
      <c r="AS6" s="84" t="n">
        <v>999.84</v>
      </c>
      <c r="AT6" s="84" t="n">
        <v>967.4195</v>
      </c>
      <c r="AU6" s="85" t="n">
        <v>65.138</v>
      </c>
      <c r="AW6" s="71"/>
    </row>
    <row r="7" customFormat="false" ht="13.8" hidden="false" customHeight="false" outlineLevel="0" collapsed="false">
      <c r="B7" s="72" t="n">
        <f aca="false">B6+1</f>
        <v>2017</v>
      </c>
      <c r="C7" s="73" t="n">
        <v>9.4</v>
      </c>
      <c r="D7" s="86" t="n">
        <v>23.4697644282269</v>
      </c>
      <c r="E7" s="75" t="n">
        <f aca="false">AU7/AU6-1</f>
        <v>0.0430931253646103</v>
      </c>
      <c r="F7" s="76" t="e">
        <f aca="false">AV7/AV6-1</f>
        <v>#DIV/0!</v>
      </c>
      <c r="G7" s="77" t="e">
        <f aca="false">AW7/AW6-1</f>
        <v>#DIV/0!</v>
      </c>
      <c r="H7" s="77" t="e">
        <f aca="false">AX7/AX6-1</f>
        <v>#DIV/0!</v>
      </c>
      <c r="I7" s="77" t="e">
        <f aca="false">AY7/AY6-1</f>
        <v>#DIV/0!</v>
      </c>
      <c r="J7" s="77" t="e">
        <f aca="false">AZ7/AZ6-1</f>
        <v>#DIV/0!</v>
      </c>
      <c r="K7" s="77" t="e">
        <f aca="false">BA7/BA6-1</f>
        <v>#DIV/0!</v>
      </c>
      <c r="L7" s="77" t="e">
        <f aca="false">BB7/BB6-1</f>
        <v>#DIV/0!</v>
      </c>
      <c r="M7" s="77" t="e">
        <f aca="false">BC7/BC6-1</f>
        <v>#DIV/0!</v>
      </c>
      <c r="N7" s="77" t="e">
        <f aca="false">BD7/BD6-1</f>
        <v>#DIV/0!</v>
      </c>
      <c r="O7" s="77" t="e">
        <f aca="false">BE7/BE6-1</f>
        <v>#DIV/0!</v>
      </c>
      <c r="P7" s="77" t="e">
        <f aca="false">BF7/BF6-1</f>
        <v>#DIV/0!</v>
      </c>
      <c r="Q7" s="77" t="e">
        <f aca="false">BG7/BG6-1</f>
        <v>#DIV/0!</v>
      </c>
      <c r="R7" s="77" t="e">
        <f aca="false">BH7/BH6-1</f>
        <v>#DIV/0!</v>
      </c>
      <c r="S7" s="77" t="e">
        <f aca="false">BI7/BI6-1</f>
        <v>#DIV/0!</v>
      </c>
      <c r="T7" s="77" t="e">
        <f aca="false">BJ7/BJ6-1</f>
        <v>#DIV/0!</v>
      </c>
      <c r="U7" s="77" t="e">
        <f aca="false">BK7/BK6-1</f>
        <v>#DIV/0!</v>
      </c>
      <c r="V7" s="77" t="e">
        <f aca="false">BL7/BL6-1</f>
        <v>#DIV/0!</v>
      </c>
      <c r="W7" s="78" t="e">
        <f aca="false">BM7/BM6-1</f>
        <v>#DIV/0!</v>
      </c>
      <c r="X7" s="79" t="n">
        <f aca="false">(AE7+AD7)/AC7</f>
        <v>0.703562842983058</v>
      </c>
      <c r="Y7" s="80" t="n">
        <f aca="false">(AQ7+AR7+AS7+AT7+AU7)/AC7</f>
        <v>0.12771051782674</v>
      </c>
      <c r="Z7" s="80" t="n">
        <f aca="false">(AF7+AG7+AI7)/AC7</f>
        <v>0.152547395474332</v>
      </c>
      <c r="AA7" s="65" t="n">
        <f aca="false">1-AI7/(AF7+AG7+AI7)</f>
        <v>0.477428757048054</v>
      </c>
      <c r="AB7" s="81" t="n">
        <f aca="false">(AH7+AJ7+AK7+AL7+AM7+AN7+AO7+AP7)/AC7</f>
        <v>0.0161792437158705</v>
      </c>
      <c r="AC7" s="82" t="n">
        <f aca="false">SUM(AD7:AU7)</f>
        <v>27831.741189671</v>
      </c>
      <c r="AD7" s="83" t="n">
        <v>18906.5369565736</v>
      </c>
      <c r="AE7" s="84" t="n">
        <v>674.842</v>
      </c>
      <c r="AF7" s="84" t="n">
        <v>1712.185</v>
      </c>
      <c r="AG7" s="84" t="n">
        <v>314.815</v>
      </c>
      <c r="AH7" s="84" t="n">
        <v>26.148</v>
      </c>
      <c r="AI7" s="84" t="n">
        <v>2218.65963</v>
      </c>
      <c r="AJ7" s="84" t="n">
        <v>1.74048281218569</v>
      </c>
      <c r="AK7" s="84" t="n">
        <v>146.027724932532</v>
      </c>
      <c r="AL7" s="84" t="n">
        <v>42.434</v>
      </c>
      <c r="AM7" s="84" t="n">
        <v>31.094</v>
      </c>
      <c r="AN7" s="84" t="n">
        <v>141.836</v>
      </c>
      <c r="AO7" s="84" t="n">
        <v>50.420316</v>
      </c>
      <c r="AP7" s="84" t="n">
        <v>10.596</v>
      </c>
      <c r="AQ7" s="84" t="n">
        <v>478.555</v>
      </c>
      <c r="AR7" s="84" t="n">
        <v>1066.34628832961</v>
      </c>
      <c r="AS7" s="84" t="n">
        <v>1001.42669309309</v>
      </c>
      <c r="AT7" s="84" t="n">
        <v>940.133097929998</v>
      </c>
      <c r="AU7" s="85" t="n">
        <v>67.945</v>
      </c>
      <c r="AW7" s="71"/>
    </row>
    <row r="8" customFormat="false" ht="13.8" hidden="false" customHeight="false" outlineLevel="0" collapsed="false">
      <c r="B8" s="72" t="n">
        <f aca="false">B7+1</f>
        <v>2018</v>
      </c>
      <c r="C8" s="73" t="n">
        <v>8.8</v>
      </c>
      <c r="D8" s="86" t="n">
        <v>23.5864975239129</v>
      </c>
      <c r="E8" s="75" t="n">
        <f aca="false">AU8/AU7-1</f>
        <v>0.0256375379695917</v>
      </c>
      <c r="F8" s="76" t="e">
        <f aca="false">AV8/AV7-1</f>
        <v>#DIV/0!</v>
      </c>
      <c r="G8" s="77" t="e">
        <f aca="false">AW8/AW7-1</f>
        <v>#DIV/0!</v>
      </c>
      <c r="H8" s="77" t="e">
        <f aca="false">AX8/AX7-1</f>
        <v>#DIV/0!</v>
      </c>
      <c r="I8" s="77" t="e">
        <f aca="false">AY8/AY7-1</f>
        <v>#DIV/0!</v>
      </c>
      <c r="J8" s="77" t="e">
        <f aca="false">AZ8/AZ7-1</f>
        <v>#DIV/0!</v>
      </c>
      <c r="K8" s="77" t="e">
        <f aca="false">BA8/BA7-1</f>
        <v>#DIV/0!</v>
      </c>
      <c r="L8" s="77" t="e">
        <f aca="false">BB8/BB7-1</f>
        <v>#DIV/0!</v>
      </c>
      <c r="M8" s="77" t="e">
        <f aca="false">BC8/BC7-1</f>
        <v>#DIV/0!</v>
      </c>
      <c r="N8" s="77" t="e">
        <f aca="false">BD8/BD7-1</f>
        <v>#DIV/0!</v>
      </c>
      <c r="O8" s="77" t="e">
        <f aca="false">BE8/BE7-1</f>
        <v>#DIV/0!</v>
      </c>
      <c r="P8" s="77" t="e">
        <f aca="false">BF8/BF7-1</f>
        <v>#DIV/0!</v>
      </c>
      <c r="Q8" s="77" t="e">
        <f aca="false">BG8/BG7-1</f>
        <v>#DIV/0!</v>
      </c>
      <c r="R8" s="77" t="e">
        <f aca="false">BH8/BH7-1</f>
        <v>#DIV/0!</v>
      </c>
      <c r="S8" s="77" t="e">
        <f aca="false">BI8/BI7-1</f>
        <v>#DIV/0!</v>
      </c>
      <c r="T8" s="77" t="e">
        <f aca="false">BJ8/BJ7-1</f>
        <v>#DIV/0!</v>
      </c>
      <c r="U8" s="77" t="e">
        <f aca="false">BK8/BK7-1</f>
        <v>#DIV/0!</v>
      </c>
      <c r="V8" s="77" t="e">
        <f aca="false">BL8/BL7-1</f>
        <v>#DIV/0!</v>
      </c>
      <c r="W8" s="78" t="e">
        <f aca="false">BM8/BM7-1</f>
        <v>#DIV/0!</v>
      </c>
      <c r="X8" s="79" t="n">
        <f aca="false">(AE8+AD8)/AC8</f>
        <v>0.707806749126761</v>
      </c>
      <c r="Y8" s="80" t="n">
        <f aca="false">(AQ8+AR8+AS8+AT8+AU8)/AC8</f>
        <v>0.125794385343214</v>
      </c>
      <c r="Z8" s="80" t="n">
        <f aca="false">(AF8+AG8+AI8)/AC8</f>
        <v>0.150457925891851</v>
      </c>
      <c r="AA8" s="65" t="n">
        <f aca="false">1-AI8/(AF8+AG8+AI8)</f>
        <v>0.478438950466894</v>
      </c>
      <c r="AB8" s="81" t="n">
        <f aca="false">(AH8+AJ8+AK8+AL8+AM8+AN8+AO8+AP8)/AC8</f>
        <v>0.015940939638174</v>
      </c>
      <c r="AC8" s="82" t="n">
        <f aca="false">SUM(AD8:AU8)</f>
        <v>28071.9164352555</v>
      </c>
      <c r="AD8" s="83" t="n">
        <v>19190.1350109222</v>
      </c>
      <c r="AE8" s="84" t="n">
        <v>679.356902874133</v>
      </c>
      <c r="AF8" s="84" t="n">
        <v>1703.832</v>
      </c>
      <c r="AG8" s="84" t="n">
        <v>316.923</v>
      </c>
      <c r="AH8" s="84" t="n">
        <v>23.7433548067393</v>
      </c>
      <c r="AI8" s="84" t="n">
        <v>2202.8873226579</v>
      </c>
      <c r="AJ8" s="84" t="n">
        <v>1.5789330949761</v>
      </c>
      <c r="AK8" s="84" t="n">
        <v>144.841637873679</v>
      </c>
      <c r="AL8" s="84" t="n">
        <v>42.6863330029732</v>
      </c>
      <c r="AM8" s="84" t="n">
        <v>30.9097175421209</v>
      </c>
      <c r="AN8" s="84" t="n">
        <v>142.679425173439</v>
      </c>
      <c r="AO8" s="84" t="n">
        <v>50.9737401820614</v>
      </c>
      <c r="AP8" s="84" t="n">
        <v>10.0795837462835</v>
      </c>
      <c r="AQ8" s="84" t="n">
        <v>472.197314172448</v>
      </c>
      <c r="AR8" s="84" t="n">
        <v>1070.43857900533</v>
      </c>
      <c r="AS8" s="84" t="n">
        <v>1007.14262355094</v>
      </c>
      <c r="AT8" s="84" t="n">
        <v>911.824014132982</v>
      </c>
      <c r="AU8" s="85" t="n">
        <v>69.6869425173439</v>
      </c>
      <c r="AW8" s="71"/>
    </row>
    <row r="9" customFormat="false" ht="13.8" hidden="false" customHeight="false" outlineLevel="0" collapsed="false">
      <c r="B9" s="72" t="n">
        <f aca="false">B8+1</f>
        <v>2019</v>
      </c>
      <c r="C9" s="73" t="n">
        <v>8.3</v>
      </c>
      <c r="D9" s="86" t="n">
        <v>23.7038432247398</v>
      </c>
      <c r="E9" s="75" t="n">
        <f aca="false">AU9/AU8-1</f>
        <v>0.0231382887115845</v>
      </c>
      <c r="F9" s="76" t="e">
        <f aca="false">AV9/AV8-1</f>
        <v>#DIV/0!</v>
      </c>
      <c r="G9" s="77" t="e">
        <f aca="false">AW9/AW8-1</f>
        <v>#DIV/0!</v>
      </c>
      <c r="H9" s="77" t="e">
        <f aca="false">AX9/AX8-1</f>
        <v>#DIV/0!</v>
      </c>
      <c r="I9" s="77" t="e">
        <f aca="false">AY9/AY8-1</f>
        <v>#DIV/0!</v>
      </c>
      <c r="J9" s="77" t="e">
        <f aca="false">AZ9/AZ8-1</f>
        <v>#DIV/0!</v>
      </c>
      <c r="K9" s="77" t="e">
        <f aca="false">BA9/BA8-1</f>
        <v>#DIV/0!</v>
      </c>
      <c r="L9" s="77" t="e">
        <f aca="false">BB9/BB8-1</f>
        <v>#DIV/0!</v>
      </c>
      <c r="M9" s="77" t="e">
        <f aca="false">BC9/BC8-1</f>
        <v>#DIV/0!</v>
      </c>
      <c r="N9" s="77" t="e">
        <f aca="false">BD9/BD8-1</f>
        <v>#DIV/0!</v>
      </c>
      <c r="O9" s="77" t="e">
        <f aca="false">BE9/BE8-1</f>
        <v>#DIV/0!</v>
      </c>
      <c r="P9" s="77" t="e">
        <f aca="false">BF9/BF8-1</f>
        <v>#DIV/0!</v>
      </c>
      <c r="Q9" s="77" t="e">
        <f aca="false">BG9/BG8-1</f>
        <v>#DIV/0!</v>
      </c>
      <c r="R9" s="77" t="e">
        <f aca="false">BH9/BH8-1</f>
        <v>#DIV/0!</v>
      </c>
      <c r="S9" s="77" t="e">
        <f aca="false">BI9/BI8-1</f>
        <v>#DIV/0!</v>
      </c>
      <c r="T9" s="77" t="e">
        <f aca="false">BJ9/BJ8-1</f>
        <v>#DIV/0!</v>
      </c>
      <c r="U9" s="77" t="e">
        <f aca="false">BK9/BK8-1</f>
        <v>#DIV/0!</v>
      </c>
      <c r="V9" s="77" t="e">
        <f aca="false">BL9/BL8-1</f>
        <v>#DIV/0!</v>
      </c>
      <c r="W9" s="78" t="e">
        <f aca="false">BM9/BM8-1</f>
        <v>#DIV/0!</v>
      </c>
      <c r="X9" s="79" t="n">
        <f aca="false">(AE9+AD9)/AC9</f>
        <v>0.711337838137677</v>
      </c>
      <c r="Y9" s="80" t="n">
        <f aca="false">(AQ9+AR9+AS9+AT9+AU9)/AC9</f>
        <v>0.124935024229528</v>
      </c>
      <c r="Z9" s="80" t="n">
        <f aca="false">(AF9+AG9+AI9)/AC9</f>
        <v>0.148037010706642</v>
      </c>
      <c r="AA9" s="65" t="n">
        <f aca="false">1-AI9/(AF9+AG9+AI9)</f>
        <v>0.477304724459519</v>
      </c>
      <c r="AB9" s="81" t="n">
        <f aca="false">(AH9+AJ9+AK9+AL9+AM9+AN9+AO9+AP9)/AC9</f>
        <v>0.0156901269261526</v>
      </c>
      <c r="AC9" s="82" t="n">
        <f aca="false">SUM(AD9:AU9)</f>
        <v>28289.5186258358</v>
      </c>
      <c r="AD9" s="83" t="n">
        <v>19439.6067660642</v>
      </c>
      <c r="AE9" s="84" t="n">
        <v>683.798255193359</v>
      </c>
      <c r="AF9" s="84" t="n">
        <v>1679.86943737579</v>
      </c>
      <c r="AG9" s="84" t="n">
        <v>319.033</v>
      </c>
      <c r="AH9" s="84" t="n">
        <v>21.1674445829122</v>
      </c>
      <c r="AI9" s="84" t="n">
        <v>2188.99333432282</v>
      </c>
      <c r="AJ9" s="84" t="n">
        <v>1.4472258745655</v>
      </c>
      <c r="AK9" s="84" t="n">
        <v>143.997514169358</v>
      </c>
      <c r="AL9" s="84" t="n">
        <v>42.8131240911009</v>
      </c>
      <c r="AM9" s="84" t="n">
        <v>30.636294316498</v>
      </c>
      <c r="AN9" s="84" t="n">
        <v>143.103225446231</v>
      </c>
      <c r="AO9" s="84" t="n">
        <v>51.3807730677726</v>
      </c>
      <c r="AP9" s="84" t="n">
        <v>9.32053637068365</v>
      </c>
      <c r="AQ9" s="84" t="n">
        <v>464.592113758353</v>
      </c>
      <c r="AR9" s="84" t="n">
        <v>1069.80130445542</v>
      </c>
      <c r="AS9" s="84" t="n">
        <v>1013.30583313572</v>
      </c>
      <c r="AT9" s="84" t="n">
        <v>915.353064498254</v>
      </c>
      <c r="AU9" s="85" t="n">
        <v>71.2993791127378</v>
      </c>
      <c r="AW9" s="71"/>
    </row>
    <row r="10" customFormat="false" ht="13.8" hidden="false" customHeight="false" outlineLevel="0" collapsed="false">
      <c r="B10" s="72" t="n">
        <f aca="false">B9+1</f>
        <v>2020</v>
      </c>
      <c r="C10" s="73" t="n">
        <v>7.8</v>
      </c>
      <c r="D10" s="86" t="n">
        <v>23.8215391347388</v>
      </c>
      <c r="E10" s="75" t="n">
        <f aca="false">AU10/AU9-1</f>
        <v>0.0230640406757485</v>
      </c>
      <c r="F10" s="76" t="e">
        <f aca="false">AV10/AV9-1</f>
        <v>#DIV/0!</v>
      </c>
      <c r="G10" s="77" t="e">
        <f aca="false">AW10/AW9-1</f>
        <v>#DIV/0!</v>
      </c>
      <c r="H10" s="77" t="e">
        <f aca="false">AX10/AX9-1</f>
        <v>#DIV/0!</v>
      </c>
      <c r="I10" s="77" t="e">
        <f aca="false">AY10/AY9-1</f>
        <v>#DIV/0!</v>
      </c>
      <c r="J10" s="77" t="e">
        <f aca="false">AZ10/AZ9-1</f>
        <v>#DIV/0!</v>
      </c>
      <c r="K10" s="77" t="e">
        <f aca="false">BA10/BA9-1</f>
        <v>#DIV/0!</v>
      </c>
      <c r="L10" s="77" t="e">
        <f aca="false">BB10/BB9-1</f>
        <v>#DIV/0!</v>
      </c>
      <c r="M10" s="77" t="e">
        <f aca="false">BC10/BC9-1</f>
        <v>#DIV/0!</v>
      </c>
      <c r="N10" s="77" t="e">
        <f aca="false">BD10/BD9-1</f>
        <v>#DIV/0!</v>
      </c>
      <c r="O10" s="77" t="e">
        <f aca="false">BE10/BE9-1</f>
        <v>#DIV/0!</v>
      </c>
      <c r="P10" s="77" t="e">
        <f aca="false">BF10/BF9-1</f>
        <v>#DIV/0!</v>
      </c>
      <c r="Q10" s="77" t="e">
        <f aca="false">BG10/BG9-1</f>
        <v>#DIV/0!</v>
      </c>
      <c r="R10" s="77" t="e">
        <f aca="false">BH10/BH9-1</f>
        <v>#DIV/0!</v>
      </c>
      <c r="S10" s="77" t="e">
        <f aca="false">BI10/BI9-1</f>
        <v>#DIV/0!</v>
      </c>
      <c r="T10" s="77" t="e">
        <f aca="false">BJ10/BJ9-1</f>
        <v>#DIV/0!</v>
      </c>
      <c r="U10" s="77" t="e">
        <f aca="false">BK10/BK9-1</f>
        <v>#DIV/0!</v>
      </c>
      <c r="V10" s="77" t="e">
        <f aca="false">BL10/BL9-1</f>
        <v>#DIV/0!</v>
      </c>
      <c r="W10" s="78" t="e">
        <f aca="false">BM10/BM9-1</f>
        <v>#DIV/0!</v>
      </c>
      <c r="X10" s="79" t="n">
        <f aca="false">(AE10+AD10)/AC10</f>
        <v>0.714669617776097</v>
      </c>
      <c r="Y10" s="80" t="n">
        <f aca="false">(AQ10+AR10+AS10+AT10+AU10)/AC10</f>
        <v>0.124081085630512</v>
      </c>
      <c r="Z10" s="80" t="n">
        <f aca="false">(AF10+AG10+AI10)/AC10</f>
        <v>0.145794409878672</v>
      </c>
      <c r="AA10" s="65" t="n">
        <f aca="false">1-AI10/(AF10+AG10+AI10)</f>
        <v>0.476203234234263</v>
      </c>
      <c r="AB10" s="81" t="n">
        <f aca="false">(AH10+AJ10+AK10+AL10+AM10+AN10+AO10+AP10)/AC10</f>
        <v>0.0154548867147186</v>
      </c>
      <c r="AC10" s="82" t="n">
        <f aca="false">SUM(AD10:AU10)</f>
        <v>28485.5907142088</v>
      </c>
      <c r="AD10" s="83" t="n">
        <v>19672.882047257</v>
      </c>
      <c r="AE10" s="84" t="n">
        <v>684.904180592975</v>
      </c>
      <c r="AF10" s="84" t="n">
        <v>1656.55302667591</v>
      </c>
      <c r="AG10" s="84" t="n">
        <v>321.138</v>
      </c>
      <c r="AH10" s="84" t="n">
        <v>18.5897765270809</v>
      </c>
      <c r="AI10" s="84" t="n">
        <v>2175.34886154754</v>
      </c>
      <c r="AJ10" s="84" t="n">
        <v>1.33062618923718</v>
      </c>
      <c r="AK10" s="84" t="n">
        <v>142.938958803417</v>
      </c>
      <c r="AL10" s="84" t="n">
        <v>42.9276543943269</v>
      </c>
      <c r="AM10" s="84" t="n">
        <v>30.3550737087282</v>
      </c>
      <c r="AN10" s="84" t="n">
        <v>143.486043942917</v>
      </c>
      <c r="AO10" s="84" t="n">
        <v>51.7758139862368</v>
      </c>
      <c r="AP10" s="84" t="n">
        <v>8.83762993799405</v>
      </c>
      <c r="AQ10" s="84" t="n">
        <v>457.425245067889</v>
      </c>
      <c r="AR10" s="84" t="n">
        <v>1067.56212077118</v>
      </c>
      <c r="AS10" s="84" t="n">
        <v>1017.50212562019</v>
      </c>
      <c r="AT10" s="84" t="n">
        <v>919.089698293456</v>
      </c>
      <c r="AU10" s="85" t="n">
        <v>72.9438308927496</v>
      </c>
      <c r="AW10" s="71"/>
    </row>
    <row r="11" customFormat="false" ht="13.8" hidden="false" customHeight="false" outlineLevel="0" collapsed="false">
      <c r="B11" s="72" t="n">
        <f aca="false">B10+1</f>
        <v>2021</v>
      </c>
      <c r="C11" s="73" t="n">
        <v>7.4</v>
      </c>
      <c r="D11" s="86" t="n">
        <v>23.9387558758634</v>
      </c>
      <c r="E11" s="75" t="n">
        <f aca="false">AU11/AU10-1</f>
        <v>0.0228887046633557</v>
      </c>
      <c r="F11" s="76" t="e">
        <f aca="false">AV11/AV10-1</f>
        <v>#DIV/0!</v>
      </c>
      <c r="G11" s="77" t="e">
        <f aca="false">AW11/AW10-1</f>
        <v>#DIV/0!</v>
      </c>
      <c r="H11" s="77" t="e">
        <f aca="false">AX11/AX10-1</f>
        <v>#DIV/0!</v>
      </c>
      <c r="I11" s="77" t="e">
        <f aca="false">AY11/AY10-1</f>
        <v>#DIV/0!</v>
      </c>
      <c r="J11" s="77" t="e">
        <f aca="false">AZ11/AZ10-1</f>
        <v>#DIV/0!</v>
      </c>
      <c r="K11" s="77" t="e">
        <f aca="false">BA11/BA10-1</f>
        <v>#DIV/0!</v>
      </c>
      <c r="L11" s="77" t="e">
        <f aca="false">BB11/BB10-1</f>
        <v>#DIV/0!</v>
      </c>
      <c r="M11" s="77" t="e">
        <f aca="false">BC11/BC10-1</f>
        <v>#DIV/0!</v>
      </c>
      <c r="N11" s="77" t="e">
        <f aca="false">BD11/BD10-1</f>
        <v>#DIV/0!</v>
      </c>
      <c r="O11" s="77" t="e">
        <f aca="false">BE11/BE10-1</f>
        <v>#DIV/0!</v>
      </c>
      <c r="P11" s="77" t="e">
        <f aca="false">BF11/BF10-1</f>
        <v>#DIV/0!</v>
      </c>
      <c r="Q11" s="77" t="e">
        <f aca="false">BG11/BG10-1</f>
        <v>#DIV/0!</v>
      </c>
      <c r="R11" s="77" t="e">
        <f aca="false">BH11/BH10-1</f>
        <v>#DIV/0!</v>
      </c>
      <c r="S11" s="77" t="e">
        <f aca="false">BI11/BI10-1</f>
        <v>#DIV/0!</v>
      </c>
      <c r="T11" s="77" t="e">
        <f aca="false">BJ11/BJ10-1</f>
        <v>#DIV/0!</v>
      </c>
      <c r="U11" s="77" t="e">
        <f aca="false">BK11/BK10-1</f>
        <v>#DIV/0!</v>
      </c>
      <c r="V11" s="77" t="e">
        <f aca="false">BL11/BL10-1</f>
        <v>#DIV/0!</v>
      </c>
      <c r="W11" s="78" t="e">
        <f aca="false">BM11/BM10-1</f>
        <v>#DIV/0!</v>
      </c>
      <c r="X11" s="79" t="n">
        <f aca="false">(AE11+AD11)/AC11</f>
        <v>0.717222617852407</v>
      </c>
      <c r="Y11" s="80" t="n">
        <f aca="false">(AQ11+AR11+AS11+AT11+AU11)/AC11</f>
        <v>0.123632573516261</v>
      </c>
      <c r="Z11" s="80" t="n">
        <f aca="false">(AF11+AG11+AI11)/AC11</f>
        <v>0.143874593192304</v>
      </c>
      <c r="AA11" s="65" t="n">
        <f aca="false">1-AI11/(AF11+AG11+AI11)</f>
        <v>0.475301397230443</v>
      </c>
      <c r="AB11" s="81" t="n">
        <f aca="false">(AH11+AJ11+AK11+AL11+AM11+AN11+AO11+AP11)/AC11</f>
        <v>0.0152702154390281</v>
      </c>
      <c r="AC11" s="82" t="n">
        <f aca="false">SUM(AD11:AU11)</f>
        <v>28636.4629118791</v>
      </c>
      <c r="AD11" s="83" t="n">
        <v>19849.9379856823</v>
      </c>
      <c r="AE11" s="84" t="n">
        <v>688.780910008952</v>
      </c>
      <c r="AF11" s="84" t="n">
        <v>1635.02101416679</v>
      </c>
      <c r="AG11" s="84" t="n">
        <v>323.249</v>
      </c>
      <c r="AH11" s="84" t="n">
        <v>16.0423475746783</v>
      </c>
      <c r="AI11" s="84" t="n">
        <v>2161.78943774631</v>
      </c>
      <c r="AJ11" s="84" t="n">
        <v>1.22396418312501</v>
      </c>
      <c r="AK11" s="84" t="n">
        <v>142.072852067923</v>
      </c>
      <c r="AL11" s="84" t="n">
        <v>43.0985107302247</v>
      </c>
      <c r="AM11" s="84" t="n">
        <v>30.1163463301273</v>
      </c>
      <c r="AN11" s="84" t="n">
        <v>144.057132675028</v>
      </c>
      <c r="AO11" s="84" t="n">
        <v>52.2417963121129</v>
      </c>
      <c r="AP11" s="84" t="n">
        <v>8.43200820291099</v>
      </c>
      <c r="AQ11" s="84" t="n">
        <v>451.000716270539</v>
      </c>
      <c r="AR11" s="84" t="n">
        <v>1069.21684205838</v>
      </c>
      <c r="AS11" s="84" t="n">
        <v>1019.0792539149</v>
      </c>
      <c r="AT11" s="84" t="n">
        <v>926.489373259688</v>
      </c>
      <c r="AU11" s="85" t="n">
        <v>74.6134206950675</v>
      </c>
      <c r="AW11" s="71"/>
    </row>
    <row r="12" customFormat="false" ht="13.8" hidden="false" customHeight="false" outlineLevel="0" collapsed="false">
      <c r="B12" s="72" t="n">
        <f aca="false">B11+1</f>
        <v>2022</v>
      </c>
      <c r="C12" s="73" t="n">
        <v>7</v>
      </c>
      <c r="D12" s="86" t="n">
        <v>24.0554723625524</v>
      </c>
      <c r="E12" s="75" t="n">
        <f aca="false">AU12/AU11-1</f>
        <v>0.0055526813668989</v>
      </c>
      <c r="F12" s="76" t="e">
        <f aca="false">AV12/AV11-1</f>
        <v>#DIV/0!</v>
      </c>
      <c r="G12" s="77" t="e">
        <f aca="false">AW12/AW11-1</f>
        <v>#DIV/0!</v>
      </c>
      <c r="H12" s="77" t="e">
        <f aca="false">AX12/AX11-1</f>
        <v>#DIV/0!</v>
      </c>
      <c r="I12" s="77" t="e">
        <f aca="false">AY12/AY11-1</f>
        <v>#DIV/0!</v>
      </c>
      <c r="J12" s="77" t="e">
        <f aca="false">AZ12/AZ11-1</f>
        <v>#DIV/0!</v>
      </c>
      <c r="K12" s="77" t="e">
        <f aca="false">BA12/BA11-1</f>
        <v>#DIV/0!</v>
      </c>
      <c r="L12" s="77" t="e">
        <f aca="false">BB12/BB11-1</f>
        <v>#DIV/0!</v>
      </c>
      <c r="M12" s="77" t="e">
        <f aca="false">BC12/BC11-1</f>
        <v>#DIV/0!</v>
      </c>
      <c r="N12" s="77" t="e">
        <f aca="false">BD12/BD11-1</f>
        <v>#DIV/0!</v>
      </c>
      <c r="O12" s="77" t="e">
        <f aca="false">BE12/BE11-1</f>
        <v>#DIV/0!</v>
      </c>
      <c r="P12" s="77" t="e">
        <f aca="false">BF12/BF11-1</f>
        <v>#DIV/0!</v>
      </c>
      <c r="Q12" s="77" t="e">
        <f aca="false">BG12/BG11-1</f>
        <v>#DIV/0!</v>
      </c>
      <c r="R12" s="77" t="e">
        <f aca="false">BH12/BH11-1</f>
        <v>#DIV/0!</v>
      </c>
      <c r="S12" s="77" t="e">
        <f aca="false">BI12/BI11-1</f>
        <v>#DIV/0!</v>
      </c>
      <c r="T12" s="77" t="e">
        <f aca="false">BJ12/BJ11-1</f>
        <v>#DIV/0!</v>
      </c>
      <c r="U12" s="77" t="e">
        <f aca="false">BK12/BK11-1</f>
        <v>#DIV/0!</v>
      </c>
      <c r="V12" s="77" t="e">
        <f aca="false">BL12/BL11-1</f>
        <v>#DIV/0!</v>
      </c>
      <c r="W12" s="78" t="e">
        <f aca="false">BM12/BM11-1</f>
        <v>#DIV/0!</v>
      </c>
      <c r="X12" s="79" t="n">
        <f aca="false">(AE12+AD12)/AC12</f>
        <v>0.719540423280147</v>
      </c>
      <c r="Y12" s="80" t="n">
        <f aca="false">(AQ12+AR12+AS12+AT12+AU12)/AC12</f>
        <v>0.123262099477939</v>
      </c>
      <c r="Z12" s="80" t="n">
        <f aca="false">(AF12+AG12+AI12)/AC12</f>
        <v>0.142107418209103</v>
      </c>
      <c r="AA12" s="65" t="n">
        <f aca="false">1-AI12/(AF12+AG12+AI12)</f>
        <v>0.474375195735718</v>
      </c>
      <c r="AB12" s="81" t="n">
        <f aca="false">(AH12+AJ12+AK12+AL12+AM12+AN12+AO12+AP12)/AC12</f>
        <v>0.0150900590328106</v>
      </c>
      <c r="AC12" s="82" t="n">
        <f aca="false">SUM(AD12:AU12)</f>
        <v>28761.0850014458</v>
      </c>
      <c r="AD12" s="83" t="n">
        <v>20008.7374895677</v>
      </c>
      <c r="AE12" s="84" t="n">
        <v>686.025786368917</v>
      </c>
      <c r="AF12" s="84" t="n">
        <v>1615.60000165767</v>
      </c>
      <c r="AG12" s="84" t="n">
        <v>323.249</v>
      </c>
      <c r="AH12" s="84" t="n">
        <v>14.4623835142493</v>
      </c>
      <c r="AI12" s="84" t="n">
        <v>2148.31453279035</v>
      </c>
      <c r="AJ12" s="84" t="n">
        <v>1.1314723770958</v>
      </c>
      <c r="AK12" s="84" t="n">
        <v>140.367977843108</v>
      </c>
      <c r="AL12" s="84" t="n">
        <v>43.0985107302247</v>
      </c>
      <c r="AM12" s="84" t="n">
        <v>29.8754155594863</v>
      </c>
      <c r="AN12" s="84" t="n">
        <v>144.057132675028</v>
      </c>
      <c r="AO12" s="84" t="n">
        <v>52.5343503714608</v>
      </c>
      <c r="AP12" s="84" t="n">
        <v>8.4792274488473</v>
      </c>
      <c r="AQ12" s="84" t="n">
        <v>442.781621990022</v>
      </c>
      <c r="AR12" s="84" t="n">
        <v>1072.21064921614</v>
      </c>
      <c r="AS12" s="84" t="n">
        <v>1021.93267582586</v>
      </c>
      <c r="AT12" s="84" t="n">
        <v>933.199048263773</v>
      </c>
      <c r="AU12" s="85" t="n">
        <v>75.0277252458816</v>
      </c>
      <c r="AW12" s="71"/>
    </row>
    <row r="13" customFormat="false" ht="13.8" hidden="false" customHeight="false" outlineLevel="0" collapsed="false">
      <c r="B13" s="72" t="n">
        <f aca="false">B12+1</f>
        <v>2023</v>
      </c>
      <c r="C13" s="73" t="n">
        <v>6.88</v>
      </c>
      <c r="D13" s="86" t="n">
        <v>24.1741268621713</v>
      </c>
      <c r="E13" s="75" t="n">
        <f aca="false">AU13/AU12-1</f>
        <v>0.00530187048734399</v>
      </c>
      <c r="F13" s="76" t="e">
        <f aca="false">AV13/AV12-1</f>
        <v>#DIV/0!</v>
      </c>
      <c r="G13" s="77" t="e">
        <f aca="false">AW13/AW12-1</f>
        <v>#DIV/0!</v>
      </c>
      <c r="H13" s="77" t="e">
        <f aca="false">AX13/AX12-1</f>
        <v>#DIV/0!</v>
      </c>
      <c r="I13" s="77" t="e">
        <f aca="false">AY13/AY12-1</f>
        <v>#DIV/0!</v>
      </c>
      <c r="J13" s="77" t="e">
        <f aca="false">AZ13/AZ12-1</f>
        <v>#DIV/0!</v>
      </c>
      <c r="K13" s="77" t="e">
        <f aca="false">BA13/BA12-1</f>
        <v>#DIV/0!</v>
      </c>
      <c r="L13" s="77" t="e">
        <f aca="false">BB13/BB12-1</f>
        <v>#DIV/0!</v>
      </c>
      <c r="M13" s="77" t="e">
        <f aca="false">BC13/BC12-1</f>
        <v>#DIV/0!</v>
      </c>
      <c r="N13" s="77" t="e">
        <f aca="false">BD13/BD12-1</f>
        <v>#DIV/0!</v>
      </c>
      <c r="O13" s="77" t="e">
        <f aca="false">BE13/BE12-1</f>
        <v>#DIV/0!</v>
      </c>
      <c r="P13" s="77" t="e">
        <f aca="false">BF13/BF12-1</f>
        <v>#DIV/0!</v>
      </c>
      <c r="Q13" s="77" t="e">
        <f aca="false">BG13/BG12-1</f>
        <v>#DIV/0!</v>
      </c>
      <c r="R13" s="77" t="e">
        <f aca="false">BH13/BH12-1</f>
        <v>#DIV/0!</v>
      </c>
      <c r="S13" s="77" t="e">
        <f aca="false">BI13/BI12-1</f>
        <v>#DIV/0!</v>
      </c>
      <c r="T13" s="77" t="e">
        <f aca="false">BJ13/BJ12-1</f>
        <v>#DIV/0!</v>
      </c>
      <c r="U13" s="77" t="e">
        <f aca="false">BK13/BK12-1</f>
        <v>#DIV/0!</v>
      </c>
      <c r="V13" s="77" t="e">
        <f aca="false">BL13/BL12-1</f>
        <v>#DIV/0!</v>
      </c>
      <c r="W13" s="78" t="e">
        <f aca="false">BM13/BM12-1</f>
        <v>#DIV/0!</v>
      </c>
      <c r="X13" s="79" t="n">
        <f aca="false">(AE13+AD13)/AC13</f>
        <v>0.719549595065185</v>
      </c>
      <c r="Y13" s="80" t="n">
        <f aca="false">(AQ13+AR13+AS13+AT13+AU13)/AC13</f>
        <v>0.123972215978582</v>
      </c>
      <c r="Z13" s="80" t="n">
        <f aca="false">(AF13+AG13+AI13)/AC13</f>
        <v>0.141528398704655</v>
      </c>
      <c r="AA13" s="65" t="n">
        <f aca="false">1-AI13/(AF13+AG13+AI13)</f>
        <v>0.473349511823011</v>
      </c>
      <c r="AB13" s="81" t="n">
        <f aca="false">(AH13+AJ13+AK13+AL13+AM13+AN13+AO13+AP13)/AC13</f>
        <v>0.0149497902515787</v>
      </c>
      <c r="AC13" s="82" t="n">
        <f aca="false">SUM(AD13:AU13)</f>
        <v>28822.5089224716</v>
      </c>
      <c r="AD13" s="83" t="n">
        <v>20048.7549645469</v>
      </c>
      <c r="AE13" s="84" t="n">
        <v>690.469659380193</v>
      </c>
      <c r="AF13" s="84" t="n">
        <v>1607.64000165767</v>
      </c>
      <c r="AG13" s="84" t="n">
        <v>323.249</v>
      </c>
      <c r="AH13" s="84" t="n">
        <v>13.0337779659666</v>
      </c>
      <c r="AI13" s="84" t="n">
        <v>2148.31453279035</v>
      </c>
      <c r="AJ13" s="84" t="n">
        <v>1.05021877501108</v>
      </c>
      <c r="AK13" s="84" t="n">
        <v>138.68356210899</v>
      </c>
      <c r="AL13" s="84" t="n">
        <v>43.0985107302247</v>
      </c>
      <c r="AM13" s="84" t="n">
        <v>29.6364122350104</v>
      </c>
      <c r="AN13" s="84" t="n">
        <v>144.057132675028</v>
      </c>
      <c r="AO13" s="84" t="n">
        <v>52.8075289933924</v>
      </c>
      <c r="AP13" s="84" t="n">
        <v>8.5233194315813</v>
      </c>
      <c r="AQ13" s="84" t="n">
        <v>434.809609428208</v>
      </c>
      <c r="AR13" s="84" t="n">
        <v>1087.71568562575</v>
      </c>
      <c r="AS13" s="84" t="n">
        <v>1036.71065192452</v>
      </c>
      <c r="AT13" s="84" t="n">
        <v>938.52884167467</v>
      </c>
      <c r="AU13" s="85" t="n">
        <v>75.4255125280953</v>
      </c>
      <c r="AW13" s="71"/>
    </row>
    <row r="14" customFormat="false" ht="13.8" hidden="false" customHeight="false" outlineLevel="0" collapsed="false">
      <c r="B14" s="72" t="n">
        <f aca="false">B13+1</f>
        <v>2024</v>
      </c>
      <c r="C14" s="73" t="n">
        <v>6.78</v>
      </c>
      <c r="D14" s="86" t="n">
        <v>24.2926347981499</v>
      </c>
      <c r="E14" s="75" t="n">
        <f aca="false">AU14/AU13-1</f>
        <v>0.0025475965298456</v>
      </c>
      <c r="F14" s="76" t="e">
        <f aca="false">AV14/AV13-1</f>
        <v>#DIV/0!</v>
      </c>
      <c r="G14" s="77" t="e">
        <f aca="false">AW14/AW13-1</f>
        <v>#DIV/0!</v>
      </c>
      <c r="H14" s="77" t="e">
        <f aca="false">AX14/AX13-1</f>
        <v>#DIV/0!</v>
      </c>
      <c r="I14" s="77" t="e">
        <f aca="false">AY14/AY13-1</f>
        <v>#DIV/0!</v>
      </c>
      <c r="J14" s="77" t="e">
        <f aca="false">AZ14/AZ13-1</f>
        <v>#DIV/0!</v>
      </c>
      <c r="K14" s="77" t="e">
        <f aca="false">BA14/BA13-1</f>
        <v>#DIV/0!</v>
      </c>
      <c r="L14" s="77" t="e">
        <f aca="false">BB14/BB13-1</f>
        <v>#DIV/0!</v>
      </c>
      <c r="M14" s="77" t="e">
        <f aca="false">BC14/BC13-1</f>
        <v>#DIV/0!</v>
      </c>
      <c r="N14" s="77" t="e">
        <f aca="false">BD14/BD13-1</f>
        <v>#DIV/0!</v>
      </c>
      <c r="O14" s="77" t="e">
        <f aca="false">BE14/BE13-1</f>
        <v>#DIV/0!</v>
      </c>
      <c r="P14" s="77" t="e">
        <f aca="false">BF14/BF13-1</f>
        <v>#DIV/0!</v>
      </c>
      <c r="Q14" s="77" t="e">
        <f aca="false">BG14/BG13-1</f>
        <v>#DIV/0!</v>
      </c>
      <c r="R14" s="77" t="e">
        <f aca="false">BH14/BH13-1</f>
        <v>#DIV/0!</v>
      </c>
      <c r="S14" s="77" t="e">
        <f aca="false">BI14/BI13-1</f>
        <v>#DIV/0!</v>
      </c>
      <c r="T14" s="77" t="e">
        <f aca="false">BJ14/BJ13-1</f>
        <v>#DIV/0!</v>
      </c>
      <c r="U14" s="77" t="e">
        <f aca="false">BK14/BK13-1</f>
        <v>#DIV/0!</v>
      </c>
      <c r="V14" s="77" t="e">
        <f aca="false">BL14/BL13-1</f>
        <v>#DIV/0!</v>
      </c>
      <c r="W14" s="78" t="e">
        <f aca="false">BM14/BM13-1</f>
        <v>#DIV/0!</v>
      </c>
      <c r="X14" s="79" t="n">
        <f aca="false">(AE14+AD14)/AC14</f>
        <v>0.720094563316283</v>
      </c>
      <c r="Y14" s="80" t="n">
        <f aca="false">(AQ14+AR14+AS14+AT14+AU14)/AC14</f>
        <v>0.123996773907306</v>
      </c>
      <c r="Z14" s="80" t="n">
        <f aca="false">(AF14+AG14+AI14)/AC14</f>
        <v>0.141085201737627</v>
      </c>
      <c r="AA14" s="65" t="n">
        <f aca="false">1-AI14/(AF14+AG14+AI14)</f>
        <v>0.472361289560082</v>
      </c>
      <c r="AB14" s="81" t="n">
        <f aca="false">(AH14+AJ14+AK14+AL14+AM14+AN14+AO14+AP14)/AC14</f>
        <v>0.0148234610387837</v>
      </c>
      <c r="AC14" s="82" t="n">
        <f aca="false">SUM(AD14:AU14)</f>
        <v>28858.8986251004</v>
      </c>
      <c r="AD14" s="83" t="n">
        <v>20092.8622254689</v>
      </c>
      <c r="AE14" s="84" t="n">
        <v>688.273777761634</v>
      </c>
      <c r="AF14" s="84" t="n">
        <v>1600.00000165767</v>
      </c>
      <c r="AG14" s="84" t="n">
        <v>323.249</v>
      </c>
      <c r="AH14" s="84" t="n">
        <v>11.7436049321579</v>
      </c>
      <c r="AI14" s="84" t="n">
        <v>2148.31453279035</v>
      </c>
      <c r="AJ14" s="84" t="n">
        <v>0.980522122283315</v>
      </c>
      <c r="AK14" s="84" t="n">
        <v>137.019359363682</v>
      </c>
      <c r="AL14" s="84" t="n">
        <v>43.0985107302247</v>
      </c>
      <c r="AM14" s="84" t="n">
        <v>29.3993209371303</v>
      </c>
      <c r="AN14" s="84" t="n">
        <v>144.057132675028</v>
      </c>
      <c r="AO14" s="84" t="n">
        <v>52.9448285687752</v>
      </c>
      <c r="AP14" s="84" t="n">
        <v>8.54548006210341</v>
      </c>
      <c r="AQ14" s="84" t="n">
        <v>427.070433439991</v>
      </c>
      <c r="AR14" s="84" t="n">
        <v>1091.44128534395</v>
      </c>
      <c r="AS14" s="84" t="n">
        <v>1040.2615512668</v>
      </c>
      <c r="AT14" s="84" t="n">
        <v>944.019391677609</v>
      </c>
      <c r="AU14" s="85" t="n">
        <v>75.6176663020737</v>
      </c>
      <c r="AW14" s="71"/>
    </row>
    <row r="15" customFormat="false" ht="13.8" hidden="false" customHeight="false" outlineLevel="0" collapsed="false">
      <c r="B15" s="72" t="n">
        <f aca="false">B14+1</f>
        <v>2025</v>
      </c>
      <c r="C15" s="73" t="n">
        <v>6.68</v>
      </c>
      <c r="D15" s="86" t="n">
        <v>24.4126636114633</v>
      </c>
      <c r="E15" s="75" t="n">
        <f aca="false">AU15/AU14-1</f>
        <v>0.00300957795718904</v>
      </c>
      <c r="F15" s="76" t="e">
        <f aca="false">AV15/AV14-1</f>
        <v>#DIV/0!</v>
      </c>
      <c r="G15" s="77" t="e">
        <f aca="false">AW15/AW14-1</f>
        <v>#DIV/0!</v>
      </c>
      <c r="H15" s="77" t="e">
        <f aca="false">AX15/AX14-1</f>
        <v>#DIV/0!</v>
      </c>
      <c r="I15" s="77" t="e">
        <f aca="false">AY15/AY14-1</f>
        <v>#DIV/0!</v>
      </c>
      <c r="J15" s="77" t="e">
        <f aca="false">AZ15/AZ14-1</f>
        <v>#DIV/0!</v>
      </c>
      <c r="K15" s="77" t="e">
        <f aca="false">BA15/BA14-1</f>
        <v>#DIV/0!</v>
      </c>
      <c r="L15" s="77" t="e">
        <f aca="false">BB15/BB14-1</f>
        <v>#DIV/0!</v>
      </c>
      <c r="M15" s="77" t="e">
        <f aca="false">BC15/BC14-1</f>
        <v>#DIV/0!</v>
      </c>
      <c r="N15" s="77" t="e">
        <f aca="false">BD15/BD14-1</f>
        <v>#DIV/0!</v>
      </c>
      <c r="O15" s="77" t="e">
        <f aca="false">BE15/BE14-1</f>
        <v>#DIV/0!</v>
      </c>
      <c r="P15" s="77" t="e">
        <f aca="false">BF15/BF14-1</f>
        <v>#DIV/0!</v>
      </c>
      <c r="Q15" s="77" t="e">
        <f aca="false">BG15/BG14-1</f>
        <v>#DIV/0!</v>
      </c>
      <c r="R15" s="77" t="e">
        <f aca="false">BH15/BH14-1</f>
        <v>#DIV/0!</v>
      </c>
      <c r="S15" s="77" t="e">
        <f aca="false">BI15/BI14-1</f>
        <v>#DIV/0!</v>
      </c>
      <c r="T15" s="77" t="e">
        <f aca="false">BJ15/BJ14-1</f>
        <v>#DIV/0!</v>
      </c>
      <c r="U15" s="77" t="e">
        <f aca="false">BK15/BK14-1</f>
        <v>#DIV/0!</v>
      </c>
      <c r="V15" s="77" t="e">
        <f aca="false">BL15/BL14-1</f>
        <v>#DIV/0!</v>
      </c>
      <c r="W15" s="78" t="e">
        <f aca="false">BM15/BM14-1</f>
        <v>#DIV/0!</v>
      </c>
      <c r="X15" s="79" t="n">
        <f aca="false">(AE15+AD15)/AC15</f>
        <v>0.720655473668903</v>
      </c>
      <c r="Y15" s="80" t="n">
        <f aca="false">(AQ15+AR15+AS15+AT15+AU15)/AC15</f>
        <v>0.124048928042882</v>
      </c>
      <c r="Z15" s="80" t="n">
        <f aca="false">(AF15+AG15+AI15)/AC15</f>
        <v>0.140599729353761</v>
      </c>
      <c r="AA15" s="65" t="n">
        <f aca="false">1-AI15/(AF15+AG15+AI15)</f>
        <v>0.471460391206416</v>
      </c>
      <c r="AB15" s="81" t="n">
        <f aca="false">(AH15+AJ15+AK15+AL15+AM15+AN15+AO15+AP15)/AC15</f>
        <v>0.0146958689344541</v>
      </c>
      <c r="AC15" s="82" t="n">
        <f aca="false">SUM(AD15:AU15)</f>
        <v>28909.1846273834</v>
      </c>
      <c r="AD15" s="83" t="n">
        <v>20147.1129534776</v>
      </c>
      <c r="AE15" s="84" t="n">
        <v>686.449187551183</v>
      </c>
      <c r="AF15" s="84" t="n">
        <v>1593.06000165767</v>
      </c>
      <c r="AG15" s="84" t="n">
        <v>323.249</v>
      </c>
      <c r="AH15" s="84" t="n">
        <v>10.5452815709814</v>
      </c>
      <c r="AI15" s="84" t="n">
        <v>2148.31453279035</v>
      </c>
      <c r="AJ15" s="84" t="n">
        <v>0.924481301142944</v>
      </c>
      <c r="AK15" s="84" t="n">
        <v>135.375127051318</v>
      </c>
      <c r="AL15" s="84" t="n">
        <v>43.0985107302247</v>
      </c>
      <c r="AM15" s="84" t="n">
        <v>29.1641263696333</v>
      </c>
      <c r="AN15" s="84" t="n">
        <v>144.057132675028</v>
      </c>
      <c r="AO15" s="84" t="n">
        <v>53.1089575373384</v>
      </c>
      <c r="AP15" s="84" t="n">
        <v>8.57197105029594</v>
      </c>
      <c r="AQ15" s="84" t="n">
        <v>419.598065813558</v>
      </c>
      <c r="AR15" s="84" t="n">
        <v>1096.3076409707</v>
      </c>
      <c r="AS15" s="84" t="n">
        <v>1044.89971432812</v>
      </c>
      <c r="AT15" s="84" t="n">
        <v>949.502698944558</v>
      </c>
      <c r="AU15" s="85" t="n">
        <v>75.8452435637505</v>
      </c>
      <c r="AW15" s="71"/>
    </row>
    <row r="16" customFormat="false" ht="13.8" hidden="false" customHeight="false" outlineLevel="0" collapsed="false">
      <c r="B16" s="72" t="n">
        <f aca="false">B15+1</f>
        <v>2026</v>
      </c>
      <c r="C16" s="73" t="n">
        <v>6.58</v>
      </c>
      <c r="D16" s="86" t="n">
        <v>24.4848682478174</v>
      </c>
      <c r="E16" s="75" t="n">
        <f aca="false">AU16/AU15-1</f>
        <v>0.00385668633396152</v>
      </c>
      <c r="F16" s="76" t="e">
        <f aca="false">AV16/AV15-1</f>
        <v>#DIV/0!</v>
      </c>
      <c r="G16" s="77" t="e">
        <f aca="false">AW16/AW15-1</f>
        <v>#DIV/0!</v>
      </c>
      <c r="H16" s="77" t="e">
        <f aca="false">AX16/AX15-1</f>
        <v>#DIV/0!</v>
      </c>
      <c r="I16" s="77" t="e">
        <f aca="false">AY16/AY15-1</f>
        <v>#DIV/0!</v>
      </c>
      <c r="J16" s="77" t="e">
        <f aca="false">AZ16/AZ15-1</f>
        <v>#DIV/0!</v>
      </c>
      <c r="K16" s="77" t="e">
        <f aca="false">BA16/BA15-1</f>
        <v>#DIV/0!</v>
      </c>
      <c r="L16" s="77" t="e">
        <f aca="false">BB16/BB15-1</f>
        <v>#DIV/0!</v>
      </c>
      <c r="M16" s="77" t="e">
        <f aca="false">BC16/BC15-1</f>
        <v>#DIV/0!</v>
      </c>
      <c r="N16" s="77" t="e">
        <f aca="false">BD16/BD15-1</f>
        <v>#DIV/0!</v>
      </c>
      <c r="O16" s="77" t="e">
        <f aca="false">BE16/BE15-1</f>
        <v>#DIV/0!</v>
      </c>
      <c r="P16" s="77" t="e">
        <f aca="false">BF16/BF15-1</f>
        <v>#DIV/0!</v>
      </c>
      <c r="Q16" s="77" t="e">
        <f aca="false">BG16/BG15-1</f>
        <v>#DIV/0!</v>
      </c>
      <c r="R16" s="77" t="e">
        <f aca="false">BH16/BH15-1</f>
        <v>#DIV/0!</v>
      </c>
      <c r="S16" s="77" t="e">
        <f aca="false">BI16/BI15-1</f>
        <v>#DIV/0!</v>
      </c>
      <c r="T16" s="77" t="e">
        <f aca="false">BJ16/BJ15-1</f>
        <v>#DIV/0!</v>
      </c>
      <c r="U16" s="77" t="e">
        <f aca="false">BK16/BK15-1</f>
        <v>#DIV/0!</v>
      </c>
      <c r="V16" s="77" t="e">
        <f aca="false">BL16/BL15-1</f>
        <v>#DIV/0!</v>
      </c>
      <c r="W16" s="78" t="e">
        <f aca="false">BM16/BM15-1</f>
        <v>#DIV/0!</v>
      </c>
      <c r="X16" s="79" t="n">
        <f aca="false">(AE16+AD16)/AC16</f>
        <v>0.722340382007233</v>
      </c>
      <c r="Y16" s="80" t="n">
        <f aca="false">(AQ16+AR16+AS16+AT16+AU16)/AC16</f>
        <v>0.123665467962612</v>
      </c>
      <c r="Z16" s="80" t="n">
        <f aca="false">(AF16+AG16+AI16)/AC16</f>
        <v>0.139487974923654</v>
      </c>
      <c r="AA16" s="65" t="n">
        <f aca="false">1-AI16/(AF16+AG16+AI16)</f>
        <v>0.470605988655975</v>
      </c>
      <c r="AB16" s="81" t="n">
        <f aca="false">(AH16+AJ16+AK16+AL16+AM16+AN16+AO16+AP16)/AC16</f>
        <v>0.0145061751065004</v>
      </c>
      <c r="AC16" s="82" t="n">
        <f aca="false">SUM(AD16:AU16)</f>
        <v>29092.568995063</v>
      </c>
      <c r="AD16" s="83" t="n">
        <v>20329.5876317586</v>
      </c>
      <c r="AE16" s="84" t="n">
        <v>685.149769706999</v>
      </c>
      <c r="AF16" s="84" t="n">
        <v>1586.50000165767</v>
      </c>
      <c r="AG16" s="84" t="n">
        <v>323.249</v>
      </c>
      <c r="AH16" s="84" t="n">
        <v>9.39283414357636</v>
      </c>
      <c r="AI16" s="84" t="n">
        <v>2148.31453279035</v>
      </c>
      <c r="AJ16" s="84" t="n">
        <v>0.876667589853411</v>
      </c>
      <c r="AK16" s="84" t="n">
        <v>133.750625526702</v>
      </c>
      <c r="AL16" s="84" t="n">
        <v>43.0985107302247</v>
      </c>
      <c r="AM16" s="84" t="n">
        <v>28.9308133586762</v>
      </c>
      <c r="AN16" s="84" t="n">
        <v>144.057132675028</v>
      </c>
      <c r="AO16" s="84" t="n">
        <v>53.3107715759803</v>
      </c>
      <c r="AP16" s="84" t="n">
        <v>8.60454454028706</v>
      </c>
      <c r="AQ16" s="84" t="n">
        <v>412.368638026849</v>
      </c>
      <c r="AR16" s="84" t="n">
        <v>1102.80166898278</v>
      </c>
      <c r="AS16" s="84" t="n">
        <v>1051.08922515618</v>
      </c>
      <c r="AT16" s="84" t="n">
        <v>955.348871965145</v>
      </c>
      <c r="AU16" s="85" t="n">
        <v>76.1377548780988</v>
      </c>
      <c r="AW16" s="71"/>
    </row>
    <row r="17" customFormat="false" ht="13.8" hidden="false" customHeight="false" outlineLevel="0" collapsed="false">
      <c r="B17" s="72" t="n">
        <f aca="false">B16+1</f>
        <v>2027</v>
      </c>
      <c r="C17" s="73" t="n">
        <v>6.48</v>
      </c>
      <c r="D17" s="86" t="n">
        <v>24.5585891745412</v>
      </c>
      <c r="E17" s="75" t="n">
        <f aca="false">AU17/AU16-1</f>
        <v>0.00392748095179662</v>
      </c>
      <c r="F17" s="76" t="e">
        <f aca="false">AV17/AV16-1</f>
        <v>#DIV/0!</v>
      </c>
      <c r="G17" s="77" t="e">
        <f aca="false">AW17/AW16-1</f>
        <v>#DIV/0!</v>
      </c>
      <c r="H17" s="77" t="e">
        <f aca="false">AX17/AX16-1</f>
        <v>#DIV/0!</v>
      </c>
      <c r="I17" s="77" t="e">
        <f aca="false">AY17/AY16-1</f>
        <v>#DIV/0!</v>
      </c>
      <c r="J17" s="77" t="e">
        <f aca="false">AZ17/AZ16-1</f>
        <v>#DIV/0!</v>
      </c>
      <c r="K17" s="77" t="e">
        <f aca="false">BA17/BA16-1</f>
        <v>#DIV/0!</v>
      </c>
      <c r="L17" s="77" t="e">
        <f aca="false">BB17/BB16-1</f>
        <v>#DIV/0!</v>
      </c>
      <c r="M17" s="77" t="e">
        <f aca="false">BC17/BC16-1</f>
        <v>#DIV/0!</v>
      </c>
      <c r="N17" s="77" t="e">
        <f aca="false">BD17/BD16-1</f>
        <v>#DIV/0!</v>
      </c>
      <c r="O17" s="77" t="e">
        <f aca="false">BE17/BE16-1</f>
        <v>#DIV/0!</v>
      </c>
      <c r="P17" s="77" t="e">
        <f aca="false">BF17/BF16-1</f>
        <v>#DIV/0!</v>
      </c>
      <c r="Q17" s="77" t="e">
        <f aca="false">BG17/BG16-1</f>
        <v>#DIV/0!</v>
      </c>
      <c r="R17" s="77" t="e">
        <f aca="false">BH17/BH16-1</f>
        <v>#DIV/0!</v>
      </c>
      <c r="S17" s="77" t="e">
        <f aca="false">BI17/BI16-1</f>
        <v>#DIV/0!</v>
      </c>
      <c r="T17" s="77" t="e">
        <f aca="false">BJ17/BJ16-1</f>
        <v>#DIV/0!</v>
      </c>
      <c r="U17" s="77" t="e">
        <f aca="false">BK17/BK16-1</f>
        <v>#DIV/0!</v>
      </c>
      <c r="V17" s="77" t="e">
        <f aca="false">BL17/BL16-1</f>
        <v>#DIV/0!</v>
      </c>
      <c r="W17" s="78" t="e">
        <f aca="false">BM17/BM16-1</f>
        <v>#DIV/0!</v>
      </c>
      <c r="X17" s="79" t="n">
        <f aca="false">(AE17+AD17)/AC17</f>
        <v>0.723957736359908</v>
      </c>
      <c r="Y17" s="80" t="n">
        <f aca="false">(AQ17+AR17+AS17+AT17+AU17)/AC17</f>
        <v>0.123323836705479</v>
      </c>
      <c r="Z17" s="80" t="n">
        <f aca="false">(AF17+AG17+AI17)/AC17</f>
        <v>0.138396064362496</v>
      </c>
      <c r="AA17" s="65" t="n">
        <f aca="false">1-AI17/(AF17+AG17+AI17)</f>
        <v>0.469806399194305</v>
      </c>
      <c r="AB17" s="81" t="n">
        <f aca="false">(AH17+AJ17+AK17+AL17+AM17+AN17+AO17+AP17)/AC17</f>
        <v>0.0143223625721164</v>
      </c>
      <c r="AC17" s="82" t="n">
        <f aca="false">SUM(AD17:AU17)</f>
        <v>29277.8812252557</v>
      </c>
      <c r="AD17" s="83" t="n">
        <v>20512.0623100396</v>
      </c>
      <c r="AE17" s="84" t="n">
        <v>683.886307210786</v>
      </c>
      <c r="AF17" s="84" t="n">
        <v>1580.38000165767</v>
      </c>
      <c r="AG17" s="84" t="n">
        <v>323.249</v>
      </c>
      <c r="AH17" s="84" t="n">
        <v>8.33953852310757</v>
      </c>
      <c r="AI17" s="84" t="n">
        <v>2148.31453279035</v>
      </c>
      <c r="AJ17" s="84" t="n">
        <v>0.83147760180276</v>
      </c>
      <c r="AK17" s="84" t="n">
        <v>132.145618020382</v>
      </c>
      <c r="AL17" s="84" t="n">
        <v>43.0985107302247</v>
      </c>
      <c r="AM17" s="84" t="n">
        <v>28.6993668518068</v>
      </c>
      <c r="AN17" s="84" t="n">
        <v>144.057132675028</v>
      </c>
      <c r="AO17" s="84" t="n">
        <v>53.5186835851266</v>
      </c>
      <c r="AP17" s="84" t="n">
        <v>8.63810226399418</v>
      </c>
      <c r="AQ17" s="84" t="n">
        <v>405.361553725367</v>
      </c>
      <c r="AR17" s="84" t="n">
        <v>1109.49901953606</v>
      </c>
      <c r="AS17" s="84" t="n">
        <v>1057.47252434917</v>
      </c>
      <c r="AT17" s="84" t="n">
        <v>961.89076123517</v>
      </c>
      <c r="AU17" s="85" t="n">
        <v>76.4367844600951</v>
      </c>
      <c r="AW17" s="71"/>
    </row>
    <row r="18" customFormat="false" ht="13.8" hidden="false" customHeight="false" outlineLevel="0" collapsed="false">
      <c r="B18" s="72" t="n">
        <f aca="false">B17+1</f>
        <v>2028</v>
      </c>
      <c r="C18" s="73" t="n">
        <v>6.38</v>
      </c>
      <c r="D18" s="86" t="n">
        <v>24.6321820518042</v>
      </c>
      <c r="E18" s="75" t="n">
        <f aca="false">AU18/AU17-1</f>
        <v>0.00369418714942693</v>
      </c>
      <c r="F18" s="76" t="e">
        <f aca="false">AV18/AV17-1</f>
        <v>#DIV/0!</v>
      </c>
      <c r="G18" s="77" t="e">
        <f aca="false">AW18/AW17-1</f>
        <v>#DIV/0!</v>
      </c>
      <c r="H18" s="77" t="e">
        <f aca="false">AX18/AX17-1</f>
        <v>#DIV/0!</v>
      </c>
      <c r="I18" s="77" t="e">
        <f aca="false">AY18/AY17-1</f>
        <v>#DIV/0!</v>
      </c>
      <c r="J18" s="77" t="e">
        <f aca="false">AZ18/AZ17-1</f>
        <v>#DIV/0!</v>
      </c>
      <c r="K18" s="77" t="e">
        <f aca="false">BA18/BA17-1</f>
        <v>#DIV/0!</v>
      </c>
      <c r="L18" s="77" t="e">
        <f aca="false">BB18/BB17-1</f>
        <v>#DIV/0!</v>
      </c>
      <c r="M18" s="77" t="e">
        <f aca="false">BC18/BC17-1</f>
        <v>#DIV/0!</v>
      </c>
      <c r="N18" s="77" t="e">
        <f aca="false">BD18/BD17-1</f>
        <v>#DIV/0!</v>
      </c>
      <c r="O18" s="77" t="e">
        <f aca="false">BE18/BE17-1</f>
        <v>#DIV/0!</v>
      </c>
      <c r="P18" s="77" t="e">
        <f aca="false">BF18/BF17-1</f>
        <v>#DIV/0!</v>
      </c>
      <c r="Q18" s="77" t="e">
        <f aca="false">BG18/BG17-1</f>
        <v>#DIV/0!</v>
      </c>
      <c r="R18" s="77" t="e">
        <f aca="false">BH18/BH17-1</f>
        <v>#DIV/0!</v>
      </c>
      <c r="S18" s="77" t="e">
        <f aca="false">BI18/BI17-1</f>
        <v>#DIV/0!</v>
      </c>
      <c r="T18" s="77" t="e">
        <f aca="false">BJ18/BJ17-1</f>
        <v>#DIV/0!</v>
      </c>
      <c r="U18" s="77" t="e">
        <f aca="false">BK18/BK17-1</f>
        <v>#DIV/0!</v>
      </c>
      <c r="V18" s="77" t="e">
        <f aca="false">BL18/BL17-1</f>
        <v>#DIV/0!</v>
      </c>
      <c r="W18" s="78" t="e">
        <f aca="false">BM18/BM17-1</f>
        <v>#DIV/0!</v>
      </c>
      <c r="X18" s="79" t="n">
        <f aca="false">(AE18+AD18)/AC18</f>
        <v>0.725462130276081</v>
      </c>
      <c r="Y18" s="80" t="n">
        <f aca="false">(AQ18+AR18+AS18+AT18+AU18)/AC18</f>
        <v>0.123053823615263</v>
      </c>
      <c r="Z18" s="80" t="n">
        <f aca="false">(AF18+AG18+AI18)/AC18</f>
        <v>0.137288277250226</v>
      </c>
      <c r="AA18" s="65" t="n">
        <f aca="false">1-AI18/(AF18+AG18+AI18)</f>
        <v>0.468978140329248</v>
      </c>
      <c r="AB18" s="81" t="n">
        <f aca="false">(AH18+AJ18+AK18+AL18+AM18+AN18+AO18+AP18)/AC18</f>
        <v>0.0141957688584299</v>
      </c>
      <c r="AC18" s="82" t="n">
        <f aca="false">SUM(AD18:AU18)</f>
        <v>29468.0916351972</v>
      </c>
      <c r="AD18" s="83" t="n">
        <v>20694.5369883205</v>
      </c>
      <c r="AE18" s="84" t="n">
        <v>683.447544520441</v>
      </c>
      <c r="AF18" s="84" t="n">
        <v>1574.06000165767</v>
      </c>
      <c r="AG18" s="84" t="n">
        <v>323.249</v>
      </c>
      <c r="AH18" s="84" t="n">
        <v>7.3797559529511</v>
      </c>
      <c r="AI18" s="84" t="n">
        <v>2148.31453279035</v>
      </c>
      <c r="AJ18" s="84" t="n">
        <v>0.790877978534031</v>
      </c>
      <c r="AK18" s="84" t="n">
        <v>132.145618020382</v>
      </c>
      <c r="AL18" s="84" t="n">
        <v>43.0985107302247</v>
      </c>
      <c r="AM18" s="84" t="n">
        <v>28.4697719169923</v>
      </c>
      <c r="AN18" s="84" t="n">
        <v>144.057132675028</v>
      </c>
      <c r="AO18" s="84" t="n">
        <v>53.7113508460331</v>
      </c>
      <c r="AP18" s="84" t="n">
        <v>8.66919943214456</v>
      </c>
      <c r="AQ18" s="84" t="n">
        <v>398.558983679784</v>
      </c>
      <c r="AR18" s="84" t="n">
        <v>1117.24782059322</v>
      </c>
      <c r="AS18" s="84" t="n">
        <v>1064.8579695549</v>
      </c>
      <c r="AT18" s="84" t="n">
        <v>968.77742028107</v>
      </c>
      <c r="AU18" s="85" t="n">
        <v>76.7191562469911</v>
      </c>
      <c r="AW18" s="71"/>
    </row>
    <row r="19" customFormat="false" ht="13.8" hidden="false" customHeight="false" outlineLevel="0" collapsed="false">
      <c r="B19" s="72" t="n">
        <f aca="false">B18+1</f>
        <v>2029</v>
      </c>
      <c r="C19" s="73" t="n">
        <v>5.91</v>
      </c>
      <c r="D19" s="86" t="n">
        <v>24.7052956300105</v>
      </c>
      <c r="E19" s="75" t="n">
        <f aca="false">AU19/AU18-1</f>
        <v>0.00345289592518538</v>
      </c>
      <c r="F19" s="76" t="e">
        <f aca="false">AV19/AV18-1</f>
        <v>#DIV/0!</v>
      </c>
      <c r="G19" s="77" t="e">
        <f aca="false">AW19/AW18-1</f>
        <v>#DIV/0!</v>
      </c>
      <c r="H19" s="77" t="e">
        <f aca="false">AX19/AX18-1</f>
        <v>#DIV/0!</v>
      </c>
      <c r="I19" s="77" t="e">
        <f aca="false">AY19/AY18-1</f>
        <v>#DIV/0!</v>
      </c>
      <c r="J19" s="77" t="e">
        <f aca="false">AZ19/AZ18-1</f>
        <v>#DIV/0!</v>
      </c>
      <c r="K19" s="77" t="e">
        <f aca="false">BA19/BA18-1</f>
        <v>#DIV/0!</v>
      </c>
      <c r="L19" s="77" t="e">
        <f aca="false">BB19/BB18-1</f>
        <v>#DIV/0!</v>
      </c>
      <c r="M19" s="77" t="e">
        <f aca="false">BC19/BC18-1</f>
        <v>#DIV/0!</v>
      </c>
      <c r="N19" s="77" t="e">
        <f aca="false">BD19/BD18-1</f>
        <v>#DIV/0!</v>
      </c>
      <c r="O19" s="77" t="e">
        <f aca="false">BE19/BE18-1</f>
        <v>#DIV/0!</v>
      </c>
      <c r="P19" s="77" t="e">
        <f aca="false">BF19/BF18-1</f>
        <v>#DIV/0!</v>
      </c>
      <c r="Q19" s="77" t="e">
        <f aca="false">BG19/BG18-1</f>
        <v>#DIV/0!</v>
      </c>
      <c r="R19" s="77" t="e">
        <f aca="false">BH19/BH18-1</f>
        <v>#DIV/0!</v>
      </c>
      <c r="S19" s="77" t="e">
        <f aca="false">BI19/BI18-1</f>
        <v>#DIV/0!</v>
      </c>
      <c r="T19" s="77" t="e">
        <f aca="false">BJ19/BJ18-1</f>
        <v>#DIV/0!</v>
      </c>
      <c r="U19" s="77" t="e">
        <f aca="false">BK19/BK18-1</f>
        <v>#DIV/0!</v>
      </c>
      <c r="V19" s="77" t="e">
        <f aca="false">BL19/BL18-1</f>
        <v>#DIV/0!</v>
      </c>
      <c r="W19" s="78" t="e">
        <f aca="false">BM19/BM18-1</f>
        <v>#DIV/0!</v>
      </c>
      <c r="X19" s="79" t="n">
        <f aca="false">(AE19+AD19)/AC19</f>
        <v>0.726937615786583</v>
      </c>
      <c r="Y19" s="80" t="n">
        <f aca="false">(AQ19+AR19+AS19+AT19+AU19)/AC19</f>
        <v>0.122788006291234</v>
      </c>
      <c r="Z19" s="80" t="n">
        <f aca="false">(AF19+AG19+AI19)/AC19</f>
        <v>0.136200355034016</v>
      </c>
      <c r="AA19" s="65" t="n">
        <f aca="false">1-AI19/(AF19+AG19+AI19)</f>
        <v>0.468173622211249</v>
      </c>
      <c r="AB19" s="81" t="n">
        <f aca="false">(AH19+AJ19+AK19+AL19+AM19+AN19+AO19+AP19)/AC19</f>
        <v>0.0140740228881677</v>
      </c>
      <c r="AC19" s="82" t="n">
        <f aca="false">SUM(AD19:AU19)</f>
        <v>29658.5389475612</v>
      </c>
      <c r="AD19" s="83" t="n">
        <v>20877.0116666015</v>
      </c>
      <c r="AE19" s="84" t="n">
        <v>682.895923652165</v>
      </c>
      <c r="AF19" s="84" t="n">
        <v>1567.94000165767</v>
      </c>
      <c r="AG19" s="84" t="n">
        <v>323.249</v>
      </c>
      <c r="AH19" s="84" t="n">
        <v>6.50984074749008</v>
      </c>
      <c r="AI19" s="84" t="n">
        <v>2148.31453279035</v>
      </c>
      <c r="AJ19" s="84" t="n">
        <v>0.756719803628519</v>
      </c>
      <c r="AK19" s="84" t="n">
        <v>132.145618020382</v>
      </c>
      <c r="AL19" s="84" t="n">
        <v>43.0985107302247</v>
      </c>
      <c r="AM19" s="84" t="n">
        <v>28.2420137416564</v>
      </c>
      <c r="AN19" s="84" t="n">
        <v>144.057132675028</v>
      </c>
      <c r="AO19" s="84" t="n">
        <v>53.9047117090788</v>
      </c>
      <c r="AP19" s="84" t="n">
        <v>8.70040855010029</v>
      </c>
      <c r="AQ19" s="84" t="n">
        <v>391.945444450617</v>
      </c>
      <c r="AR19" s="84" t="n">
        <v>1124.86437631739</v>
      </c>
      <c r="AS19" s="84" t="n">
        <v>1072.11737065996</v>
      </c>
      <c r="AT19" s="84" t="n">
        <v>975.801615945005</v>
      </c>
      <c r="AU19" s="85" t="n">
        <v>76.98405950898</v>
      </c>
      <c r="AW19" s="71"/>
    </row>
    <row r="20" customFormat="false" ht="13.8" hidden="false" customHeight="false" outlineLevel="0" collapsed="false">
      <c r="B20" s="72" t="n">
        <f aca="false">B19+1</f>
        <v>2030</v>
      </c>
      <c r="C20" s="73" t="n">
        <v>5.44</v>
      </c>
      <c r="D20" s="86" t="n">
        <v>24.7785448655887</v>
      </c>
      <c r="E20" s="75" t="n">
        <f aca="false">AU20/AU19-1</f>
        <v>0.00406347496404247</v>
      </c>
      <c r="F20" s="76" t="e">
        <f aca="false">AV20/AV19-1</f>
        <v>#DIV/0!</v>
      </c>
      <c r="G20" s="77" t="e">
        <f aca="false">AW20/AW19-1</f>
        <v>#DIV/0!</v>
      </c>
      <c r="H20" s="77" t="e">
        <f aca="false">AX20/AX19-1</f>
        <v>#DIV/0!</v>
      </c>
      <c r="I20" s="77" t="e">
        <f aca="false">AY20/AY19-1</f>
        <v>#DIV/0!</v>
      </c>
      <c r="J20" s="77" t="e">
        <f aca="false">AZ20/AZ19-1</f>
        <v>#DIV/0!</v>
      </c>
      <c r="K20" s="77" t="e">
        <f aca="false">BA20/BA19-1</f>
        <v>#DIV/0!</v>
      </c>
      <c r="L20" s="77" t="e">
        <f aca="false">BB20/BB19-1</f>
        <v>#DIV/0!</v>
      </c>
      <c r="M20" s="77" t="e">
        <f aca="false">BC20/BC19-1</f>
        <v>#DIV/0!</v>
      </c>
      <c r="N20" s="77" t="e">
        <f aca="false">BD20/BD19-1</f>
        <v>#DIV/0!</v>
      </c>
      <c r="O20" s="77" t="e">
        <f aca="false">BE20/BE19-1</f>
        <v>#DIV/0!</v>
      </c>
      <c r="P20" s="77" t="e">
        <f aca="false">BF20/BF19-1</f>
        <v>#DIV/0!</v>
      </c>
      <c r="Q20" s="77" t="e">
        <f aca="false">BG20/BG19-1</f>
        <v>#DIV/0!</v>
      </c>
      <c r="R20" s="77" t="e">
        <f aca="false">BH20/BH19-1</f>
        <v>#DIV/0!</v>
      </c>
      <c r="S20" s="77" t="e">
        <f aca="false">BI20/BI19-1</f>
        <v>#DIV/0!</v>
      </c>
      <c r="T20" s="77" t="e">
        <f aca="false">BJ20/BJ19-1</f>
        <v>#DIV/0!</v>
      </c>
      <c r="U20" s="77" t="e">
        <f aca="false">BK20/BK19-1</f>
        <v>#DIV/0!</v>
      </c>
      <c r="V20" s="77" t="e">
        <f aca="false">BL20/BL19-1</f>
        <v>#DIV/0!</v>
      </c>
      <c r="W20" s="78" t="e">
        <f aca="false">BM20/BM19-1</f>
        <v>#DIV/0!</v>
      </c>
      <c r="X20" s="79" t="n">
        <f aca="false">(AE20+AD20)/AC20</f>
        <v>0.728369336466322</v>
      </c>
      <c r="Y20" s="80" t="n">
        <f aca="false">(AQ20+AR20+AS20+AT20+AU20)/AC20</f>
        <v>0.122584969127493</v>
      </c>
      <c r="Z20" s="80" t="n">
        <f aca="false">(AF20+AG20+AI20)/AC20</f>
        <v>0.135089064571792</v>
      </c>
      <c r="AA20" s="65" t="n">
        <f aca="false">1-AI20/(AF20+AG20+AI20)</f>
        <v>0.467239858502506</v>
      </c>
      <c r="AB20" s="81" t="n">
        <f aca="false">(AH20+AJ20+AK20+AL20+AM20+AN20+AO20+AP20)/AC20</f>
        <v>0.0139566298343933</v>
      </c>
      <c r="AC20" s="82" t="n">
        <f aca="false">SUM(AD20:AU20)</f>
        <v>29850.1107193988</v>
      </c>
      <c r="AD20" s="83" t="n">
        <v>21059.4863448824</v>
      </c>
      <c r="AE20" s="84" t="n">
        <v>682.418993252373</v>
      </c>
      <c r="AF20" s="84" t="n">
        <v>1560.86000165767</v>
      </c>
      <c r="AG20" s="84" t="n">
        <v>323.249</v>
      </c>
      <c r="AH20" s="84" t="n">
        <v>5.70811580391614</v>
      </c>
      <c r="AI20" s="84" t="n">
        <v>2148.31453279035</v>
      </c>
      <c r="AJ20" s="84" t="n">
        <v>0.725950224816948</v>
      </c>
      <c r="AK20" s="84" t="n">
        <v>132.145618020382</v>
      </c>
      <c r="AL20" s="84" t="n">
        <v>43.0985107302247</v>
      </c>
      <c r="AM20" s="84" t="n">
        <v>28.0160776317231</v>
      </c>
      <c r="AN20" s="84" t="n">
        <v>144.057132675028</v>
      </c>
      <c r="AO20" s="84" t="n">
        <v>54.1203305559151</v>
      </c>
      <c r="AP20" s="84" t="n">
        <v>8.73521018430069</v>
      </c>
      <c r="AQ20" s="84" t="n">
        <v>385.778131120955</v>
      </c>
      <c r="AR20" s="84" t="n">
        <v>1133.10752301568</v>
      </c>
      <c r="AS20" s="84" t="n">
        <v>1079.9739807102</v>
      </c>
      <c r="AT20" s="84" t="n">
        <v>983.018383835488</v>
      </c>
      <c r="AU20" s="85" t="n">
        <v>77.2968823074251</v>
      </c>
      <c r="AW20" s="71"/>
    </row>
    <row r="21" customFormat="false" ht="13.8" hidden="false" customHeight="false" outlineLevel="0" collapsed="false">
      <c r="B21" s="72" t="n">
        <f aca="false">B20+1</f>
        <v>2031</v>
      </c>
      <c r="C21" s="73" t="n">
        <v>4.97</v>
      </c>
      <c r="D21" s="86" t="n">
        <v>24.8530590542208</v>
      </c>
      <c r="E21" s="75" t="n">
        <f aca="false">AU21/AU20-1</f>
        <v>0.00404283455158683</v>
      </c>
      <c r="F21" s="76" t="e">
        <f aca="false">AV21/AV20-1</f>
        <v>#DIV/0!</v>
      </c>
      <c r="G21" s="77" t="e">
        <f aca="false">AW21/AW20-1</f>
        <v>#DIV/0!</v>
      </c>
      <c r="H21" s="77" t="e">
        <f aca="false">AX21/AX20-1</f>
        <v>#DIV/0!</v>
      </c>
      <c r="I21" s="77" t="e">
        <f aca="false">AY21/AY20-1</f>
        <v>#DIV/0!</v>
      </c>
      <c r="J21" s="77" t="e">
        <f aca="false">AZ21/AZ20-1</f>
        <v>#DIV/0!</v>
      </c>
      <c r="K21" s="77" t="e">
        <f aca="false">BA21/BA20-1</f>
        <v>#DIV/0!</v>
      </c>
      <c r="L21" s="77" t="e">
        <f aca="false">BB21/BB20-1</f>
        <v>#DIV/0!</v>
      </c>
      <c r="M21" s="77" t="e">
        <f aca="false">BC21/BC20-1</f>
        <v>#DIV/0!</v>
      </c>
      <c r="N21" s="77" t="e">
        <f aca="false">BD21/BD20-1</f>
        <v>#DIV/0!</v>
      </c>
      <c r="O21" s="77" t="e">
        <f aca="false">BE21/BE20-1</f>
        <v>#DIV/0!</v>
      </c>
      <c r="P21" s="77" t="e">
        <f aca="false">BF21/BF20-1</f>
        <v>#DIV/0!</v>
      </c>
      <c r="Q21" s="77" t="e">
        <f aca="false">BG21/BG20-1</f>
        <v>#DIV/0!</v>
      </c>
      <c r="R21" s="77" t="e">
        <f aca="false">BH21/BH20-1</f>
        <v>#DIV/0!</v>
      </c>
      <c r="S21" s="77" t="e">
        <f aca="false">BI21/BI20-1</f>
        <v>#DIV/0!</v>
      </c>
      <c r="T21" s="77" t="e">
        <f aca="false">BJ21/BJ20-1</f>
        <v>#DIV/0!</v>
      </c>
      <c r="U21" s="77" t="e">
        <f aca="false">BK21/BK20-1</f>
        <v>#DIV/0!</v>
      </c>
      <c r="V21" s="77" t="e">
        <f aca="false">BL21/BL20-1</f>
        <v>#DIV/0!</v>
      </c>
      <c r="W21" s="78" t="e">
        <f aca="false">BM21/BM20-1</f>
        <v>#DIV/0!</v>
      </c>
      <c r="X21" s="79" t="n">
        <f aca="false">(AE21+AD21)/AC21</f>
        <v>0.729954398764353</v>
      </c>
      <c r="Y21" s="80" t="n">
        <f aca="false">(AQ21+AR21+AS21+AT21+AU21)/AC21</f>
        <v>0.122259933519226</v>
      </c>
      <c r="Z21" s="80" t="n">
        <f aca="false">(AF21+AG21+AI21)/AC21</f>
        <v>0.133959083157506</v>
      </c>
      <c r="AA21" s="65" t="n">
        <f aca="false">1-AI21/(AF21+AG21+AI21)</f>
        <v>0.466798214923418</v>
      </c>
      <c r="AB21" s="81" t="n">
        <f aca="false">(AH21+AJ21+AK21+AL21+AM21+AN21+AO21+AP21)/AC21</f>
        <v>0.0138265845589154</v>
      </c>
      <c r="AC21" s="82" t="n">
        <f aca="false">SUM(AD21:AU21)</f>
        <v>30076.9715608663</v>
      </c>
      <c r="AD21" s="83" t="n">
        <v>21272.9644554983</v>
      </c>
      <c r="AE21" s="84" t="n">
        <v>681.853236866403</v>
      </c>
      <c r="AF21" s="84" t="n">
        <v>1557.52000165767</v>
      </c>
      <c r="AG21" s="84" t="n">
        <v>323.249</v>
      </c>
      <c r="AH21" s="84" t="n">
        <v>4.95808323452677</v>
      </c>
      <c r="AI21" s="84" t="n">
        <v>2148.31453279035</v>
      </c>
      <c r="AJ21" s="84" t="n">
        <v>0.697248434331327</v>
      </c>
      <c r="AK21" s="84" t="n">
        <v>132.145618020382</v>
      </c>
      <c r="AL21" s="84" t="n">
        <v>43.0985107302247</v>
      </c>
      <c r="AM21" s="84" t="n">
        <v>27.7919490106694</v>
      </c>
      <c r="AN21" s="84" t="n">
        <v>144.057132675028</v>
      </c>
      <c r="AO21" s="84" t="n">
        <v>54.3422239111944</v>
      </c>
      <c r="AP21" s="84" t="n">
        <v>8.77102454605632</v>
      </c>
      <c r="AQ21" s="84" t="n">
        <v>380.033458085631</v>
      </c>
      <c r="AR21" s="84" t="n">
        <v>1141.37551671925</v>
      </c>
      <c r="AS21" s="84" t="n">
        <v>1087.85427264292</v>
      </c>
      <c r="AT21" s="84" t="n">
        <v>990.335915229411</v>
      </c>
      <c r="AU21" s="85" t="n">
        <v>77.6093808139475</v>
      </c>
      <c r="AW21" s="71"/>
    </row>
    <row r="22" customFormat="false" ht="13.8" hidden="false" customHeight="false" outlineLevel="0" collapsed="false">
      <c r="B22" s="72" t="n">
        <f aca="false">B21+1</f>
        <v>2032</v>
      </c>
      <c r="C22" s="73" t="n">
        <v>4.5</v>
      </c>
      <c r="D22" s="86" t="n">
        <v>24.9282580926159</v>
      </c>
      <c r="E22" s="75" t="n">
        <f aca="false">AU22/AU21-1</f>
        <v>0.00386150452985778</v>
      </c>
      <c r="F22" s="76" t="e">
        <f aca="false">AV22/AV21-1</f>
        <v>#DIV/0!</v>
      </c>
      <c r="G22" s="77" t="e">
        <f aca="false">AW22/AW21-1</f>
        <v>#DIV/0!</v>
      </c>
      <c r="H22" s="77" t="e">
        <f aca="false">AX22/AX21-1</f>
        <v>#DIV/0!</v>
      </c>
      <c r="I22" s="77" t="e">
        <f aca="false">AY22/AY21-1</f>
        <v>#DIV/0!</v>
      </c>
      <c r="J22" s="77" t="e">
        <f aca="false">AZ22/AZ21-1</f>
        <v>#DIV/0!</v>
      </c>
      <c r="K22" s="77" t="e">
        <f aca="false">BA22/BA21-1</f>
        <v>#DIV/0!</v>
      </c>
      <c r="L22" s="77" t="e">
        <f aca="false">BB22/BB21-1</f>
        <v>#DIV/0!</v>
      </c>
      <c r="M22" s="77" t="e">
        <f aca="false">BC22/BC21-1</f>
        <v>#DIV/0!</v>
      </c>
      <c r="N22" s="77" t="e">
        <f aca="false">BD22/BD21-1</f>
        <v>#DIV/0!</v>
      </c>
      <c r="O22" s="77" t="e">
        <f aca="false">BE22/BE21-1</f>
        <v>#DIV/0!</v>
      </c>
      <c r="P22" s="77" t="e">
        <f aca="false">BF22/BF21-1</f>
        <v>#DIV/0!</v>
      </c>
      <c r="Q22" s="77" t="e">
        <f aca="false">BG22/BG21-1</f>
        <v>#DIV/0!</v>
      </c>
      <c r="R22" s="77" t="e">
        <f aca="false">BH22/BH21-1</f>
        <v>#DIV/0!</v>
      </c>
      <c r="S22" s="77" t="e">
        <f aca="false">BI22/BI21-1</f>
        <v>#DIV/0!</v>
      </c>
      <c r="T22" s="77" t="e">
        <f aca="false">BJ22/BJ21-1</f>
        <v>#DIV/0!</v>
      </c>
      <c r="U22" s="77" t="e">
        <f aca="false">BK22/BK21-1</f>
        <v>#DIV/0!</v>
      </c>
      <c r="V22" s="77" t="e">
        <f aca="false">BL22/BL21-1</f>
        <v>#DIV/0!</v>
      </c>
      <c r="W22" s="78" t="e">
        <f aca="false">BM22/BM21-1</f>
        <v>#DIV/0!</v>
      </c>
      <c r="X22" s="79" t="n">
        <f aca="false">(AE22+AD22)/AC22</f>
        <v>0.731450026141473</v>
      </c>
      <c r="Y22" s="80" t="n">
        <f aca="false">(AQ22+AR22+AS22+AT22+AU22)/AC22</f>
        <v>0.121957080049617</v>
      </c>
      <c r="Z22" s="80" t="n">
        <f aca="false">(AF22+AG22+AI22)/AC22</f>
        <v>0.132888597700518</v>
      </c>
      <c r="AA22" s="65" t="n">
        <f aca="false">1-AI22/(AF22+AG22+AI22)</f>
        <v>0.466451263146766</v>
      </c>
      <c r="AB22" s="81" t="n">
        <f aca="false">(AH22+AJ22+AK22+AL22+AM22+AN22+AO22+AP22)/AC22</f>
        <v>0.0137042961083921</v>
      </c>
      <c r="AC22" s="82" t="n">
        <f aca="false">SUM(AD22:AU22)</f>
        <v>30299.5411504167</v>
      </c>
      <c r="AD22" s="83" t="n">
        <v>21481.3164498229</v>
      </c>
      <c r="AE22" s="84" t="n">
        <v>681.283716724015</v>
      </c>
      <c r="AF22" s="84" t="n">
        <v>1554.90000165767</v>
      </c>
      <c r="AG22" s="84" t="n">
        <v>323.249</v>
      </c>
      <c r="AH22" s="84" t="n">
        <v>4.3046072192297</v>
      </c>
      <c r="AI22" s="84" t="n">
        <v>2148.31453279035</v>
      </c>
      <c r="AJ22" s="84" t="n">
        <v>0.671331349281808</v>
      </c>
      <c r="AK22" s="84" t="n">
        <v>132.145618020382</v>
      </c>
      <c r="AL22" s="84" t="n">
        <v>43.0985107302247</v>
      </c>
      <c r="AM22" s="84" t="n">
        <v>27.5972937533416</v>
      </c>
      <c r="AN22" s="84" t="n">
        <v>144.057132675028</v>
      </c>
      <c r="AO22" s="84" t="n">
        <v>54.554158584448</v>
      </c>
      <c r="AP22" s="84" t="n">
        <v>8.80523154178594</v>
      </c>
      <c r="AQ22" s="84" t="n">
        <v>374.690200983058</v>
      </c>
      <c r="AR22" s="84" t="n">
        <v>1149.46769637621</v>
      </c>
      <c r="AS22" s="84" t="n">
        <v>1095.56699478026</v>
      </c>
      <c r="AT22" s="84" t="n">
        <v>997.609603618973</v>
      </c>
      <c r="AU22" s="85" t="n">
        <v>77.90906978952</v>
      </c>
      <c r="AW22" s="71"/>
    </row>
    <row r="23" customFormat="false" ht="13.8" hidden="false" customHeight="false" outlineLevel="0" collapsed="false">
      <c r="B23" s="72" t="n">
        <f aca="false">B22+1</f>
        <v>2033</v>
      </c>
      <c r="C23" s="73" t="n">
        <v>4.5</v>
      </c>
      <c r="D23" s="86" t="n">
        <v>25.0023935190837</v>
      </c>
      <c r="E23" s="75" t="n">
        <f aca="false">AU23/AU22-1</f>
        <v>0.00227907531091054</v>
      </c>
      <c r="F23" s="76" t="e">
        <f aca="false">AV23/AV22-1</f>
        <v>#DIV/0!</v>
      </c>
      <c r="G23" s="77" t="e">
        <f aca="false">AW23/AW22-1</f>
        <v>#DIV/0!</v>
      </c>
      <c r="H23" s="77" t="e">
        <f aca="false">AX23/AX22-1</f>
        <v>#DIV/0!</v>
      </c>
      <c r="I23" s="77" t="e">
        <f aca="false">AY23/AY22-1</f>
        <v>#DIV/0!</v>
      </c>
      <c r="J23" s="77" t="e">
        <f aca="false">AZ23/AZ22-1</f>
        <v>#DIV/0!</v>
      </c>
      <c r="K23" s="77" t="e">
        <f aca="false">BA23/BA22-1</f>
        <v>#DIV/0!</v>
      </c>
      <c r="L23" s="77" t="e">
        <f aca="false">BB23/BB22-1</f>
        <v>#DIV/0!</v>
      </c>
      <c r="M23" s="77" t="e">
        <f aca="false">BC23/BC22-1</f>
        <v>#DIV/0!</v>
      </c>
      <c r="N23" s="77" t="e">
        <f aca="false">BD23/BD22-1</f>
        <v>#DIV/0!</v>
      </c>
      <c r="O23" s="77" t="e">
        <f aca="false">BE23/BE22-1</f>
        <v>#DIV/0!</v>
      </c>
      <c r="P23" s="77" t="e">
        <f aca="false">BF23/BF22-1</f>
        <v>#DIV/0!</v>
      </c>
      <c r="Q23" s="77" t="e">
        <f aca="false">BG23/BG22-1</f>
        <v>#DIV/0!</v>
      </c>
      <c r="R23" s="77" t="e">
        <f aca="false">BH23/BH22-1</f>
        <v>#DIV/0!</v>
      </c>
      <c r="S23" s="77" t="e">
        <f aca="false">BI23/BI22-1</f>
        <v>#DIV/0!</v>
      </c>
      <c r="T23" s="77" t="e">
        <f aca="false">BJ23/BJ22-1</f>
        <v>#DIV/0!</v>
      </c>
      <c r="U23" s="77" t="e">
        <f aca="false">BK23/BK22-1</f>
        <v>#DIV/0!</v>
      </c>
      <c r="V23" s="77" t="e">
        <f aca="false">BL23/BL22-1</f>
        <v>#DIV/0!</v>
      </c>
      <c r="W23" s="78" t="e">
        <f aca="false">BM23/BM22-1</f>
        <v>#DIV/0!</v>
      </c>
      <c r="X23" s="79" t="n">
        <f aca="false">(AE23+AD23)/AC23</f>
        <v>0.731758085469288</v>
      </c>
      <c r="Y23" s="80" t="n">
        <f aca="false">(AQ23+AR23+AS23+AT23+AU23)/AC23</f>
        <v>0.121914110523849</v>
      </c>
      <c r="Z23" s="80" t="n">
        <f aca="false">(AF23+AG23+AI23)/AC23</f>
        <v>0.132676313280671</v>
      </c>
      <c r="AA23" s="65" t="n">
        <f aca="false">1-AI23/(AF23+AG23+AI23)</f>
        <v>0.465597575843717</v>
      </c>
      <c r="AB23" s="81" t="n">
        <f aca="false">(AH23+AJ23+AK23+AL23+AM23+AN23+AO23+AP23)/AC23</f>
        <v>0.0136514907261916</v>
      </c>
      <c r="AC23" s="82" t="n">
        <f aca="false">SUM(AD23:AU23)</f>
        <v>30372.2600491777</v>
      </c>
      <c r="AD23" s="83" t="n">
        <v>21546.5967884822</v>
      </c>
      <c r="AE23" s="84" t="n">
        <v>678.550076479452</v>
      </c>
      <c r="AF23" s="84" t="n">
        <v>1552.96000165767</v>
      </c>
      <c r="AG23" s="84" t="n">
        <v>323.249</v>
      </c>
      <c r="AH23" s="84" t="n">
        <v>3.74115288219509</v>
      </c>
      <c r="AI23" s="84" t="n">
        <v>2153.47048766905</v>
      </c>
      <c r="AJ23" s="84" t="n">
        <v>0.647385372654634</v>
      </c>
      <c r="AK23" s="84" t="n">
        <v>132.145618020382</v>
      </c>
      <c r="AL23" s="84" t="n">
        <v>43.0985107302247</v>
      </c>
      <c r="AM23" s="84" t="n">
        <v>27.4317099908216</v>
      </c>
      <c r="AN23" s="84" t="n">
        <v>144.057132675028</v>
      </c>
      <c r="AO23" s="84" t="n">
        <v>54.6796331491923</v>
      </c>
      <c r="AP23" s="84" t="n">
        <v>8.82548357433205</v>
      </c>
      <c r="AQ23" s="84" t="n">
        <v>369.729240215767</v>
      </c>
      <c r="AR23" s="84" t="n">
        <v>1152.09703096188</v>
      </c>
      <c r="AS23" s="84" t="n">
        <v>1098.07303492335</v>
      </c>
      <c r="AT23" s="84" t="n">
        <v>1004.82113196658</v>
      </c>
      <c r="AU23" s="85" t="n">
        <v>78.0866304269733</v>
      </c>
      <c r="AW23" s="71"/>
    </row>
    <row r="24" customFormat="false" ht="13.8" hidden="false" customHeight="false" outlineLevel="0" collapsed="false">
      <c r="B24" s="72" t="n">
        <f aca="false">B23+1</f>
        <v>2034</v>
      </c>
      <c r="C24" s="73" t="n">
        <v>4.5</v>
      </c>
      <c r="D24" s="86" t="n">
        <v>25.0782978613516</v>
      </c>
      <c r="E24" s="75" t="n">
        <f aca="false">AU24/AU23-1</f>
        <v>0.00238809978494325</v>
      </c>
      <c r="F24" s="76" t="e">
        <f aca="false">AV24/AV23-1</f>
        <v>#DIV/0!</v>
      </c>
      <c r="G24" s="77" t="e">
        <f aca="false">AW24/AW23-1</f>
        <v>#DIV/0!</v>
      </c>
      <c r="H24" s="77" t="e">
        <f aca="false">AX24/AX23-1</f>
        <v>#DIV/0!</v>
      </c>
      <c r="I24" s="77" t="e">
        <f aca="false">AY24/AY23-1</f>
        <v>#DIV/0!</v>
      </c>
      <c r="J24" s="77" t="e">
        <f aca="false">AZ24/AZ23-1</f>
        <v>#DIV/0!</v>
      </c>
      <c r="K24" s="77" t="e">
        <f aca="false">BA24/BA23-1</f>
        <v>#DIV/0!</v>
      </c>
      <c r="L24" s="77" t="e">
        <f aca="false">BB24/BB23-1</f>
        <v>#DIV/0!</v>
      </c>
      <c r="M24" s="77" t="e">
        <f aca="false">BC24/BC23-1</f>
        <v>#DIV/0!</v>
      </c>
      <c r="N24" s="77" t="e">
        <f aca="false">BD24/BD23-1</f>
        <v>#DIV/0!</v>
      </c>
      <c r="O24" s="77" t="e">
        <f aca="false">BE24/BE23-1</f>
        <v>#DIV/0!</v>
      </c>
      <c r="P24" s="77" t="e">
        <f aca="false">BF24/BF23-1</f>
        <v>#DIV/0!</v>
      </c>
      <c r="Q24" s="77" t="e">
        <f aca="false">BG24/BG23-1</f>
        <v>#DIV/0!</v>
      </c>
      <c r="R24" s="77" t="e">
        <f aca="false">BH24/BH23-1</f>
        <v>#DIV/0!</v>
      </c>
      <c r="S24" s="77" t="e">
        <f aca="false">BI24/BI23-1</f>
        <v>#DIV/0!</v>
      </c>
      <c r="T24" s="77" t="e">
        <f aca="false">BJ24/BJ23-1</f>
        <v>#DIV/0!</v>
      </c>
      <c r="U24" s="77" t="e">
        <f aca="false">BK24/BK23-1</f>
        <v>#DIV/0!</v>
      </c>
      <c r="V24" s="77" t="e">
        <f aca="false">BL24/BL23-1</f>
        <v>#DIV/0!</v>
      </c>
      <c r="W24" s="78" t="e">
        <f aca="false">BM24/BM23-1</f>
        <v>#DIV/0!</v>
      </c>
      <c r="X24" s="79" t="n">
        <f aca="false">(AE24+AD24)/AC24</f>
        <v>0.732059512359383</v>
      </c>
      <c r="Y24" s="80" t="n">
        <f aca="false">(AQ24+AR24+AS24+AT24+AU24)/AC24</f>
        <v>0.121874061839442</v>
      </c>
      <c r="Z24" s="80" t="n">
        <f aca="false">(AF24+AG24+AI24)/AC24</f>
        <v>0.132465774580114</v>
      </c>
      <c r="AA24" s="65" t="n">
        <f aca="false">1-AI24/(AF24+AG24+AI24)</f>
        <v>0.464748206319303</v>
      </c>
      <c r="AB24" s="81" t="n">
        <f aca="false">(AH24+AJ24+AK24+AL24+AM24+AN24+AO24+AP24)/AC24</f>
        <v>0.0136006512210607</v>
      </c>
      <c r="AC24" s="82" t="n">
        <f aca="false">SUM(AD24:AU24)</f>
        <v>30448.1906993007</v>
      </c>
      <c r="AD24" s="83" t="n">
        <v>21614.0600376364</v>
      </c>
      <c r="AE24" s="84" t="n">
        <v>675.827597919159</v>
      </c>
      <c r="AF24" s="84" t="n">
        <v>1551.24000165767</v>
      </c>
      <c r="AG24" s="84" t="n">
        <v>323.249</v>
      </c>
      <c r="AH24" s="84" t="n">
        <v>3.26505880113321</v>
      </c>
      <c r="AI24" s="84" t="n">
        <v>2158.85416388822</v>
      </c>
      <c r="AJ24" s="84" t="n">
        <v>0.62425305222716</v>
      </c>
      <c r="AK24" s="84" t="n">
        <v>132.145618020382</v>
      </c>
      <c r="AL24" s="84" t="n">
        <v>43.0985107302247</v>
      </c>
      <c r="AM24" s="84" t="n">
        <v>27.2671197308766</v>
      </c>
      <c r="AN24" s="84" t="n">
        <v>144.057132675028</v>
      </c>
      <c r="AO24" s="84" t="n">
        <v>54.8108642687503</v>
      </c>
      <c r="AP24" s="84" t="n">
        <v>8.84666473491044</v>
      </c>
      <c r="AQ24" s="84" t="n">
        <v>365.133341078246</v>
      </c>
      <c r="AR24" s="84" t="n">
        <v>1154.84791803206</v>
      </c>
      <c r="AS24" s="84" t="n">
        <v>1100.69492772639</v>
      </c>
      <c r="AT24" s="84" t="n">
        <v>1011.89538025671</v>
      </c>
      <c r="AU24" s="85" t="n">
        <v>78.2731090923029</v>
      </c>
      <c r="AW24" s="71"/>
    </row>
    <row r="25" customFormat="false" ht="13.8" hidden="false" customHeight="false" outlineLevel="0" collapsed="false">
      <c r="B25" s="72" t="n">
        <f aca="false">B24+1</f>
        <v>2035</v>
      </c>
      <c r="C25" s="73" t="n">
        <v>4.5</v>
      </c>
      <c r="D25" s="86" t="n">
        <v>25.1543816830723</v>
      </c>
      <c r="E25" s="75" t="n">
        <f aca="false">AU25/AU24-1</f>
        <v>0.00216213648251951</v>
      </c>
      <c r="F25" s="76" t="e">
        <f aca="false">AV25/AV24-1</f>
        <v>#DIV/0!</v>
      </c>
      <c r="G25" s="77" t="e">
        <f aca="false">AW25/AW24-1</f>
        <v>#DIV/0!</v>
      </c>
      <c r="H25" s="77" t="e">
        <f aca="false">AX25/AX24-1</f>
        <v>#DIV/0!</v>
      </c>
      <c r="I25" s="77" t="e">
        <f aca="false">AY25/AY24-1</f>
        <v>#DIV/0!</v>
      </c>
      <c r="J25" s="77" t="e">
        <f aca="false">AZ25/AZ24-1</f>
        <v>#DIV/0!</v>
      </c>
      <c r="K25" s="77" t="e">
        <f aca="false">BA25/BA24-1</f>
        <v>#DIV/0!</v>
      </c>
      <c r="L25" s="77" t="e">
        <f aca="false">BB25/BB24-1</f>
        <v>#DIV/0!</v>
      </c>
      <c r="M25" s="77" t="e">
        <f aca="false">BC25/BC24-1</f>
        <v>#DIV/0!</v>
      </c>
      <c r="N25" s="77" t="e">
        <f aca="false">BD25/BD24-1</f>
        <v>#DIV/0!</v>
      </c>
      <c r="O25" s="77" t="e">
        <f aca="false">BE25/BE24-1</f>
        <v>#DIV/0!</v>
      </c>
      <c r="P25" s="77" t="e">
        <f aca="false">BF25/BF24-1</f>
        <v>#DIV/0!</v>
      </c>
      <c r="Q25" s="77" t="e">
        <f aca="false">BG25/BG24-1</f>
        <v>#DIV/0!</v>
      </c>
      <c r="R25" s="77" t="e">
        <f aca="false">BH25/BH24-1</f>
        <v>#DIV/0!</v>
      </c>
      <c r="S25" s="77" t="e">
        <f aca="false">BI25/BI24-1</f>
        <v>#DIV/0!</v>
      </c>
      <c r="T25" s="77" t="e">
        <f aca="false">BJ25/BJ24-1</f>
        <v>#DIV/0!</v>
      </c>
      <c r="U25" s="77" t="e">
        <f aca="false">BK25/BK24-1</f>
        <v>#DIV/0!</v>
      </c>
      <c r="V25" s="77" t="e">
        <f aca="false">BL25/BL24-1</f>
        <v>#DIV/0!</v>
      </c>
      <c r="W25" s="78" t="e">
        <f aca="false">BM25/BM24-1</f>
        <v>#DIV/0!</v>
      </c>
      <c r="X25" s="79" t="n">
        <f aca="false">(AE25+AD25)/AC25</f>
        <v>0.732277783826658</v>
      </c>
      <c r="Y25" s="80" t="n">
        <f aca="false">(AQ25+AR25+AS25+AT25+AU25)/AC25</f>
        <v>0.121864875784453</v>
      </c>
      <c r="Z25" s="80" t="n">
        <f aca="false">(AF25+AG25+AI25)/AC25</f>
        <v>0.132300711485866</v>
      </c>
      <c r="AA25" s="65" t="n">
        <f aca="false">1-AI25/(AF25+AG25+AI25)</f>
        <v>0.464080407059008</v>
      </c>
      <c r="AB25" s="81" t="n">
        <f aca="false">(AH25+AJ25+AK25+AL25+AM25+AN25+AO25+AP25)/AC25</f>
        <v>0.013556628903023</v>
      </c>
      <c r="AC25" s="82" t="n">
        <f aca="false">SUM(AD25:AU25)</f>
        <v>30512.1318997692</v>
      </c>
      <c r="AD25" s="83" t="n">
        <v>21670.2381564602</v>
      </c>
      <c r="AE25" s="84" t="n">
        <v>673.118170929444</v>
      </c>
      <c r="AF25" s="84" t="n">
        <v>1550.14000165767</v>
      </c>
      <c r="AG25" s="84" t="n">
        <v>323.249</v>
      </c>
      <c r="AH25" s="84" t="n">
        <v>2.84395499955046</v>
      </c>
      <c r="AI25" s="84" t="n">
        <v>2163.38775763238</v>
      </c>
      <c r="AJ25" s="84" t="n">
        <v>0.601705953015983</v>
      </c>
      <c r="AK25" s="84" t="n">
        <v>132.145618020382</v>
      </c>
      <c r="AL25" s="84" t="n">
        <v>43.0985107302247</v>
      </c>
      <c r="AM25" s="84" t="n">
        <v>27.1035170124914</v>
      </c>
      <c r="AN25" s="84" t="n">
        <v>144.057132675028</v>
      </c>
      <c r="AO25" s="84" t="n">
        <v>54.9259670837147</v>
      </c>
      <c r="AP25" s="84" t="n">
        <v>8.86524273085376</v>
      </c>
      <c r="AQ25" s="84" t="n">
        <v>360.886964824362</v>
      </c>
      <c r="AR25" s="84" t="n">
        <v>1157.26258266088</v>
      </c>
      <c r="AS25" s="84" t="n">
        <v>1102.99636419053</v>
      </c>
      <c r="AT25" s="84" t="n">
        <v>1018.76890597137</v>
      </c>
      <c r="AU25" s="85" t="n">
        <v>78.4423462370716</v>
      </c>
      <c r="AW25" s="71"/>
    </row>
    <row r="26" customFormat="false" ht="13.8" hidden="false" customHeight="false" outlineLevel="0" collapsed="false">
      <c r="B26" s="72" t="n">
        <f aca="false">B25+1</f>
        <v>2036</v>
      </c>
      <c r="C26" s="73" t="n">
        <v>4.5</v>
      </c>
      <c r="D26" s="86" t="n">
        <v>25.2057553601327</v>
      </c>
      <c r="E26" s="75" t="n">
        <f aca="false">AU26/AU25-1</f>
        <v>0.00171911470897923</v>
      </c>
      <c r="F26" s="76" t="e">
        <f aca="false">AV26/AV25-1</f>
        <v>#DIV/0!</v>
      </c>
      <c r="G26" s="77" t="e">
        <f aca="false">AW26/AW25-1</f>
        <v>#DIV/0!</v>
      </c>
      <c r="H26" s="77" t="e">
        <f aca="false">AX26/AX25-1</f>
        <v>#DIV/0!</v>
      </c>
      <c r="I26" s="77" t="e">
        <f aca="false">AY26/AY25-1</f>
        <v>#DIV/0!</v>
      </c>
      <c r="J26" s="77" t="e">
        <f aca="false">AZ26/AZ25-1</f>
        <v>#DIV/0!</v>
      </c>
      <c r="K26" s="77" t="e">
        <f aca="false">BA26/BA25-1</f>
        <v>#DIV/0!</v>
      </c>
      <c r="L26" s="77" t="e">
        <f aca="false">BB26/BB25-1</f>
        <v>#DIV/0!</v>
      </c>
      <c r="M26" s="77" t="e">
        <f aca="false">BC26/BC25-1</f>
        <v>#DIV/0!</v>
      </c>
      <c r="N26" s="77" t="e">
        <f aca="false">BD26/BD25-1</f>
        <v>#DIV/0!</v>
      </c>
      <c r="O26" s="77" t="e">
        <f aca="false">BE26/BE25-1</f>
        <v>#DIV/0!</v>
      </c>
      <c r="P26" s="77" t="e">
        <f aca="false">BF26/BF25-1</f>
        <v>#DIV/0!</v>
      </c>
      <c r="Q26" s="77" t="e">
        <f aca="false">BG26/BG25-1</f>
        <v>#DIV/0!</v>
      </c>
      <c r="R26" s="77" t="e">
        <f aca="false">BH26/BH25-1</f>
        <v>#DIV/0!</v>
      </c>
      <c r="S26" s="77" t="e">
        <f aca="false">BI26/BI25-1</f>
        <v>#DIV/0!</v>
      </c>
      <c r="T26" s="77" t="e">
        <f aca="false">BJ26/BJ25-1</f>
        <v>#DIV/0!</v>
      </c>
      <c r="U26" s="77" t="e">
        <f aca="false">BK26/BK25-1</f>
        <v>#DIV/0!</v>
      </c>
      <c r="V26" s="77" t="e">
        <f aca="false">BL26/BL25-1</f>
        <v>#DIV/0!</v>
      </c>
      <c r="W26" s="78" t="e">
        <f aca="false">BM26/BM25-1</f>
        <v>#DIV/0!</v>
      </c>
      <c r="X26" s="79" t="n">
        <f aca="false">(AE26+AD26)/AC26</f>
        <v>0.732415711719898</v>
      </c>
      <c r="Y26" s="80" t="n">
        <f aca="false">(AQ26+AR26+AS26+AT26+AU26)/AC26</f>
        <v>0.121888760589818</v>
      </c>
      <c r="Z26" s="80" t="n">
        <f aca="false">(AF26+AG26+AI26)/AC26</f>
        <v>0.132175799719743</v>
      </c>
      <c r="AA26" s="65" t="n">
        <f aca="false">1-AI26/(AF26+AG26+AI26)</f>
        <v>0.463573940194449</v>
      </c>
      <c r="AB26" s="81" t="n">
        <f aca="false">(AH26+AJ26+AK26+AL26+AM26+AN26+AO26+AP26)/AC26</f>
        <v>0.0135197279705419</v>
      </c>
      <c r="AC26" s="82" t="n">
        <f aca="false">SUM(AD26:AU26)</f>
        <v>30560.9513108088</v>
      </c>
      <c r="AD26" s="83" t="n">
        <v>21712.8992611214</v>
      </c>
      <c r="AE26" s="84" t="n">
        <v>670.421644021782</v>
      </c>
      <c r="AF26" s="84" t="n">
        <v>1549.32000165767</v>
      </c>
      <c r="AG26" s="84" t="n">
        <v>323.249</v>
      </c>
      <c r="AH26" s="84" t="n">
        <v>2.45325229372157</v>
      </c>
      <c r="AI26" s="84" t="n">
        <v>2166.8491780446</v>
      </c>
      <c r="AJ26" s="84" t="n">
        <v>0.580683742085106</v>
      </c>
      <c r="AK26" s="84" t="n">
        <v>132.145618020382</v>
      </c>
      <c r="AL26" s="84" t="n">
        <v>43.0985107302247</v>
      </c>
      <c r="AM26" s="84" t="n">
        <v>26.9408959104164</v>
      </c>
      <c r="AN26" s="84" t="n">
        <v>144.057132675028</v>
      </c>
      <c r="AO26" s="84" t="n">
        <v>55.019341227757</v>
      </c>
      <c r="AP26" s="84" t="n">
        <v>8.88031364349621</v>
      </c>
      <c r="AQ26" s="84" t="n">
        <v>356.976105976594</v>
      </c>
      <c r="AR26" s="84" t="n">
        <v>1159.2229189118</v>
      </c>
      <c r="AS26" s="84" t="n">
        <v>1104.86477658868</v>
      </c>
      <c r="AT26" s="84" t="n">
        <v>1025.39547861489</v>
      </c>
      <c r="AU26" s="85" t="n">
        <v>78.5771976282946</v>
      </c>
      <c r="AW26" s="71"/>
    </row>
    <row r="27" customFormat="false" ht="13.8" hidden="false" customHeight="false" outlineLevel="0" collapsed="false">
      <c r="B27" s="72" t="n">
        <f aca="false">B26+1</f>
        <v>2037</v>
      </c>
      <c r="C27" s="73" t="n">
        <v>4.5</v>
      </c>
      <c r="D27" s="86" t="n">
        <v>25.2561219566421</v>
      </c>
      <c r="E27" s="75" t="n">
        <f aca="false">AU27/AU26-1</f>
        <v>0.00104634441844875</v>
      </c>
      <c r="F27" s="76" t="e">
        <f aca="false">AV27/AV26-1</f>
        <v>#DIV/0!</v>
      </c>
      <c r="G27" s="77" t="e">
        <f aca="false">AW27/AW26-1</f>
        <v>#DIV/0!</v>
      </c>
      <c r="H27" s="77" t="e">
        <f aca="false">AX27/AX26-1</f>
        <v>#DIV/0!</v>
      </c>
      <c r="I27" s="77" t="e">
        <f aca="false">AY27/AY26-1</f>
        <v>#DIV/0!</v>
      </c>
      <c r="J27" s="77" t="e">
        <f aca="false">AZ27/AZ26-1</f>
        <v>#DIV/0!</v>
      </c>
      <c r="K27" s="77" t="e">
        <f aca="false">BA27/BA26-1</f>
        <v>#DIV/0!</v>
      </c>
      <c r="L27" s="77" t="e">
        <f aca="false">BB27/BB26-1</f>
        <v>#DIV/0!</v>
      </c>
      <c r="M27" s="77" t="e">
        <f aca="false">BC27/BC26-1</f>
        <v>#DIV/0!</v>
      </c>
      <c r="N27" s="77" t="e">
        <f aca="false">BD27/BD26-1</f>
        <v>#DIV/0!</v>
      </c>
      <c r="O27" s="77" t="e">
        <f aca="false">BE27/BE26-1</f>
        <v>#DIV/0!</v>
      </c>
      <c r="P27" s="77" t="e">
        <f aca="false">BF27/BF26-1</f>
        <v>#DIV/0!</v>
      </c>
      <c r="Q27" s="77" t="e">
        <f aca="false">BG27/BG26-1</f>
        <v>#DIV/0!</v>
      </c>
      <c r="R27" s="77" t="e">
        <f aca="false">BH27/BH26-1</f>
        <v>#DIV/0!</v>
      </c>
      <c r="S27" s="77" t="e">
        <f aca="false">BI27/BI26-1</f>
        <v>#DIV/0!</v>
      </c>
      <c r="T27" s="77" t="e">
        <f aca="false">BJ27/BJ26-1</f>
        <v>#DIV/0!</v>
      </c>
      <c r="U27" s="77" t="e">
        <f aca="false">BK27/BK26-1</f>
        <v>#DIV/0!</v>
      </c>
      <c r="V27" s="77" t="e">
        <f aca="false">BL27/BL26-1</f>
        <v>#DIV/0!</v>
      </c>
      <c r="W27" s="78" t="e">
        <f aca="false">BM27/BM26-1</f>
        <v>#DIV/0!</v>
      </c>
      <c r="X27" s="79" t="n">
        <f aca="false">(AE27+AD27)/AC27</f>
        <v>0.732470416146527</v>
      </c>
      <c r="Y27" s="80" t="n">
        <f aca="false">(AQ27+AR27+AS27+AT27+AU27)/AC27</f>
        <v>0.121943388882048</v>
      </c>
      <c r="Z27" s="80" t="n">
        <f aca="false">(AF27+AG27+AI27)/AC27</f>
        <v>0.1320949743921</v>
      </c>
      <c r="AA27" s="65" t="n">
        <f aca="false">1-AI27/(AF27+AG27+AI27)</f>
        <v>0.46324571565571</v>
      </c>
      <c r="AB27" s="81" t="n">
        <f aca="false">(AH27+AJ27+AK27+AL27+AM27+AN27+AO27+AP27)/AC27</f>
        <v>0.0134912205793249</v>
      </c>
      <c r="AC27" s="82" t="n">
        <f aca="false">SUM(AD27:AU27)</f>
        <v>30591.5122621197</v>
      </c>
      <c r="AD27" s="83" t="n">
        <v>21739.6394849636</v>
      </c>
      <c r="AE27" s="84" t="n">
        <v>667.738232222773</v>
      </c>
      <c r="AF27" s="84" t="n">
        <v>1548.72000165767</v>
      </c>
      <c r="AG27" s="84" t="n">
        <v>323.249</v>
      </c>
      <c r="AH27" s="84" t="n">
        <v>2.10636975152948</v>
      </c>
      <c r="AI27" s="84" t="n">
        <v>2169.01602722264</v>
      </c>
      <c r="AJ27" s="84" t="n">
        <v>0.560013579650456</v>
      </c>
      <c r="AK27" s="84" t="n">
        <v>132.145618020382</v>
      </c>
      <c r="AL27" s="84" t="n">
        <v>43.0985107302247</v>
      </c>
      <c r="AM27" s="84" t="n">
        <v>26.7792505349539</v>
      </c>
      <c r="AN27" s="84" t="n">
        <v>144.057132675028</v>
      </c>
      <c r="AO27" s="84" t="n">
        <v>55.0798625031075</v>
      </c>
      <c r="AP27" s="84" t="n">
        <v>8.89008198850405</v>
      </c>
      <c r="AQ27" s="84" t="n">
        <v>353.38815197486</v>
      </c>
      <c r="AR27" s="84" t="n">
        <v>1160.49506577297</v>
      </c>
      <c r="AS27" s="84" t="n">
        <v>1106.07727009154</v>
      </c>
      <c r="AT27" s="84" t="n">
        <v>1031.81277198978</v>
      </c>
      <c r="AU27" s="85" t="n">
        <v>78.6594164404503</v>
      </c>
      <c r="AW27" s="71"/>
    </row>
    <row r="28" customFormat="false" ht="13.8" hidden="false" customHeight="false" outlineLevel="0" collapsed="false">
      <c r="B28" s="72" t="n">
        <f aca="false">B27+1</f>
        <v>2038</v>
      </c>
      <c r="C28" s="73" t="n">
        <v>4.5</v>
      </c>
      <c r="D28" s="86" t="n">
        <v>25.3074526084578</v>
      </c>
      <c r="E28" s="75" t="n">
        <f aca="false">AU28/AU27-1</f>
        <v>0.00102779781503326</v>
      </c>
      <c r="F28" s="76" t="e">
        <f aca="false">AV28/AV27-1</f>
        <v>#DIV/0!</v>
      </c>
      <c r="G28" s="77" t="e">
        <f aca="false">AW28/AW27-1</f>
        <v>#DIV/0!</v>
      </c>
      <c r="H28" s="77" t="e">
        <f aca="false">AX28/AX27-1</f>
        <v>#DIV/0!</v>
      </c>
      <c r="I28" s="77" t="e">
        <f aca="false">AY28/AY27-1</f>
        <v>#DIV/0!</v>
      </c>
      <c r="J28" s="77" t="e">
        <f aca="false">AZ28/AZ27-1</f>
        <v>#DIV/0!</v>
      </c>
      <c r="K28" s="77" t="e">
        <f aca="false">BA28/BA27-1</f>
        <v>#DIV/0!</v>
      </c>
      <c r="L28" s="77" t="e">
        <f aca="false">BB28/BB27-1</f>
        <v>#DIV/0!</v>
      </c>
      <c r="M28" s="77" t="e">
        <f aca="false">BC28/BC27-1</f>
        <v>#DIV/0!</v>
      </c>
      <c r="N28" s="77" t="e">
        <f aca="false">BD28/BD27-1</f>
        <v>#DIV/0!</v>
      </c>
      <c r="O28" s="77" t="e">
        <f aca="false">BE28/BE27-1</f>
        <v>#DIV/0!</v>
      </c>
      <c r="P28" s="77" t="e">
        <f aca="false">BF28/BF27-1</f>
        <v>#DIV/0!</v>
      </c>
      <c r="Q28" s="77" t="e">
        <f aca="false">BG28/BG27-1</f>
        <v>#DIV/0!</v>
      </c>
      <c r="R28" s="77" t="e">
        <f aca="false">BH28/BH27-1</f>
        <v>#DIV/0!</v>
      </c>
      <c r="S28" s="77" t="e">
        <f aca="false">BI28/BI27-1</f>
        <v>#DIV/0!</v>
      </c>
      <c r="T28" s="77" t="e">
        <f aca="false">BJ28/BJ27-1</f>
        <v>#DIV/0!</v>
      </c>
      <c r="U28" s="77" t="e">
        <f aca="false">BK28/BK27-1</f>
        <v>#DIV/0!</v>
      </c>
      <c r="V28" s="77" t="e">
        <f aca="false">BL28/BL27-1</f>
        <v>#DIV/0!</v>
      </c>
      <c r="W28" s="78" t="e">
        <f aca="false">BM28/BM27-1</f>
        <v>#DIV/0!</v>
      </c>
      <c r="X28" s="79" t="n">
        <f aca="false">(AE28+AD28)/AC28</f>
        <v>0.732506066803331</v>
      </c>
      <c r="Y28" s="80" t="n">
        <f aca="false">(AQ28+AR28+AS28+AT28+AU28)/AC28</f>
        <v>0.122006708707503</v>
      </c>
      <c r="Z28" s="80" t="n">
        <f aca="false">(AF28+AG28+AI28)/AC28</f>
        <v>0.132022314642951</v>
      </c>
      <c r="AA28" s="65" t="n">
        <f aca="false">1-AI28/(AF28+AG28+AI28)</f>
        <v>0.46295030777894</v>
      </c>
      <c r="AB28" s="81" t="n">
        <f aca="false">(AH28+AJ28+AK28+AL28+AM28+AN28+AO28+AP28)/AC28</f>
        <v>0.0134649098462139</v>
      </c>
      <c r="AC28" s="82" t="n">
        <f aca="false">SUM(AD28:AU28)</f>
        <v>30619.0446231555</v>
      </c>
      <c r="AD28" s="83" t="n">
        <v>21763.5698579159</v>
      </c>
      <c r="AE28" s="84" t="n">
        <v>665.066088267447</v>
      </c>
      <c r="AF28" s="84" t="n">
        <v>1548.18000165767</v>
      </c>
      <c r="AG28" s="84" t="n">
        <v>323.249</v>
      </c>
      <c r="AH28" s="84" t="n">
        <v>1.78790279729373</v>
      </c>
      <c r="AI28" s="84" t="n">
        <v>2170.96814164714</v>
      </c>
      <c r="AJ28" s="84" t="n">
        <v>0.541021737213422</v>
      </c>
      <c r="AK28" s="84" t="n">
        <v>132.145618020382</v>
      </c>
      <c r="AL28" s="84" t="n">
        <v>43.0985107302247</v>
      </c>
      <c r="AM28" s="84" t="n">
        <v>26.6185750317442</v>
      </c>
      <c r="AN28" s="84" t="n">
        <v>144.057132675028</v>
      </c>
      <c r="AO28" s="84" t="n">
        <v>55.1349423656106</v>
      </c>
      <c r="AP28" s="84" t="n">
        <v>8.89897207049256</v>
      </c>
      <c r="AQ28" s="84" t="n">
        <v>350.111761916949</v>
      </c>
      <c r="AR28" s="84" t="n">
        <v>1161.65348050413</v>
      </c>
      <c r="AS28" s="84" t="n">
        <v>1107.18136457783</v>
      </c>
      <c r="AT28" s="84" t="n">
        <v>1038.04198882368</v>
      </c>
      <c r="AU28" s="85" t="n">
        <v>78.7402624167996</v>
      </c>
      <c r="AW28" s="71"/>
    </row>
    <row r="29" customFormat="false" ht="13.8" hidden="false" customHeight="false" outlineLevel="0" collapsed="false">
      <c r="B29" s="72" t="n">
        <f aca="false">B28+1</f>
        <v>2039</v>
      </c>
      <c r="C29" s="73" t="n">
        <v>4.5</v>
      </c>
      <c r="D29" s="86" t="n">
        <v>25.3581390535298</v>
      </c>
      <c r="E29" s="75" t="n">
        <f aca="false">AU29/AU28-1</f>
        <v>0.00146481385332287</v>
      </c>
      <c r="F29" s="76" t="e">
        <f aca="false">AV29/AV28-1</f>
        <v>#DIV/0!</v>
      </c>
      <c r="G29" s="77" t="e">
        <f aca="false">AW29/AW28-1</f>
        <v>#DIV/0!</v>
      </c>
      <c r="H29" s="77" t="e">
        <f aca="false">AX29/AX28-1</f>
        <v>#DIV/0!</v>
      </c>
      <c r="I29" s="77" t="e">
        <f aca="false">AY29/AY28-1</f>
        <v>#DIV/0!</v>
      </c>
      <c r="J29" s="77" t="e">
        <f aca="false">AZ29/AZ28-1</f>
        <v>#DIV/0!</v>
      </c>
      <c r="K29" s="77" t="e">
        <f aca="false">BA29/BA28-1</f>
        <v>#DIV/0!</v>
      </c>
      <c r="L29" s="77" t="e">
        <f aca="false">BB29/BB28-1</f>
        <v>#DIV/0!</v>
      </c>
      <c r="M29" s="77" t="e">
        <f aca="false">BC29/BC28-1</f>
        <v>#DIV/0!</v>
      </c>
      <c r="N29" s="77" t="e">
        <f aca="false">BD29/BD28-1</f>
        <v>#DIV/0!</v>
      </c>
      <c r="O29" s="77" t="e">
        <f aca="false">BE29/BE28-1</f>
        <v>#DIV/0!</v>
      </c>
      <c r="P29" s="77" t="e">
        <f aca="false">BF29/BF28-1</f>
        <v>#DIV/0!</v>
      </c>
      <c r="Q29" s="77" t="e">
        <f aca="false">BG29/BG28-1</f>
        <v>#DIV/0!</v>
      </c>
      <c r="R29" s="77" t="e">
        <f aca="false">BH29/BH28-1</f>
        <v>#DIV/0!</v>
      </c>
      <c r="S29" s="77" t="e">
        <f aca="false">BI29/BI28-1</f>
        <v>#DIV/0!</v>
      </c>
      <c r="T29" s="77" t="e">
        <f aca="false">BJ29/BJ28-1</f>
        <v>#DIV/0!</v>
      </c>
      <c r="U29" s="77" t="e">
        <f aca="false">BK29/BK28-1</f>
        <v>#DIV/0!</v>
      </c>
      <c r="V29" s="77" t="e">
        <f aca="false">BL29/BL28-1</f>
        <v>#DIV/0!</v>
      </c>
      <c r="W29" s="78" t="e">
        <f aca="false">BM29/BM28-1</f>
        <v>#DIV/0!</v>
      </c>
      <c r="X29" s="79" t="n">
        <f aca="false">(AE29+AD29)/AC29</f>
        <v>0.732612835448757</v>
      </c>
      <c r="Y29" s="80" t="n">
        <f aca="false">(AQ29+AR29+AS29+AT29+AU29)/AC29</f>
        <v>0.122035929905406</v>
      </c>
      <c r="Z29" s="80" t="n">
        <f aca="false">(AF29+AG29+AI29)/AC29</f>
        <v>0.13191903252094</v>
      </c>
      <c r="AA29" s="65" t="n">
        <f aca="false">1-AI29/(AF29+AG29+AI29)</f>
        <v>0.462529840536435</v>
      </c>
      <c r="AB29" s="81" t="n">
        <f aca="false">(AH29+AJ29+AK29+AL29+AM29+AN29+AO29+AP29)/AC29</f>
        <v>0.0134322021248968</v>
      </c>
      <c r="AC29" s="82" t="n">
        <f aca="false">SUM(AD29:AU29)</f>
        <v>30664.9731900902</v>
      </c>
      <c r="AD29" s="83" t="n">
        <v>21803.1500751199</v>
      </c>
      <c r="AE29" s="84" t="n">
        <v>662.402882632237</v>
      </c>
      <c r="AF29" s="84" t="n">
        <v>1547.82000165767</v>
      </c>
      <c r="AG29" s="84" t="n">
        <v>323.249</v>
      </c>
      <c r="AH29" s="84" t="n">
        <v>1.48617005376141</v>
      </c>
      <c r="AI29" s="84" t="n">
        <v>2174.22459385961</v>
      </c>
      <c r="AJ29" s="84" t="n">
        <v>0.52185767512531</v>
      </c>
      <c r="AK29" s="84" t="n">
        <v>132.145618020382</v>
      </c>
      <c r="AL29" s="84" t="n">
        <v>43.0985107302247</v>
      </c>
      <c r="AM29" s="84" t="n">
        <v>26.4588635815537</v>
      </c>
      <c r="AN29" s="84" t="n">
        <v>144.057132675028</v>
      </c>
      <c r="AO29" s="84" t="n">
        <v>55.2176447791591</v>
      </c>
      <c r="AP29" s="84" t="n">
        <v>8.9123205285983</v>
      </c>
      <c r="AQ29" s="84" t="n">
        <v>347.136761681998</v>
      </c>
      <c r="AR29" s="84" t="n">
        <v>1163.39079489506</v>
      </c>
      <c r="AS29" s="84" t="n">
        <v>1108.83721303034</v>
      </c>
      <c r="AT29" s="84" t="n">
        <v>1044.0081469256</v>
      </c>
      <c r="AU29" s="85" t="n">
        <v>78.855602244002</v>
      </c>
      <c r="AW29" s="71"/>
    </row>
    <row r="30" customFormat="false" ht="13.8" hidden="false" customHeight="false" outlineLevel="0" collapsed="false">
      <c r="B30" s="72" t="n">
        <f aca="false">B29+1</f>
        <v>2040</v>
      </c>
      <c r="C30" s="73" t="n">
        <v>4.5</v>
      </c>
      <c r="D30" s="86" t="n">
        <v>25.4090388118451</v>
      </c>
      <c r="E30" s="75" t="n">
        <f aca="false">AU30/AU29-1</f>
        <v>0.00157864318935275</v>
      </c>
      <c r="F30" s="76" t="e">
        <f aca="false">AV30/AV29-1</f>
        <v>#DIV/0!</v>
      </c>
      <c r="G30" s="77" t="e">
        <f aca="false">AW30/AW29-1</f>
        <v>#DIV/0!</v>
      </c>
      <c r="H30" s="77" t="e">
        <f aca="false">AX30/AX29-1</f>
        <v>#DIV/0!</v>
      </c>
      <c r="I30" s="77" t="e">
        <f aca="false">AY30/AY29-1</f>
        <v>#DIV/0!</v>
      </c>
      <c r="J30" s="77" t="e">
        <f aca="false">AZ30/AZ29-1</f>
        <v>#DIV/0!</v>
      </c>
      <c r="K30" s="77" t="e">
        <f aca="false">BA30/BA29-1</f>
        <v>#DIV/0!</v>
      </c>
      <c r="L30" s="77" t="e">
        <f aca="false">BB30/BB29-1</f>
        <v>#DIV/0!</v>
      </c>
      <c r="M30" s="77" t="e">
        <f aca="false">BC30/BC29-1</f>
        <v>#DIV/0!</v>
      </c>
      <c r="N30" s="77" t="e">
        <f aca="false">BD30/BD29-1</f>
        <v>#DIV/0!</v>
      </c>
      <c r="O30" s="77" t="e">
        <f aca="false">BE30/BE29-1</f>
        <v>#DIV/0!</v>
      </c>
      <c r="P30" s="77" t="e">
        <f aca="false">BF30/BF29-1</f>
        <v>#DIV/0!</v>
      </c>
      <c r="Q30" s="77" t="e">
        <f aca="false">BG30/BG29-1</f>
        <v>#DIV/0!</v>
      </c>
      <c r="R30" s="77" t="e">
        <f aca="false">BH30/BH29-1</f>
        <v>#DIV/0!</v>
      </c>
      <c r="S30" s="77" t="e">
        <f aca="false">BI30/BI29-1</f>
        <v>#DIV/0!</v>
      </c>
      <c r="T30" s="77" t="e">
        <f aca="false">BJ30/BJ29-1</f>
        <v>#DIV/0!</v>
      </c>
      <c r="U30" s="77" t="e">
        <f aca="false">BK30/BK29-1</f>
        <v>#DIV/0!</v>
      </c>
      <c r="V30" s="77" t="e">
        <f aca="false">BL30/BL29-1</f>
        <v>#DIV/0!</v>
      </c>
      <c r="W30" s="78" t="e">
        <f aca="false">BM30/BM29-1</f>
        <v>#DIV/0!</v>
      </c>
      <c r="X30" s="79" t="n">
        <f aca="false">(AE30+AD30)/AC30</f>
        <v>0.732731298207211</v>
      </c>
      <c r="Y30" s="80" t="n">
        <f aca="false">(AQ30+AR30+AS30+AT30+AU30)/AC30</f>
        <v>0.122059863129924</v>
      </c>
      <c r="Z30" s="80" t="n">
        <f aca="false">(AF30+AG30+AI30)/AC30</f>
        <v>0.131809841066018</v>
      </c>
      <c r="AA30" s="65" t="n">
        <f aca="false">1-AI30/(AF30+AG30+AI30)</f>
        <v>0.462084599511829</v>
      </c>
      <c r="AB30" s="81" t="n">
        <f aca="false">(AH30+AJ30+AK30+AL30+AM30+AN30+AO30+AP30)/AC30</f>
        <v>0.0133989975968471</v>
      </c>
      <c r="AC30" s="82" t="n">
        <f aca="false">SUM(AD30:AU30)</f>
        <v>30714.0371471944</v>
      </c>
      <c r="AD30" s="83" t="n">
        <v>21845.3862903944</v>
      </c>
      <c r="AE30" s="84" t="n">
        <v>659.750021653862</v>
      </c>
      <c r="AF30" s="84" t="n">
        <v>1547.46000165767</v>
      </c>
      <c r="AG30" s="84" t="n">
        <v>323.249</v>
      </c>
      <c r="AH30" s="84" t="n">
        <v>1.2012154631648</v>
      </c>
      <c r="AI30" s="84" t="n">
        <v>2177.70335320979</v>
      </c>
      <c r="AJ30" s="84" t="n">
        <v>0.502149383615872</v>
      </c>
      <c r="AK30" s="84" t="n">
        <v>132.145618020382</v>
      </c>
      <c r="AL30" s="84" t="n">
        <v>43.0985107302247</v>
      </c>
      <c r="AM30" s="84" t="n">
        <v>26.3001104000644</v>
      </c>
      <c r="AN30" s="84" t="n">
        <v>144.057132675028</v>
      </c>
      <c r="AO30" s="84" t="n">
        <v>55.3059930108057</v>
      </c>
      <c r="AP30" s="84" t="n">
        <v>8.92658024144406</v>
      </c>
      <c r="AQ30" s="84" t="n">
        <v>344.454053174387</v>
      </c>
      <c r="AR30" s="84" t="n">
        <v>1165.24648101184</v>
      </c>
      <c r="AS30" s="84" t="n">
        <v>1110.60588253591</v>
      </c>
      <c r="AT30" s="84" t="n">
        <v>1049.66466652837</v>
      </c>
      <c r="AU30" s="85" t="n">
        <v>78.9800871034268</v>
      </c>
      <c r="AW30" s="71"/>
    </row>
    <row r="31" customFormat="false" ht="13.8" hidden="false" customHeight="false" outlineLevel="0" collapsed="false">
      <c r="B31" s="72" t="n">
        <f aca="false">B30+1</f>
        <v>2041</v>
      </c>
      <c r="C31" s="73" t="n">
        <v>4.5</v>
      </c>
      <c r="D31" s="86" t="n">
        <v>25.4593814235414</v>
      </c>
      <c r="E31" s="75" t="n">
        <f aca="false">AU31/AU30-1</f>
        <v>0.00155548815639084</v>
      </c>
      <c r="F31" s="76" t="e">
        <f aca="false">AV31/AV30-1</f>
        <v>#DIV/0!</v>
      </c>
      <c r="G31" s="77" t="e">
        <f aca="false">AW31/AW30-1</f>
        <v>#DIV/0!</v>
      </c>
      <c r="H31" s="77" t="e">
        <f aca="false">AX31/AX30-1</f>
        <v>#DIV/0!</v>
      </c>
      <c r="I31" s="77" t="e">
        <f aca="false">AY31/AY30-1</f>
        <v>#DIV/0!</v>
      </c>
      <c r="J31" s="77" t="e">
        <f aca="false">AZ31/AZ30-1</f>
        <v>#DIV/0!</v>
      </c>
      <c r="K31" s="77" t="e">
        <f aca="false">BA31/BA30-1</f>
        <v>#DIV/0!</v>
      </c>
      <c r="L31" s="77" t="e">
        <f aca="false">BB31/BB30-1</f>
        <v>#DIV/0!</v>
      </c>
      <c r="M31" s="77" t="e">
        <f aca="false">BC31/BC30-1</f>
        <v>#DIV/0!</v>
      </c>
      <c r="N31" s="77" t="e">
        <f aca="false">BD31/BD30-1</f>
        <v>#DIV/0!</v>
      </c>
      <c r="O31" s="77" t="e">
        <f aca="false">BE31/BE30-1</f>
        <v>#DIV/0!</v>
      </c>
      <c r="P31" s="77" t="e">
        <f aca="false">BF31/BF30-1</f>
        <v>#DIV/0!</v>
      </c>
      <c r="Q31" s="77" t="e">
        <f aca="false">BG31/BG30-1</f>
        <v>#DIV/0!</v>
      </c>
      <c r="R31" s="77" t="e">
        <f aca="false">BH31/BH30-1</f>
        <v>#DIV/0!</v>
      </c>
      <c r="S31" s="77" t="e">
        <f aca="false">BI31/BI30-1</f>
        <v>#DIV/0!</v>
      </c>
      <c r="T31" s="77" t="e">
        <f aca="false">BJ31/BJ30-1</f>
        <v>#DIV/0!</v>
      </c>
      <c r="U31" s="77" t="e">
        <f aca="false">BK31/BK30-1</f>
        <v>#DIV/0!</v>
      </c>
      <c r="V31" s="77" t="e">
        <f aca="false">BL31/BL30-1</f>
        <v>#DIV/0!</v>
      </c>
      <c r="W31" s="78" t="e">
        <f aca="false">BM31/BM30-1</f>
        <v>#DIV/0!</v>
      </c>
      <c r="X31" s="79" t="n">
        <f aca="false">(AE31+AD31)/AC31</f>
        <v>0.732873941007097</v>
      </c>
      <c r="Y31" s="80" t="n">
        <f aca="false">(AQ31+AR31+AS31+AT31+AU31)/AC31</f>
        <v>0.122061609533392</v>
      </c>
      <c r="Z31" s="80" t="n">
        <f aca="false">(AF31+AG31+AI31)/AC31</f>
        <v>0.131699323690934</v>
      </c>
      <c r="AA31" s="65" t="n">
        <f aca="false">1-AI31/(AF31+AG31+AI31)</f>
        <v>0.461633200093725</v>
      </c>
      <c r="AB31" s="81" t="n">
        <f aca="false">(AH31+AJ31+AK31+AL31+AM31+AN31+AO31+AP31)/AC31</f>
        <v>0.0133651257685769</v>
      </c>
      <c r="AC31" s="82" t="n">
        <f aca="false">SUM(AD31:AU31)</f>
        <v>30766.2510103447</v>
      </c>
      <c r="AD31" s="83" t="n">
        <v>21890.6760981721</v>
      </c>
      <c r="AE31" s="84" t="n">
        <v>657.107529792785</v>
      </c>
      <c r="AF31" s="84" t="n">
        <v>1547.24000165767</v>
      </c>
      <c r="AG31" s="84" t="n">
        <v>323.249</v>
      </c>
      <c r="AH31" s="84" t="n">
        <v>0.939553611720831</v>
      </c>
      <c r="AI31" s="84" t="n">
        <v>2181.40544891024</v>
      </c>
      <c r="AJ31" s="84" t="n">
        <v>0.482767293715098</v>
      </c>
      <c r="AK31" s="84" t="n">
        <v>132.145618020382</v>
      </c>
      <c r="AL31" s="84" t="n">
        <v>43.0985107302247</v>
      </c>
      <c r="AM31" s="84" t="n">
        <v>26.142309737664</v>
      </c>
      <c r="AN31" s="84" t="n">
        <v>144.057132675028</v>
      </c>
      <c r="AO31" s="84" t="n">
        <v>55.3889520003219</v>
      </c>
      <c r="AP31" s="84" t="n">
        <v>8.93997011180622</v>
      </c>
      <c r="AQ31" s="84" t="n">
        <v>342.055535795192</v>
      </c>
      <c r="AR31" s="84" t="n">
        <v>1166.98814952696</v>
      </c>
      <c r="AS31" s="84" t="n">
        <v>1112.26588093955</v>
      </c>
      <c r="AT31" s="84" t="n">
        <v>1054.96561167582</v>
      </c>
      <c r="AU31" s="85" t="n">
        <v>79.1029396935069</v>
      </c>
      <c r="AW31" s="71"/>
    </row>
    <row r="32" customFormat="false" ht="13.8" hidden="false" customHeight="false" outlineLevel="0" collapsed="false">
      <c r="B32" s="72" t="n">
        <f aca="false">B31+1</f>
        <v>2042</v>
      </c>
      <c r="C32" s="73" t="n">
        <v>4.5</v>
      </c>
      <c r="D32" s="86" t="n">
        <v>25.5106114503027</v>
      </c>
      <c r="E32" s="75" t="n">
        <f aca="false">AU32/AU31-1</f>
        <v>0.00123275546468982</v>
      </c>
      <c r="F32" s="76" t="e">
        <f aca="false">AV32/AV31-1</f>
        <v>#DIV/0!</v>
      </c>
      <c r="G32" s="77" t="e">
        <f aca="false">AW32/AW31-1</f>
        <v>#DIV/0!</v>
      </c>
      <c r="H32" s="77" t="e">
        <f aca="false">AX32/AX31-1</f>
        <v>#DIV/0!</v>
      </c>
      <c r="I32" s="77" t="e">
        <f aca="false">AY32/AY31-1</f>
        <v>#DIV/0!</v>
      </c>
      <c r="J32" s="77" t="e">
        <f aca="false">AZ32/AZ31-1</f>
        <v>#DIV/0!</v>
      </c>
      <c r="K32" s="77" t="e">
        <f aca="false">BA32/BA31-1</f>
        <v>#DIV/0!</v>
      </c>
      <c r="L32" s="77" t="e">
        <f aca="false">BB32/BB31-1</f>
        <v>#DIV/0!</v>
      </c>
      <c r="M32" s="77" t="e">
        <f aca="false">BC32/BC31-1</f>
        <v>#DIV/0!</v>
      </c>
      <c r="N32" s="77" t="e">
        <f aca="false">BD32/BD31-1</f>
        <v>#DIV/0!</v>
      </c>
      <c r="O32" s="77" t="e">
        <f aca="false">BE32/BE31-1</f>
        <v>#DIV/0!</v>
      </c>
      <c r="P32" s="77" t="e">
        <f aca="false">BF32/BF31-1</f>
        <v>#DIV/0!</v>
      </c>
      <c r="Q32" s="77" t="e">
        <f aca="false">BG32/BG31-1</f>
        <v>#DIV/0!</v>
      </c>
      <c r="R32" s="77" t="e">
        <f aca="false">BH32/BH31-1</f>
        <v>#DIV/0!</v>
      </c>
      <c r="S32" s="77" t="e">
        <f aca="false">BI32/BI31-1</f>
        <v>#DIV/0!</v>
      </c>
      <c r="T32" s="77" t="e">
        <f aca="false">BJ32/BJ31-1</f>
        <v>#DIV/0!</v>
      </c>
      <c r="U32" s="77" t="e">
        <f aca="false">BK32/BK31-1</f>
        <v>#DIV/0!</v>
      </c>
      <c r="V32" s="77" t="e">
        <f aca="false">BL32/BL31-1</f>
        <v>#DIV/0!</v>
      </c>
      <c r="W32" s="78" t="e">
        <f aca="false">BM32/BM31-1</f>
        <v>#DIV/0!</v>
      </c>
      <c r="X32" s="79" t="n">
        <f aca="false">(AE32+AD32)/AC32</f>
        <v>0.732975983832435</v>
      </c>
      <c r="Y32" s="80" t="n">
        <f aca="false">(AQ32+AR32+AS32+AT32+AU32)/AC32</f>
        <v>0.122080182002567</v>
      </c>
      <c r="Z32" s="80" t="n">
        <f aca="false">(AF32+AG32+AI32)/AC32</f>
        <v>0.131607835652309</v>
      </c>
      <c r="AA32" s="65" t="n">
        <f aca="false">1-AI32/(AF32+AG32+AI32)</f>
        <v>0.461258950928847</v>
      </c>
      <c r="AB32" s="81" t="n">
        <f aca="false">(AH32+AJ32+AK32+AL32+AM32+AN32+AO32+AP32)/AC32</f>
        <v>0.0133359985126885</v>
      </c>
      <c r="AC32" s="82" t="n">
        <f aca="false">SUM(AD32:AU32)</f>
        <v>30809.3237617592</v>
      </c>
      <c r="AD32" s="83" t="n">
        <v>21928.0178696729</v>
      </c>
      <c r="AE32" s="84" t="n">
        <v>654.476525814548</v>
      </c>
      <c r="AF32" s="84" t="n">
        <v>1547.04000165767</v>
      </c>
      <c r="AG32" s="84" t="n">
        <v>323.249</v>
      </c>
      <c r="AH32" s="84" t="n">
        <v>0.710557431492517</v>
      </c>
      <c r="AI32" s="84" t="n">
        <v>2184.45941653872</v>
      </c>
      <c r="AJ32" s="84" t="n">
        <v>0.463271416518682</v>
      </c>
      <c r="AK32" s="84" t="n">
        <v>132.145618020382</v>
      </c>
      <c r="AL32" s="84" t="n">
        <v>43.0985107302247</v>
      </c>
      <c r="AM32" s="84" t="n">
        <v>25.9854558792381</v>
      </c>
      <c r="AN32" s="84" t="n">
        <v>144.057132675028</v>
      </c>
      <c r="AO32" s="84" t="n">
        <v>55.4609576379223</v>
      </c>
      <c r="AP32" s="84" t="n">
        <v>8.95159207295157</v>
      </c>
      <c r="AQ32" s="84" t="n">
        <v>339.934038555833</v>
      </c>
      <c r="AR32" s="84" t="n">
        <v>1168.50063876025</v>
      </c>
      <c r="AS32" s="84" t="n">
        <v>1113.7074467088</v>
      </c>
      <c r="AT32" s="84" t="n">
        <v>1059.86527391199</v>
      </c>
      <c r="AU32" s="85" t="n">
        <v>79.2004542746871</v>
      </c>
      <c r="AW32" s="71"/>
    </row>
    <row r="33" customFormat="false" ht="13.8" hidden="false" customHeight="false" outlineLevel="0" collapsed="false">
      <c r="B33" s="72" t="n">
        <f aca="false">B32+1</f>
        <v>2043</v>
      </c>
      <c r="C33" s="73" t="n">
        <v>4.5</v>
      </c>
      <c r="D33" s="86" t="n">
        <v>25.5607932280756</v>
      </c>
      <c r="E33" s="75" t="n">
        <f aca="false">AU33/AU32-1</f>
        <v>0.00085794921475757</v>
      </c>
      <c r="F33" s="76" t="e">
        <f aca="false">AV33/AV32-1</f>
        <v>#DIV/0!</v>
      </c>
      <c r="G33" s="77" t="e">
        <f aca="false">AW33/AW32-1</f>
        <v>#DIV/0!</v>
      </c>
      <c r="H33" s="77" t="e">
        <f aca="false">AX33/AX32-1</f>
        <v>#DIV/0!</v>
      </c>
      <c r="I33" s="77" t="e">
        <f aca="false">AY33/AY32-1</f>
        <v>#DIV/0!</v>
      </c>
      <c r="J33" s="77" t="e">
        <f aca="false">AZ33/AZ32-1</f>
        <v>#DIV/0!</v>
      </c>
      <c r="K33" s="77" t="e">
        <f aca="false">BA33/BA32-1</f>
        <v>#DIV/0!</v>
      </c>
      <c r="L33" s="77" t="e">
        <f aca="false">BB33/BB32-1</f>
        <v>#DIV/0!</v>
      </c>
      <c r="M33" s="77" t="e">
        <f aca="false">BC33/BC32-1</f>
        <v>#DIV/0!</v>
      </c>
      <c r="N33" s="77" t="e">
        <f aca="false">BD33/BD32-1</f>
        <v>#DIV/0!</v>
      </c>
      <c r="O33" s="77" t="e">
        <f aca="false">BE33/BE32-1</f>
        <v>#DIV/0!</v>
      </c>
      <c r="P33" s="77" t="e">
        <f aca="false">BF33/BF32-1</f>
        <v>#DIV/0!</v>
      </c>
      <c r="Q33" s="77" t="e">
        <f aca="false">BG33/BG32-1</f>
        <v>#DIV/0!</v>
      </c>
      <c r="R33" s="77" t="e">
        <f aca="false">BH33/BH32-1</f>
        <v>#DIV/0!</v>
      </c>
      <c r="S33" s="77" t="e">
        <f aca="false">BI33/BI32-1</f>
        <v>#DIV/0!</v>
      </c>
      <c r="T33" s="77" t="e">
        <f aca="false">BJ33/BJ32-1</f>
        <v>#DIV/0!</v>
      </c>
      <c r="U33" s="77" t="e">
        <f aca="false">BK33/BK32-1</f>
        <v>#DIV/0!</v>
      </c>
      <c r="V33" s="77" t="e">
        <f aca="false">BL33/BL32-1</f>
        <v>#DIV/0!</v>
      </c>
      <c r="W33" s="78" t="e">
        <f aca="false">BM33/BM32-1</f>
        <v>#DIV/0!</v>
      </c>
      <c r="X33" s="79" t="n">
        <f aca="false">(AE33+AD33)/AC33</f>
        <v>0.73302769020102</v>
      </c>
      <c r="Y33" s="80" t="n">
        <f aca="false">(AQ33+AR33+AS33+AT33+AU33)/AC33</f>
        <v>0.122113855954172</v>
      </c>
      <c r="Z33" s="80" t="n">
        <f aca="false">(AF33+AG33+AI33)/AC33</f>
        <v>0.131545893993486</v>
      </c>
      <c r="AA33" s="65" t="n">
        <f aca="false">1-AI33/(AF33+AG33+AI33)</f>
        <v>0.461005271294746</v>
      </c>
      <c r="AB33" s="81" t="n">
        <f aca="false">(AH33+AJ33+AK33+AL33+AM33+AN33+AO33+AP33)/AC33</f>
        <v>0.0133125598513228</v>
      </c>
      <c r="AC33" s="82" t="n">
        <f aca="false">SUM(AD33:AU33)</f>
        <v>30840.1330855209</v>
      </c>
      <c r="AD33" s="83" t="n">
        <v>21954.8141013329</v>
      </c>
      <c r="AE33" s="84" t="n">
        <v>651.857419838535</v>
      </c>
      <c r="AF33" s="84" t="n">
        <v>1547.00000165767</v>
      </c>
      <c r="AG33" s="84" t="n">
        <v>323.249</v>
      </c>
      <c r="AH33" s="84" t="n">
        <v>0.516942192264532</v>
      </c>
      <c r="AI33" s="84" t="n">
        <v>2186.64387595526</v>
      </c>
      <c r="AJ33" s="84" t="n">
        <v>0.442849756281907</v>
      </c>
      <c r="AK33" s="84" t="n">
        <v>132.145618020382</v>
      </c>
      <c r="AL33" s="84" t="n">
        <v>43.0985107302247</v>
      </c>
      <c r="AM33" s="84" t="n">
        <v>25.8295431439626</v>
      </c>
      <c r="AN33" s="84" t="n">
        <v>144.057132675028</v>
      </c>
      <c r="AO33" s="84" t="n">
        <v>55.5108724997965</v>
      </c>
      <c r="AP33" s="84" t="n">
        <v>8.95964850581723</v>
      </c>
      <c r="AQ33" s="84" t="n">
        <v>338.083261505165</v>
      </c>
      <c r="AR33" s="84" t="n">
        <v>1169.55013654635</v>
      </c>
      <c r="AS33" s="84" t="n">
        <v>1114.70773157036</v>
      </c>
      <c r="AT33" s="84" t="n">
        <v>1064.39803534867</v>
      </c>
      <c r="AU33" s="85" t="n">
        <v>79.2684042422405</v>
      </c>
      <c r="AW33" s="71"/>
    </row>
    <row r="34" customFormat="false" ht="13.8" hidden="false" customHeight="false" outlineLevel="0" collapsed="false">
      <c r="B34" s="72" t="n">
        <f aca="false">B33+1</f>
        <v>2044</v>
      </c>
      <c r="C34" s="73" t="n">
        <v>4.5</v>
      </c>
      <c r="D34" s="86" t="n">
        <v>25.6128594778378</v>
      </c>
      <c r="E34" s="75" t="n">
        <f aca="false">AU34/AU33-1</f>
        <v>0.00110772310604301</v>
      </c>
      <c r="F34" s="76" t="e">
        <f aca="false">AV34/AV33-1</f>
        <v>#DIV/0!</v>
      </c>
      <c r="G34" s="77" t="e">
        <f aca="false">AW34/AW33-1</f>
        <v>#DIV/0!</v>
      </c>
      <c r="H34" s="77" t="e">
        <f aca="false">AX34/AX33-1</f>
        <v>#DIV/0!</v>
      </c>
      <c r="I34" s="77" t="e">
        <f aca="false">AY34/AY33-1</f>
        <v>#DIV/0!</v>
      </c>
      <c r="J34" s="77" t="e">
        <f aca="false">AZ34/AZ33-1</f>
        <v>#DIV/0!</v>
      </c>
      <c r="K34" s="77" t="e">
        <f aca="false">BA34/BA33-1</f>
        <v>#DIV/0!</v>
      </c>
      <c r="L34" s="77" t="e">
        <f aca="false">BB34/BB33-1</f>
        <v>#DIV/0!</v>
      </c>
      <c r="M34" s="77" t="e">
        <f aca="false">BC34/BC33-1</f>
        <v>#DIV/0!</v>
      </c>
      <c r="N34" s="77" t="e">
        <f aca="false">BD34/BD33-1</f>
        <v>#DIV/0!</v>
      </c>
      <c r="O34" s="77" t="e">
        <f aca="false">BE34/BE33-1</f>
        <v>#DIV/0!</v>
      </c>
      <c r="P34" s="77" t="e">
        <f aca="false">BF34/BF33-1</f>
        <v>#DIV/0!</v>
      </c>
      <c r="Q34" s="77" t="e">
        <f aca="false">BG34/BG33-1</f>
        <v>#DIV/0!</v>
      </c>
      <c r="R34" s="77" t="e">
        <f aca="false">BH34/BH33-1</f>
        <v>#DIV/0!</v>
      </c>
      <c r="S34" s="77" t="e">
        <f aca="false">BI34/BI33-1</f>
        <v>#DIV/0!</v>
      </c>
      <c r="T34" s="77" t="e">
        <f aca="false">BJ34/BJ33-1</f>
        <v>#DIV/0!</v>
      </c>
      <c r="U34" s="77" t="e">
        <f aca="false">BK34/BK33-1</f>
        <v>#DIV/0!</v>
      </c>
      <c r="V34" s="77" t="e">
        <f aca="false">BL34/BL33-1</f>
        <v>#DIV/0!</v>
      </c>
      <c r="W34" s="78" t="e">
        <f aca="false">BM34/BM33-1</f>
        <v>#DIV/0!</v>
      </c>
      <c r="X34" s="79" t="n">
        <f aca="false">(AE34+AD34)/AC34</f>
        <v>0.733072084978906</v>
      </c>
      <c r="Y34" s="80" t="n">
        <f aca="false">(AQ34+AR34+AS34+AT34+AU34)/AC34</f>
        <v>0.122152500998612</v>
      </c>
      <c r="Z34" s="80" t="n">
        <f aca="false">(AF34+AG34+AI34)/AC34</f>
        <v>0.131484663367931</v>
      </c>
      <c r="AA34" s="65" t="n">
        <f aca="false">1-AI34/(AF34+AG34+AI34)</f>
        <v>0.460754268755256</v>
      </c>
      <c r="AB34" s="81" t="n">
        <f aca="false">(AH34+AJ34+AK34+AL34+AM34+AN34+AO34+AP34)/AC34</f>
        <v>0.0132907506545514</v>
      </c>
      <c r="AC34" s="82" t="n">
        <f aca="false">SUM(AD34:AU34)</f>
        <v>30870.9732186064</v>
      </c>
      <c r="AD34" s="83" t="n">
        <v>21981.3999098587</v>
      </c>
      <c r="AE34" s="84" t="n">
        <v>649.248792833092</v>
      </c>
      <c r="AF34" s="84" t="n">
        <v>1546.98000165767</v>
      </c>
      <c r="AG34" s="84" t="n">
        <v>323.249</v>
      </c>
      <c r="AH34" s="84" t="n">
        <v>0.365926205876107</v>
      </c>
      <c r="AI34" s="84" t="n">
        <v>2188.83051983121</v>
      </c>
      <c r="AJ34" s="84" t="n">
        <v>0.421662468604547</v>
      </c>
      <c r="AK34" s="84" t="n">
        <v>132.145618020382</v>
      </c>
      <c r="AL34" s="84" t="n">
        <v>43.0985107302247</v>
      </c>
      <c r="AM34" s="84" t="n">
        <v>25.6745658850988</v>
      </c>
      <c r="AN34" s="84" t="n">
        <v>144.057132675028</v>
      </c>
      <c r="AO34" s="84" t="n">
        <v>55.5663833722963</v>
      </c>
      <c r="AP34" s="84" t="n">
        <v>8.96860815432305</v>
      </c>
      <c r="AQ34" s="84" t="n">
        <v>336.497725356172</v>
      </c>
      <c r="AR34" s="84" t="n">
        <v>1170.71752767905</v>
      </c>
      <c r="AS34" s="84" t="n">
        <v>1115.82038153784</v>
      </c>
      <c r="AT34" s="84" t="n">
        <v>1068.57474065568</v>
      </c>
      <c r="AU34" s="85" t="n">
        <v>79.3562116851988</v>
      </c>
      <c r="AW34" s="71"/>
    </row>
    <row r="35" customFormat="false" ht="13.8" hidden="false" customHeight="false" outlineLevel="0" collapsed="false">
      <c r="B35" s="72" t="n">
        <f aca="false">B34+1</f>
        <v>2045</v>
      </c>
      <c r="C35" s="73" t="n">
        <v>4.5</v>
      </c>
      <c r="D35" s="86" t="n">
        <v>25.6650291698401</v>
      </c>
      <c r="E35" s="75" t="n">
        <f aca="false">AU35/AU34-1</f>
        <v>0.000422683918926969</v>
      </c>
      <c r="F35" s="76" t="e">
        <f aca="false">AV35/AV34-1</f>
        <v>#DIV/0!</v>
      </c>
      <c r="G35" s="77" t="e">
        <f aca="false">AW35/AW34-1</f>
        <v>#DIV/0!</v>
      </c>
      <c r="H35" s="77" t="e">
        <f aca="false">AX35/AX34-1</f>
        <v>#DIV/0!</v>
      </c>
      <c r="I35" s="77" t="e">
        <f aca="false">AY35/AY34-1</f>
        <v>#DIV/0!</v>
      </c>
      <c r="J35" s="77" t="e">
        <f aca="false">AZ35/AZ34-1</f>
        <v>#DIV/0!</v>
      </c>
      <c r="K35" s="77" t="e">
        <f aca="false">BA35/BA34-1</f>
        <v>#DIV/0!</v>
      </c>
      <c r="L35" s="77" t="e">
        <f aca="false">BB35/BB34-1</f>
        <v>#DIV/0!</v>
      </c>
      <c r="M35" s="77" t="e">
        <f aca="false">BC35/BC34-1</f>
        <v>#DIV/0!</v>
      </c>
      <c r="N35" s="77" t="e">
        <f aca="false">BD35/BD34-1</f>
        <v>#DIV/0!</v>
      </c>
      <c r="O35" s="77" t="e">
        <f aca="false">BE35/BE34-1</f>
        <v>#DIV/0!</v>
      </c>
      <c r="P35" s="77" t="e">
        <f aca="false">BF35/BF34-1</f>
        <v>#DIV/0!</v>
      </c>
      <c r="Q35" s="77" t="e">
        <f aca="false">BG35/BG34-1</f>
        <v>#DIV/0!</v>
      </c>
      <c r="R35" s="77" t="e">
        <f aca="false">BH35/BH34-1</f>
        <v>#DIV/0!</v>
      </c>
      <c r="S35" s="77" t="e">
        <f aca="false">BI35/BI34-1</f>
        <v>#DIV/0!</v>
      </c>
      <c r="T35" s="77" t="e">
        <f aca="false">BJ35/BJ34-1</f>
        <v>#DIV/0!</v>
      </c>
      <c r="U35" s="77" t="e">
        <f aca="false">BK35/BK34-1</f>
        <v>#DIV/0!</v>
      </c>
      <c r="V35" s="77" t="e">
        <f aca="false">BL35/BL34-1</f>
        <v>#DIV/0!</v>
      </c>
      <c r="W35" s="78" t="e">
        <f aca="false">BM35/BM34-1</f>
        <v>#DIV/0!</v>
      </c>
      <c r="X35" s="79" t="n">
        <f aca="false">(AE35+AD35)/AC35</f>
        <v>0.733061621713026</v>
      </c>
      <c r="Y35" s="80" t="n">
        <f aca="false">(AQ35+AR35+AS35+AT35+AU35)/AC35</f>
        <v>0.122208124796312</v>
      </c>
      <c r="Z35" s="80" t="n">
        <f aca="false">(AF35+AG35+AI35)/AC35</f>
        <v>0.131454387445931</v>
      </c>
      <c r="AA35" s="65" t="n">
        <f aca="false">1-AI35/(AF35+AG35+AI35)</f>
        <v>0.460630072355156</v>
      </c>
      <c r="AB35" s="81" t="n">
        <f aca="false">(AH35+AJ35+AK35+AL35+AM35+AN35+AO35+AP35)/AC35</f>
        <v>0.013275866044731</v>
      </c>
      <c r="AC35" s="82" t="n">
        <f aca="false">SUM(AD35:AU35)</f>
        <v>30886.4087052157</v>
      </c>
      <c r="AD35" s="83" t="n">
        <v>21994.9887756219</v>
      </c>
      <c r="AE35" s="84" t="n">
        <v>646.652078714873</v>
      </c>
      <c r="AF35" s="84" t="n">
        <v>1546.98000165767</v>
      </c>
      <c r="AG35" s="84" t="n">
        <v>323.249</v>
      </c>
      <c r="AH35" s="84" t="n">
        <v>0.254830038729801</v>
      </c>
      <c r="AI35" s="84" t="n">
        <v>2189.92493509113</v>
      </c>
      <c r="AJ35" s="84" t="n">
        <v>0.399955596720461</v>
      </c>
      <c r="AK35" s="84" t="n">
        <v>132.145618020382</v>
      </c>
      <c r="AL35" s="84" t="n">
        <v>43.0985107302247</v>
      </c>
      <c r="AM35" s="84" t="n">
        <v>25.5205184897882</v>
      </c>
      <c r="AN35" s="84" t="n">
        <v>144.057132675028</v>
      </c>
      <c r="AO35" s="84" t="n">
        <v>55.5941665639824</v>
      </c>
      <c r="AP35" s="84" t="n">
        <v>8.97309245840021</v>
      </c>
      <c r="AQ35" s="84" t="n">
        <v>335.172728379185</v>
      </c>
      <c r="AR35" s="84" t="n">
        <v>1171.30339552417</v>
      </c>
      <c r="AS35" s="84" t="n">
        <v>1116.37877693811</v>
      </c>
      <c r="AT35" s="84" t="n">
        <v>1072.32543443568</v>
      </c>
      <c r="AU35" s="85" t="n">
        <v>79.3897542797451</v>
      </c>
      <c r="AW35" s="71"/>
    </row>
    <row r="36" customFormat="false" ht="13.8" hidden="false" customHeight="false" outlineLevel="0" collapsed="false">
      <c r="B36" s="72" t="n">
        <f aca="false">B35+1</f>
        <v>2046</v>
      </c>
      <c r="C36" s="73" t="n">
        <v>4.5</v>
      </c>
      <c r="D36" s="86" t="n">
        <v>25.6901374014399</v>
      </c>
      <c r="E36" s="75" t="n">
        <f aca="false">AU36/AU35-1</f>
        <v>7.24372661946582E-005</v>
      </c>
      <c r="F36" s="76" t="e">
        <f aca="false">AV36/AV35-1</f>
        <v>#DIV/0!</v>
      </c>
      <c r="G36" s="77" t="e">
        <f aca="false">AW36/AW35-1</f>
        <v>#DIV/0!</v>
      </c>
      <c r="H36" s="77" t="e">
        <f aca="false">AX36/AX35-1</f>
        <v>#DIV/0!</v>
      </c>
      <c r="I36" s="77" t="e">
        <f aca="false">AY36/AY35-1</f>
        <v>#DIV/0!</v>
      </c>
      <c r="J36" s="77" t="e">
        <f aca="false">AZ36/AZ35-1</f>
        <v>#DIV/0!</v>
      </c>
      <c r="K36" s="77" t="e">
        <f aca="false">BA36/BA35-1</f>
        <v>#DIV/0!</v>
      </c>
      <c r="L36" s="77" t="e">
        <f aca="false">BB36/BB35-1</f>
        <v>#DIV/0!</v>
      </c>
      <c r="M36" s="77" t="e">
        <f aca="false">BC36/BC35-1</f>
        <v>#DIV/0!</v>
      </c>
      <c r="N36" s="77" t="e">
        <f aca="false">BD36/BD35-1</f>
        <v>#DIV/0!</v>
      </c>
      <c r="O36" s="77" t="e">
        <f aca="false">BE36/BE35-1</f>
        <v>#DIV/0!</v>
      </c>
      <c r="P36" s="77" t="e">
        <f aca="false">BF36/BF35-1</f>
        <v>#DIV/0!</v>
      </c>
      <c r="Q36" s="77" t="e">
        <f aca="false">BG36/BG35-1</f>
        <v>#DIV/0!</v>
      </c>
      <c r="R36" s="77" t="e">
        <f aca="false">BH36/BH35-1</f>
        <v>#DIV/0!</v>
      </c>
      <c r="S36" s="77" t="e">
        <f aca="false">BI36/BI35-1</f>
        <v>#DIV/0!</v>
      </c>
      <c r="T36" s="77" t="e">
        <f aca="false">BJ36/BJ35-1</f>
        <v>#DIV/0!</v>
      </c>
      <c r="U36" s="77" t="e">
        <f aca="false">BK36/BK35-1</f>
        <v>#DIV/0!</v>
      </c>
      <c r="V36" s="77" t="e">
        <f aca="false">BL36/BL35-1</f>
        <v>#DIV/0!</v>
      </c>
      <c r="W36" s="78" t="e">
        <f aca="false">BM36/BM35-1</f>
        <v>#DIV/0!</v>
      </c>
      <c r="X36" s="79" t="n">
        <f aca="false">(AE36+AD36)/AC36</f>
        <v>0.733011185532179</v>
      </c>
      <c r="Y36" s="80" t="n">
        <f aca="false">(AQ36+AR36+AS36+AT36+AU36)/AC36</f>
        <v>0.122274073181988</v>
      </c>
      <c r="Z36" s="80" t="n">
        <f aca="false">(AF36+AG36+AI36)/AC36</f>
        <v>0.131448332866989</v>
      </c>
      <c r="AA36" s="65" t="n">
        <f aca="false">1-AI36/(AF36+AG36+AI36)</f>
        <v>0.460605228694268</v>
      </c>
      <c r="AB36" s="81" t="n">
        <f aca="false">(AH36+AJ36+AK36+AL36+AM36+AN36+AO36+AP36)/AC36</f>
        <v>0.0132664084188446</v>
      </c>
      <c r="AC36" s="82" t="n">
        <f aca="false">SUM(AD36:AU36)</f>
        <v>30889.4973460863</v>
      </c>
      <c r="AD36" s="83" t="n">
        <v>21998.2802502992</v>
      </c>
      <c r="AE36" s="84" t="n">
        <v>644.066819848577</v>
      </c>
      <c r="AF36" s="84" t="n">
        <v>1546.98000165767</v>
      </c>
      <c r="AG36" s="84" t="n">
        <v>323.249</v>
      </c>
      <c r="AH36" s="84" t="n">
        <v>0.172489257891285</v>
      </c>
      <c r="AI36" s="84" t="n">
        <v>2190.14392758464</v>
      </c>
      <c r="AJ36" s="84" t="n">
        <v>0.377825835337106</v>
      </c>
      <c r="AK36" s="84" t="n">
        <v>132.145618020382</v>
      </c>
      <c r="AL36" s="84" t="n">
        <v>43.0985107302247</v>
      </c>
      <c r="AM36" s="84" t="n">
        <v>25.3673953788495</v>
      </c>
      <c r="AN36" s="84" t="n">
        <v>144.057132675028</v>
      </c>
      <c r="AO36" s="84" t="n">
        <v>55.5997259806388</v>
      </c>
      <c r="AP36" s="84" t="n">
        <v>8.97398976764605</v>
      </c>
      <c r="AQ36" s="84" t="n">
        <v>334.104309781238</v>
      </c>
      <c r="AR36" s="84" t="n">
        <v>1171.42298022872</v>
      </c>
      <c r="AS36" s="84" t="n">
        <v>1116.49275409101</v>
      </c>
      <c r="AT36" s="84" t="n">
        <v>1075.56910989269</v>
      </c>
      <c r="AU36" s="85" t="n">
        <v>79.395505056509</v>
      </c>
      <c r="AW36" s="71"/>
    </row>
    <row r="37" customFormat="false" ht="13.8" hidden="false" customHeight="false" outlineLevel="0" collapsed="false">
      <c r="B37" s="72" t="n">
        <f aca="false">B36+1</f>
        <v>2047</v>
      </c>
      <c r="C37" s="73" t="n">
        <v>4.5</v>
      </c>
      <c r="D37" s="86" t="n">
        <v>25.7162420410553</v>
      </c>
      <c r="E37" s="75" t="n">
        <f aca="false">AU37/AU36-1</f>
        <v>0.000417437164542456</v>
      </c>
      <c r="F37" s="76" t="e">
        <f aca="false">AV37/AV36-1</f>
        <v>#DIV/0!</v>
      </c>
      <c r="G37" s="77" t="e">
        <f aca="false">AW37/AW36-1</f>
        <v>#DIV/0!</v>
      </c>
      <c r="H37" s="77" t="e">
        <f aca="false">AX37/AX36-1</f>
        <v>#DIV/0!</v>
      </c>
      <c r="I37" s="77" t="e">
        <f aca="false">AY37/AY36-1</f>
        <v>#DIV/0!</v>
      </c>
      <c r="J37" s="77" t="e">
        <f aca="false">AZ37/AZ36-1</f>
        <v>#DIV/0!</v>
      </c>
      <c r="K37" s="77" t="e">
        <f aca="false">BA37/BA36-1</f>
        <v>#DIV/0!</v>
      </c>
      <c r="L37" s="77" t="e">
        <f aca="false">BB37/BB36-1</f>
        <v>#DIV/0!</v>
      </c>
      <c r="M37" s="77" t="e">
        <f aca="false">BC37/BC36-1</f>
        <v>#DIV/0!</v>
      </c>
      <c r="N37" s="77" t="e">
        <f aca="false">BD37/BD36-1</f>
        <v>#DIV/0!</v>
      </c>
      <c r="O37" s="77" t="e">
        <f aca="false">BE37/BE36-1</f>
        <v>#DIV/0!</v>
      </c>
      <c r="P37" s="77" t="e">
        <f aca="false">BF37/BF36-1</f>
        <v>#DIV/0!</v>
      </c>
      <c r="Q37" s="77" t="e">
        <f aca="false">BG37/BG36-1</f>
        <v>#DIV/0!</v>
      </c>
      <c r="R37" s="77" t="e">
        <f aca="false">BH37/BH36-1</f>
        <v>#DIV/0!</v>
      </c>
      <c r="S37" s="77" t="e">
        <f aca="false">BI37/BI36-1</f>
        <v>#DIV/0!</v>
      </c>
      <c r="T37" s="77" t="e">
        <f aca="false">BJ37/BJ36-1</f>
        <v>#DIV/0!</v>
      </c>
      <c r="U37" s="77" t="e">
        <f aca="false">BK37/BK36-1</f>
        <v>#DIV/0!</v>
      </c>
      <c r="V37" s="77" t="e">
        <f aca="false">BL37/BL36-1</f>
        <v>#DIV/0!</v>
      </c>
      <c r="W37" s="78" t="e">
        <f aca="false">BM37/BM36-1</f>
        <v>#DIV/0!</v>
      </c>
      <c r="X37" s="79" t="n">
        <f aca="false">(AE37+AD37)/AC37</f>
        <v>0.732992392672908</v>
      </c>
      <c r="Y37" s="80" t="n">
        <f aca="false">(AQ37+AR37+AS37+AT37+AU37)/AC37</f>
        <v>0.122321958728668</v>
      </c>
      <c r="Z37" s="80" t="n">
        <f aca="false">(AF37+AG37+AI37)/AC37</f>
        <v>0.131430174577649</v>
      </c>
      <c r="AA37" s="65" t="n">
        <f aca="false">1-AI37/(AF37+AG37+AI37)</f>
        <v>0.460530706337762</v>
      </c>
      <c r="AB37" s="81" t="n">
        <f aca="false">(AH37+AJ37+AK37+AL37+AM37+AN37+AO37+AP37)/AC37</f>
        <v>0.0132554740207756</v>
      </c>
      <c r="AC37" s="82" t="n">
        <f aca="false">SUM(AD37:AU37)</f>
        <v>30898.7641952901</v>
      </c>
      <c r="AD37" s="83" t="n">
        <v>22007.068044726</v>
      </c>
      <c r="AE37" s="84" t="n">
        <v>641.491053415644</v>
      </c>
      <c r="AF37" s="84" t="n">
        <v>1546.98000165767</v>
      </c>
      <c r="AG37" s="84" t="n">
        <v>323.249</v>
      </c>
      <c r="AH37" s="84" t="n">
        <v>0.113109862934774</v>
      </c>
      <c r="AI37" s="84" t="n">
        <v>2190.80097076291</v>
      </c>
      <c r="AJ37" s="84" t="n">
        <v>0.355115906583263</v>
      </c>
      <c r="AK37" s="84" t="n">
        <v>132.145618020382</v>
      </c>
      <c r="AL37" s="84" t="n">
        <v>43.0985107302247</v>
      </c>
      <c r="AM37" s="84" t="n">
        <v>25.2151910065764</v>
      </c>
      <c r="AN37" s="84" t="n">
        <v>144.057132675028</v>
      </c>
      <c r="AO37" s="84" t="n">
        <v>55.616405898433</v>
      </c>
      <c r="AP37" s="84" t="n">
        <v>8.97668196457634</v>
      </c>
      <c r="AQ37" s="84" t="n">
        <v>333.289218920962</v>
      </c>
      <c r="AR37" s="84" t="n">
        <v>1171.77532199061</v>
      </c>
      <c r="AS37" s="84" t="n">
        <v>1116.82857388519</v>
      </c>
      <c r="AT37" s="84" t="n">
        <v>1078.27559617534</v>
      </c>
      <c r="AU37" s="85" t="n">
        <v>79.4286476910172</v>
      </c>
      <c r="AW37" s="71"/>
    </row>
    <row r="38" customFormat="false" ht="13.8" hidden="false" customHeight="false" outlineLevel="0" collapsed="false">
      <c r="B38" s="72" t="n">
        <f aca="false">B37+1</f>
        <v>2048</v>
      </c>
      <c r="C38" s="73" t="n">
        <v>4.5</v>
      </c>
      <c r="D38" s="86" t="n">
        <v>25.7415354250487</v>
      </c>
      <c r="E38" s="75" t="n">
        <f aca="false">AU38/AU37-1</f>
        <v>0.000471428237026617</v>
      </c>
      <c r="F38" s="76" t="e">
        <f aca="false">AV38/AV37-1</f>
        <v>#DIV/0!</v>
      </c>
      <c r="G38" s="77" t="e">
        <f aca="false">AW38/AW37-1</f>
        <v>#DIV/0!</v>
      </c>
      <c r="H38" s="77" t="e">
        <f aca="false">AX38/AX37-1</f>
        <v>#DIV/0!</v>
      </c>
      <c r="I38" s="77" t="e">
        <f aca="false">AY38/AY37-1</f>
        <v>#DIV/0!</v>
      </c>
      <c r="J38" s="77" t="e">
        <f aca="false">AZ38/AZ37-1</f>
        <v>#DIV/0!</v>
      </c>
      <c r="K38" s="77" t="e">
        <f aca="false">BA38/BA37-1</f>
        <v>#DIV/0!</v>
      </c>
      <c r="L38" s="77" t="e">
        <f aca="false">BB38/BB37-1</f>
        <v>#DIV/0!</v>
      </c>
      <c r="M38" s="77" t="e">
        <f aca="false">BC38/BC37-1</f>
        <v>#DIV/0!</v>
      </c>
      <c r="N38" s="77" t="e">
        <f aca="false">BD38/BD37-1</f>
        <v>#DIV/0!</v>
      </c>
      <c r="O38" s="77" t="e">
        <f aca="false">BE38/BE37-1</f>
        <v>#DIV/0!</v>
      </c>
      <c r="P38" s="77" t="e">
        <f aca="false">BF38/BF37-1</f>
        <v>#DIV/0!</v>
      </c>
      <c r="Q38" s="77" t="e">
        <f aca="false">BG38/BG37-1</f>
        <v>#DIV/0!</v>
      </c>
      <c r="R38" s="77" t="e">
        <f aca="false">BH38/BH37-1</f>
        <v>#DIV/0!</v>
      </c>
      <c r="S38" s="77" t="e">
        <f aca="false">BI38/BI37-1</f>
        <v>#DIV/0!</v>
      </c>
      <c r="T38" s="77" t="e">
        <f aca="false">BJ38/BJ37-1</f>
        <v>#DIV/0!</v>
      </c>
      <c r="U38" s="77" t="e">
        <f aca="false">BK38/BK37-1</f>
        <v>#DIV/0!</v>
      </c>
      <c r="V38" s="77" t="e">
        <f aca="false">BL38/BL37-1</f>
        <v>#DIV/0!</v>
      </c>
      <c r="W38" s="78" t="e">
        <f aca="false">BM38/BM37-1</f>
        <v>#DIV/0!</v>
      </c>
      <c r="X38" s="79" t="n">
        <f aca="false">(AE38+AD38)/AC38</f>
        <v>0.733016979838623</v>
      </c>
      <c r="Y38" s="80" t="n">
        <f aca="false">(AQ38+AR38+AS38+AT38+AU38)/AC38</f>
        <v>0.122347378369386</v>
      </c>
      <c r="Z38" s="80" t="n">
        <f aca="false">(AF38+AG38+AI38)/AC38</f>
        <v>0.131393879775851</v>
      </c>
      <c r="AA38" s="65" t="n">
        <f aca="false">1-AI38/(AF38+AG38+AI38)</f>
        <v>0.460381689266927</v>
      </c>
      <c r="AB38" s="81" t="n">
        <f aca="false">(AH38+AJ38+AK38+AL38+AM38+AN38+AO38+AP38)/AC38</f>
        <v>0.0132417620161407</v>
      </c>
      <c r="AC38" s="82" t="n">
        <f aca="false">SUM(AD38:AU38)</f>
        <v>30917.3034538072</v>
      </c>
      <c r="AD38" s="83" t="n">
        <v>22023.983965906</v>
      </c>
      <c r="AE38" s="84" t="n">
        <v>638.924436557978</v>
      </c>
      <c r="AF38" s="84" t="n">
        <v>1546.98000165767</v>
      </c>
      <c r="AG38" s="84" t="n">
        <v>323.249</v>
      </c>
      <c r="AH38" s="84" t="n">
        <v>0.0707101946489806</v>
      </c>
      <c r="AI38" s="84" t="n">
        <v>2192.11545134537</v>
      </c>
      <c r="AJ38" s="84" t="n">
        <v>0.331859319571071</v>
      </c>
      <c r="AK38" s="84" t="n">
        <v>132.145618020382</v>
      </c>
      <c r="AL38" s="84" t="n">
        <v>43.0985107302247</v>
      </c>
      <c r="AM38" s="84" t="n">
        <v>25.063899860537</v>
      </c>
      <c r="AN38" s="84" t="n">
        <v>144.057132675028</v>
      </c>
      <c r="AO38" s="84" t="n">
        <v>55.6497757419721</v>
      </c>
      <c r="AP38" s="84" t="n">
        <v>8.98206797375509</v>
      </c>
      <c r="AQ38" s="84" t="n">
        <v>332.724889819361</v>
      </c>
      <c r="AR38" s="84" t="n">
        <v>1172.47718953012</v>
      </c>
      <c r="AS38" s="84" t="n">
        <v>1117.49752953606</v>
      </c>
      <c r="AT38" s="84" t="n">
        <v>1080.48532234015</v>
      </c>
      <c r="AU38" s="85" t="n">
        <v>79.4660925983676</v>
      </c>
      <c r="AW38" s="71"/>
    </row>
    <row r="39" customFormat="false" ht="13.8" hidden="false" customHeight="false" outlineLevel="0" collapsed="false">
      <c r="B39" s="72" t="n">
        <f aca="false">B38+1</f>
        <v>2049</v>
      </c>
      <c r="C39" s="73" t="n">
        <v>4.5</v>
      </c>
      <c r="D39" s="86" t="n">
        <v>25.7683282291925</v>
      </c>
      <c r="E39" s="75" t="n">
        <f aca="false">AU39/AU38-1</f>
        <v>0.000926496745904171</v>
      </c>
      <c r="F39" s="76" t="e">
        <f aca="false">AV39/AV38-1</f>
        <v>#DIV/0!</v>
      </c>
      <c r="G39" s="77" t="e">
        <f aca="false">AW39/AW38-1</f>
        <v>#DIV/0!</v>
      </c>
      <c r="H39" s="77" t="e">
        <f aca="false">AX39/AX38-1</f>
        <v>#DIV/0!</v>
      </c>
      <c r="I39" s="77" t="e">
        <f aca="false">AY39/AY38-1</f>
        <v>#DIV/0!</v>
      </c>
      <c r="J39" s="77" t="e">
        <f aca="false">AZ39/AZ38-1</f>
        <v>#DIV/0!</v>
      </c>
      <c r="K39" s="77" t="e">
        <f aca="false">BA39/BA38-1</f>
        <v>#DIV/0!</v>
      </c>
      <c r="L39" s="77" t="e">
        <f aca="false">BB39/BB38-1</f>
        <v>#DIV/0!</v>
      </c>
      <c r="M39" s="77" t="e">
        <f aca="false">BC39/BC38-1</f>
        <v>#DIV/0!</v>
      </c>
      <c r="N39" s="77" t="e">
        <f aca="false">BD39/BD38-1</f>
        <v>#DIV/0!</v>
      </c>
      <c r="O39" s="77" t="e">
        <f aca="false">BE39/BE38-1</f>
        <v>#DIV/0!</v>
      </c>
      <c r="P39" s="77" t="e">
        <f aca="false">BF39/BF38-1</f>
        <v>#DIV/0!</v>
      </c>
      <c r="Q39" s="77" t="e">
        <f aca="false">BG39/BG38-1</f>
        <v>#DIV/0!</v>
      </c>
      <c r="R39" s="77" t="e">
        <f aca="false">BH39/BH38-1</f>
        <v>#DIV/0!</v>
      </c>
      <c r="S39" s="77" t="e">
        <f aca="false">BI39/BI38-1</f>
        <v>#DIV/0!</v>
      </c>
      <c r="T39" s="77" t="e">
        <f aca="false">BJ39/BJ38-1</f>
        <v>#DIV/0!</v>
      </c>
      <c r="U39" s="77" t="e">
        <f aca="false">BK39/BK38-1</f>
        <v>#DIV/0!</v>
      </c>
      <c r="V39" s="77" t="e">
        <f aca="false">BL39/BL38-1</f>
        <v>#DIV/0!</v>
      </c>
      <c r="W39" s="78" t="e">
        <f aca="false">BM39/BM38-1</f>
        <v>#DIV/0!</v>
      </c>
      <c r="X39" s="79" t="n">
        <f aca="false">(AE39+AD39)/AC39</f>
        <v>0.733069454349841</v>
      </c>
      <c r="Y39" s="80" t="n">
        <f aca="false">(AQ39+AR39+AS39+AT39+AU39)/AC39</f>
        <v>0.122358789793848</v>
      </c>
      <c r="Z39" s="80" t="n">
        <f aca="false">(AF39+AG39+AI39)/AC39</f>
        <v>0.131345525390295</v>
      </c>
      <c r="AA39" s="65" t="n">
        <f aca="false">1-AI39/(AF39+AG39+AI39)</f>
        <v>0.460183030715197</v>
      </c>
      <c r="AB39" s="81" t="n">
        <f aca="false">(AH39+AJ39+AK39+AL39+AM39+AN39+AO39+AP39)/AC39</f>
        <v>0.0132262304660166</v>
      </c>
      <c r="AC39" s="82" t="n">
        <f aca="false">SUM(AD39:AU39)</f>
        <v>30942.0372965703</v>
      </c>
      <c r="AD39" s="83" t="n">
        <v>22046.2950458381</v>
      </c>
      <c r="AE39" s="84" t="n">
        <v>636.367351631082</v>
      </c>
      <c r="AF39" s="84" t="n">
        <v>1546.98000165767</v>
      </c>
      <c r="AG39" s="84" t="n">
        <v>323.249</v>
      </c>
      <c r="AH39" s="84" t="n">
        <v>0.0400740670454536</v>
      </c>
      <c r="AI39" s="84" t="n">
        <v>2193.86914370645</v>
      </c>
      <c r="AJ39" s="84" t="n">
        <v>0.308115227765559</v>
      </c>
      <c r="AK39" s="84" t="n">
        <v>132.145618020382</v>
      </c>
      <c r="AL39" s="84" t="n">
        <v>43.0985107302247</v>
      </c>
      <c r="AM39" s="84" t="n">
        <v>24.9135164613737</v>
      </c>
      <c r="AN39" s="84" t="n">
        <v>144.057132675028</v>
      </c>
      <c r="AO39" s="84" t="n">
        <v>55.6942955625656</v>
      </c>
      <c r="AP39" s="84" t="n">
        <v>8.98925362813409</v>
      </c>
      <c r="AQ39" s="84" t="n">
        <v>332.4094205224</v>
      </c>
      <c r="AR39" s="84" t="n">
        <v>1173.41261342694</v>
      </c>
      <c r="AS39" s="84" t="n">
        <v>1118.38908964751</v>
      </c>
      <c r="AT39" s="84" t="n">
        <v>1082.27939609302</v>
      </c>
      <c r="AU39" s="85" t="n">
        <v>79.5397176745697</v>
      </c>
      <c r="AW39" s="71"/>
    </row>
    <row r="40" customFormat="false" ht="13.8" hidden="false" customHeight="false" outlineLevel="0" collapsed="false">
      <c r="B40" s="72" t="n">
        <f aca="false">B39+1</f>
        <v>2050</v>
      </c>
      <c r="C40" s="73" t="n">
        <v>4.5</v>
      </c>
      <c r="D40" s="86" t="n">
        <v>25.7937256801939</v>
      </c>
      <c r="E40" s="75" t="n">
        <f aca="false">AU40/AU39-1</f>
        <v>0.00040879790719317</v>
      </c>
      <c r="F40" s="76" t="e">
        <f aca="false">AV40/AV39-1</f>
        <v>#DIV/0!</v>
      </c>
      <c r="G40" s="77" t="e">
        <f aca="false">AW40/AW39-1</f>
        <v>#DIV/0!</v>
      </c>
      <c r="H40" s="77" t="e">
        <f aca="false">AX40/AX39-1</f>
        <v>#DIV/0!</v>
      </c>
      <c r="I40" s="77" t="e">
        <f aca="false">AY40/AY39-1</f>
        <v>#DIV/0!</v>
      </c>
      <c r="J40" s="77" t="e">
        <f aca="false">AZ40/AZ39-1</f>
        <v>#DIV/0!</v>
      </c>
      <c r="K40" s="77" t="e">
        <f aca="false">BA40/BA39-1</f>
        <v>#DIV/0!</v>
      </c>
      <c r="L40" s="77" t="e">
        <f aca="false">BB40/BB39-1</f>
        <v>#DIV/0!</v>
      </c>
      <c r="M40" s="77" t="e">
        <f aca="false">BC40/BC39-1</f>
        <v>#DIV/0!</v>
      </c>
      <c r="N40" s="77" t="e">
        <f aca="false">BD40/BD39-1</f>
        <v>#DIV/0!</v>
      </c>
      <c r="O40" s="77" t="e">
        <f aca="false">BE40/BE39-1</f>
        <v>#DIV/0!</v>
      </c>
      <c r="P40" s="77" t="e">
        <f aca="false">BF40/BF39-1</f>
        <v>#DIV/0!</v>
      </c>
      <c r="Q40" s="77" t="e">
        <f aca="false">BG40/BG39-1</f>
        <v>#DIV/0!</v>
      </c>
      <c r="R40" s="77" t="e">
        <f aca="false">BH40/BH39-1</f>
        <v>#DIV/0!</v>
      </c>
      <c r="S40" s="77" t="e">
        <f aca="false">BI40/BI39-1</f>
        <v>#DIV/0!</v>
      </c>
      <c r="T40" s="77" t="e">
        <f aca="false">BJ40/BJ39-1</f>
        <v>#DIV/0!</v>
      </c>
      <c r="U40" s="77" t="e">
        <f aca="false">BK40/BK39-1</f>
        <v>#DIV/0!</v>
      </c>
      <c r="V40" s="77" t="e">
        <f aca="false">BL40/BL39-1</f>
        <v>#DIV/0!</v>
      </c>
      <c r="W40" s="78" t="e">
        <f aca="false">BM40/BM39-1</f>
        <v>#DIV/0!</v>
      </c>
      <c r="X40" s="79" t="n">
        <f aca="false">(AE40+AD40)/AC40</f>
        <v>0.733085822570894</v>
      </c>
      <c r="Y40" s="80" t="n">
        <f aca="false">(AQ40+AR40+AS40+AT40+AU40)/AC40</f>
        <v>0.122377286816217</v>
      </c>
      <c r="Z40" s="80" t="n">
        <f aca="false">(AF40+AG40+AI40)/AC40</f>
        <v>0.131321357864527</v>
      </c>
      <c r="AA40" s="65" t="n">
        <f aca="false">1-AI40/(AF40+AG40+AI40)</f>
        <v>0.46008368632273</v>
      </c>
      <c r="AB40" s="81" t="n">
        <f aca="false">(AH40+AJ40+AK40+AL40+AM40+AN40+AO40+AP40)/AC40</f>
        <v>0.0132155327483619</v>
      </c>
      <c r="AC40" s="82" t="n">
        <f aca="false">SUM(AD40:AU40)</f>
        <v>30954.4141114889</v>
      </c>
      <c r="AD40" s="83" t="n">
        <v>22058.420679827</v>
      </c>
      <c r="AE40" s="84" t="n">
        <v>633.821451293901</v>
      </c>
      <c r="AF40" s="84" t="n">
        <v>1546.98000165767</v>
      </c>
      <c r="AG40" s="84" t="n">
        <v>323.249</v>
      </c>
      <c r="AH40" s="84" t="n">
        <v>0.0201915033562243</v>
      </c>
      <c r="AI40" s="84" t="n">
        <v>2194.74669136393</v>
      </c>
      <c r="AJ40" s="84" t="n">
        <v>0.284162494763604</v>
      </c>
      <c r="AK40" s="84" t="n">
        <v>132.145618020382</v>
      </c>
      <c r="AL40" s="84" t="n">
        <v>43.0985107302247</v>
      </c>
      <c r="AM40" s="84" t="n">
        <v>24.7640353626055</v>
      </c>
      <c r="AN40" s="84" t="n">
        <v>144.057132675028</v>
      </c>
      <c r="AO40" s="84" t="n">
        <v>55.7165732807906</v>
      </c>
      <c r="AP40" s="84" t="n">
        <v>8.99284932958534</v>
      </c>
      <c r="AQ40" s="84" t="n">
        <v>332.094250334043</v>
      </c>
      <c r="AR40" s="84" t="n">
        <v>1173.88118035892</v>
      </c>
      <c r="AS40" s="84" t="n">
        <v>1118.83568459501</v>
      </c>
      <c r="AT40" s="84" t="n">
        <v>1083.73386531697</v>
      </c>
      <c r="AU40" s="85" t="n">
        <v>79.5722333446938</v>
      </c>
      <c r="AW40" s="71"/>
    </row>
    <row r="41" customFormat="false" ht="13.8" hidden="false" customHeight="false" outlineLevel="0" collapsed="false">
      <c r="B41" s="72" t="n">
        <f aca="false">B40+1</f>
        <v>2051</v>
      </c>
      <c r="C41" s="73" t="n">
        <v>4.5</v>
      </c>
      <c r="D41" s="86" t="n">
        <v>25.7938295089529</v>
      </c>
      <c r="E41" s="75" t="n">
        <f aca="false">AU41/AU40-1</f>
        <v>0.000184481618199728</v>
      </c>
      <c r="F41" s="76" t="e">
        <f aca="false">AV41/AV40-1</f>
        <v>#DIV/0!</v>
      </c>
      <c r="G41" s="77" t="e">
        <f aca="false">AW41/AW40-1</f>
        <v>#DIV/0!</v>
      </c>
      <c r="H41" s="77" t="e">
        <f aca="false">AX41/AX40-1</f>
        <v>#DIV/0!</v>
      </c>
      <c r="I41" s="77" t="e">
        <f aca="false">AY41/AY40-1</f>
        <v>#DIV/0!</v>
      </c>
      <c r="J41" s="77" t="e">
        <f aca="false">AZ41/AZ40-1</f>
        <v>#DIV/0!</v>
      </c>
      <c r="K41" s="77" t="e">
        <f aca="false">BA41/BA40-1</f>
        <v>#DIV/0!</v>
      </c>
      <c r="L41" s="77" t="e">
        <f aca="false">BB41/BB40-1</f>
        <v>#DIV/0!</v>
      </c>
      <c r="M41" s="77" t="e">
        <f aca="false">BC41/BC40-1</f>
        <v>#DIV/0!</v>
      </c>
      <c r="N41" s="77" t="e">
        <f aca="false">BD41/BD40-1</f>
        <v>#DIV/0!</v>
      </c>
      <c r="O41" s="77" t="e">
        <f aca="false">BE41/BE40-1</f>
        <v>#DIV/0!</v>
      </c>
      <c r="P41" s="77" t="e">
        <f aca="false">BF41/BF40-1</f>
        <v>#DIV/0!</v>
      </c>
      <c r="Q41" s="77" t="e">
        <f aca="false">BG41/BG40-1</f>
        <v>#DIV/0!</v>
      </c>
      <c r="R41" s="77" t="e">
        <f aca="false">BH41/BH40-1</f>
        <v>#DIV/0!</v>
      </c>
      <c r="S41" s="77" t="e">
        <f aca="false">BI41/BI40-1</f>
        <v>#DIV/0!</v>
      </c>
      <c r="T41" s="77" t="e">
        <f aca="false">BJ41/BJ40-1</f>
        <v>#DIV/0!</v>
      </c>
      <c r="U41" s="77" t="e">
        <f aca="false">BK41/BK40-1</f>
        <v>#DIV/0!</v>
      </c>
      <c r="V41" s="77" t="e">
        <f aca="false">BL41/BL40-1</f>
        <v>#DIV/0!</v>
      </c>
      <c r="W41" s="78" t="e">
        <f aca="false">BM41/BM40-1</f>
        <v>#DIV/0!</v>
      </c>
      <c r="X41" s="79" t="n">
        <f aca="false">(AE41+AD41)/AC41</f>
        <v>0.733086843061841</v>
      </c>
      <c r="Y41" s="80" t="n">
        <f aca="false">(AQ41+AR41+AS41+AT41+AU41)/AC41</f>
        <v>0.122396483282319</v>
      </c>
      <c r="Z41" s="80" t="n">
        <f aca="false">(AF41+AG41+AI41)/AC41</f>
        <v>0.131309276517913</v>
      </c>
      <c r="AA41" s="65" t="n">
        <f aca="false">1-AI41/(AF41+AG41+AI41)</f>
        <v>0.460034010349323</v>
      </c>
      <c r="AB41" s="81" t="n">
        <f aca="false">(AH41+AJ41+AK41+AL41+AM41+AN41+AO41+AP41)/AC41</f>
        <v>0.0132073971379275</v>
      </c>
      <c r="AC41" s="82" t="n">
        <f aca="false">SUM(AD41:AU41)</f>
        <v>30960.6049943112</v>
      </c>
      <c r="AD41" s="83" t="n">
        <v>22065.5260358342</v>
      </c>
      <c r="AE41" s="84" t="n">
        <v>631.286138730038</v>
      </c>
      <c r="AF41" s="84" t="n">
        <v>1546.98000165767</v>
      </c>
      <c r="AG41" s="84" t="n">
        <v>323.249</v>
      </c>
      <c r="AH41" s="84" t="n">
        <v>0.00959702712283473</v>
      </c>
      <c r="AI41" s="84" t="n">
        <v>2195.1856407022</v>
      </c>
      <c r="AJ41" s="84" t="n">
        <v>0.260331692283937</v>
      </c>
      <c r="AK41" s="84" t="n">
        <v>132.145618020382</v>
      </c>
      <c r="AL41" s="84" t="n">
        <v>43.0985107302247</v>
      </c>
      <c r="AM41" s="84" t="n">
        <v>24.6154511504299</v>
      </c>
      <c r="AN41" s="84" t="n">
        <v>144.057132675028</v>
      </c>
      <c r="AO41" s="84" t="n">
        <v>55.7277165954468</v>
      </c>
      <c r="AP41" s="84" t="n">
        <v>8.99464789945126</v>
      </c>
      <c r="AQ41" s="84" t="n">
        <v>331.779378970694</v>
      </c>
      <c r="AR41" s="84" t="n">
        <v>1174.11590682706</v>
      </c>
      <c r="AS41" s="84" t="n">
        <v>1119.05940429772</v>
      </c>
      <c r="AT41" s="84" t="n">
        <v>1084.92756854215</v>
      </c>
      <c r="AU41" s="85" t="n">
        <v>79.586912959065</v>
      </c>
      <c r="AW41" s="71"/>
    </row>
    <row r="42" customFormat="false" ht="13.8" hidden="false" customHeight="false" outlineLevel="0" collapsed="false">
      <c r="B42" s="72" t="n">
        <f aca="false">B41+1</f>
        <v>2052</v>
      </c>
      <c r="C42" s="73" t="n">
        <v>4.5</v>
      </c>
      <c r="D42" s="86" t="n">
        <v>25.7926362661101</v>
      </c>
      <c r="E42" s="75" t="n">
        <f aca="false">AU42/AU41-1</f>
        <v>0.00049439560476916</v>
      </c>
      <c r="F42" s="76" t="e">
        <f aca="false">AV42/AV41-1</f>
        <v>#DIV/0!</v>
      </c>
      <c r="G42" s="77" t="e">
        <f aca="false">AW42/AW41-1</f>
        <v>#DIV/0!</v>
      </c>
      <c r="H42" s="77" t="e">
        <f aca="false">AX42/AX41-1</f>
        <v>#DIV/0!</v>
      </c>
      <c r="I42" s="77" t="e">
        <f aca="false">AY42/AY41-1</f>
        <v>#DIV/0!</v>
      </c>
      <c r="J42" s="77" t="e">
        <f aca="false">AZ42/AZ41-1</f>
        <v>#DIV/0!</v>
      </c>
      <c r="K42" s="77" t="e">
        <f aca="false">BA42/BA41-1</f>
        <v>#DIV/0!</v>
      </c>
      <c r="L42" s="77" t="e">
        <f aca="false">BB42/BB41-1</f>
        <v>#DIV/0!</v>
      </c>
      <c r="M42" s="77" t="e">
        <f aca="false">BC42/BC41-1</f>
        <v>#DIV/0!</v>
      </c>
      <c r="N42" s="77" t="e">
        <f aca="false">BD42/BD41-1</f>
        <v>#DIV/0!</v>
      </c>
      <c r="O42" s="77" t="e">
        <f aca="false">BE42/BE41-1</f>
        <v>#DIV/0!</v>
      </c>
      <c r="P42" s="77" t="e">
        <f aca="false">BF42/BF41-1</f>
        <v>#DIV/0!</v>
      </c>
      <c r="Q42" s="77" t="e">
        <f aca="false">BG42/BG41-1</f>
        <v>#DIV/0!</v>
      </c>
      <c r="R42" s="77" t="e">
        <f aca="false">BH42/BH41-1</f>
        <v>#DIV/0!</v>
      </c>
      <c r="S42" s="77" t="e">
        <f aca="false">BI42/BI41-1</f>
        <v>#DIV/0!</v>
      </c>
      <c r="T42" s="77" t="e">
        <f aca="false">BJ42/BJ41-1</f>
        <v>#DIV/0!</v>
      </c>
      <c r="U42" s="77" t="e">
        <f aca="false">BK42/BK41-1</f>
        <v>#DIV/0!</v>
      </c>
      <c r="V42" s="77" t="e">
        <f aca="false">BL42/BL41-1</f>
        <v>#DIV/0!</v>
      </c>
      <c r="W42" s="78" t="e">
        <f aca="false">BM42/BM41-1</f>
        <v>#DIV/0!</v>
      </c>
      <c r="X42" s="79" t="n">
        <f aca="false">(AE42+AD42)/AC42</f>
        <v>0.733111290441995</v>
      </c>
      <c r="Y42" s="80" t="n">
        <f aca="false">(AQ42+AR42+AS42+AT42+AU42)/AC42</f>
        <v>0.122406100928708</v>
      </c>
      <c r="Z42" s="80" t="n">
        <f aca="false">(AF42+AG42+AI42)/AC42</f>
        <v>0.131285123485896</v>
      </c>
      <c r="AA42" s="65" t="n">
        <f aca="false">1-AI42/(AF42+AG42+AI42)</f>
        <v>0.459934670717464</v>
      </c>
      <c r="AB42" s="81" t="n">
        <f aca="false">(AH42+AJ42+AK42+AL42+AM42+AN42+AO42+AP42)/AC42</f>
        <v>0.0131974851434011</v>
      </c>
      <c r="AC42" s="82" t="n">
        <f aca="false">SUM(AD42:AU42)</f>
        <v>30972.9892363089</v>
      </c>
      <c r="AD42" s="83" t="n">
        <v>22077.8879455074</v>
      </c>
      <c r="AE42" s="84" t="n">
        <v>628.760162369068</v>
      </c>
      <c r="AF42" s="84" t="n">
        <v>1546.98000165767</v>
      </c>
      <c r="AG42" s="84" t="n">
        <v>323.249</v>
      </c>
      <c r="AH42" s="84" t="n">
        <v>0.00500778124678627</v>
      </c>
      <c r="AI42" s="84" t="n">
        <v>2196.06371495848</v>
      </c>
      <c r="AJ42" s="84" t="n">
        <v>0.236811965355403</v>
      </c>
      <c r="AK42" s="84" t="n">
        <v>132.145618020382</v>
      </c>
      <c r="AL42" s="84" t="n">
        <v>43.0985107302247</v>
      </c>
      <c r="AM42" s="84" t="n">
        <v>24.4677584435273</v>
      </c>
      <c r="AN42" s="84" t="n">
        <v>144.057132675028</v>
      </c>
      <c r="AO42" s="84" t="n">
        <v>55.7555804537445</v>
      </c>
      <c r="AP42" s="84" t="n">
        <v>8.99914522340099</v>
      </c>
      <c r="AQ42" s="84" t="n">
        <v>331.464806149025</v>
      </c>
      <c r="AR42" s="84" t="n">
        <v>1174.70141073205</v>
      </c>
      <c r="AS42" s="84" t="n">
        <v>1119.6174528237</v>
      </c>
      <c r="AT42" s="84" t="n">
        <v>1085.87291643961</v>
      </c>
      <c r="AU42" s="85" t="n">
        <v>79.6262603790291</v>
      </c>
      <c r="AW42" s="71"/>
    </row>
    <row r="43" customFormat="false" ht="13.8" hidden="false" customHeight="false" outlineLevel="0" collapsed="false">
      <c r="B43" s="72" t="n">
        <f aca="false">B42+1</f>
        <v>2053</v>
      </c>
      <c r="C43" s="73" t="n">
        <v>4.5</v>
      </c>
      <c r="D43" s="86" t="n">
        <v>25.7930465192084</v>
      </c>
      <c r="E43" s="75" t="n">
        <f aca="false">AU43/AU42-1</f>
        <v>0.000803538883530797</v>
      </c>
      <c r="F43" s="76" t="e">
        <f aca="false">AV43/AV42-1</f>
        <v>#DIV/0!</v>
      </c>
      <c r="G43" s="77" t="e">
        <f aca="false">AW43/AW42-1</f>
        <v>#DIV/0!</v>
      </c>
      <c r="H43" s="77" t="e">
        <f aca="false">AX43/AX42-1</f>
        <v>#DIV/0!</v>
      </c>
      <c r="I43" s="77" t="e">
        <f aca="false">AY43/AY42-1</f>
        <v>#DIV/0!</v>
      </c>
      <c r="J43" s="77" t="e">
        <f aca="false">AZ43/AZ42-1</f>
        <v>#DIV/0!</v>
      </c>
      <c r="K43" s="77" t="e">
        <f aca="false">BA43/BA42-1</f>
        <v>#DIV/0!</v>
      </c>
      <c r="L43" s="77" t="e">
        <f aca="false">BB43/BB42-1</f>
        <v>#DIV/0!</v>
      </c>
      <c r="M43" s="77" t="e">
        <f aca="false">BC43/BC42-1</f>
        <v>#DIV/0!</v>
      </c>
      <c r="N43" s="77" t="e">
        <f aca="false">BD43/BD42-1</f>
        <v>#DIV/0!</v>
      </c>
      <c r="O43" s="77" t="e">
        <f aca="false">BE43/BE42-1</f>
        <v>#DIV/0!</v>
      </c>
      <c r="P43" s="77" t="e">
        <f aca="false">BF43/BF42-1</f>
        <v>#DIV/0!</v>
      </c>
      <c r="Q43" s="77" t="e">
        <f aca="false">BG43/BG42-1</f>
        <v>#DIV/0!</v>
      </c>
      <c r="R43" s="77" t="e">
        <f aca="false">BH43/BH42-1</f>
        <v>#DIV/0!</v>
      </c>
      <c r="S43" s="77" t="e">
        <f aca="false">BI43/BI42-1</f>
        <v>#DIV/0!</v>
      </c>
      <c r="T43" s="77" t="e">
        <f aca="false">BJ43/BJ42-1</f>
        <v>#DIV/0!</v>
      </c>
      <c r="U43" s="77" t="e">
        <f aca="false">BK43/BK42-1</f>
        <v>#DIV/0!</v>
      </c>
      <c r="V43" s="77" t="e">
        <f aca="false">BL43/BL42-1</f>
        <v>#DIV/0!</v>
      </c>
      <c r="W43" s="78" t="e">
        <f aca="false">BM43/BM42-1</f>
        <v>#DIV/0!</v>
      </c>
      <c r="X43" s="79" t="n">
        <f aca="false">(AE43+AD43)/AC43</f>
        <v>0.733180416028795</v>
      </c>
      <c r="Y43" s="80" t="n">
        <f aca="false">(AQ43+AR43+AS43+AT43+AU43)/AC43</f>
        <v>0.122392324472409</v>
      </c>
      <c r="Z43" s="80" t="n">
        <f aca="false">(AF43+AG43+AI43)/AC43</f>
        <v>0.131242885246635</v>
      </c>
      <c r="AA43" s="65" t="n">
        <f aca="false">1-AI43/(AF43+AG43+AI43)</f>
        <v>0.459760860087258</v>
      </c>
      <c r="AB43" s="81" t="n">
        <f aca="false">(AH43+AJ43+AK43+AL43+AM43+AN43+AO43+AP43)/AC43</f>
        <v>0.0131843742521604</v>
      </c>
      <c r="AC43" s="82" t="n">
        <f aca="false">SUM(AD43:AU43)</f>
        <v>30994.6703287743</v>
      </c>
      <c r="AD43" s="83" t="n">
        <v>22098.4421548935</v>
      </c>
      <c r="AE43" s="84" t="n">
        <v>626.243131432598</v>
      </c>
      <c r="AF43" s="84" t="n">
        <v>1546.98000165767</v>
      </c>
      <c r="AG43" s="84" t="n">
        <v>323.249</v>
      </c>
      <c r="AH43" s="84" t="n">
        <v>0.00272207206204173</v>
      </c>
      <c r="AI43" s="84" t="n">
        <v>2197.60095955895</v>
      </c>
      <c r="AJ43" s="84" t="n">
        <v>0.2138685886408</v>
      </c>
      <c r="AK43" s="84" t="n">
        <v>132.145618020382</v>
      </c>
      <c r="AL43" s="84" t="n">
        <v>43.0985107302247</v>
      </c>
      <c r="AM43" s="84" t="n">
        <v>24.3209518928661</v>
      </c>
      <c r="AN43" s="84" t="n">
        <v>144.057132675028</v>
      </c>
      <c r="AO43" s="84" t="n">
        <v>55.8001849181075</v>
      </c>
      <c r="AP43" s="84" t="n">
        <v>9.0063445395797</v>
      </c>
      <c r="AQ43" s="84" t="n">
        <v>331.150531585977</v>
      </c>
      <c r="AR43" s="84" t="n">
        <v>1175.63743552282</v>
      </c>
      <c r="AS43" s="84" t="n">
        <v>1120.50958565204</v>
      </c>
      <c r="AT43" s="84" t="n">
        <v>1086.52195185846</v>
      </c>
      <c r="AU43" s="85" t="n">
        <v>79.6902431753938</v>
      </c>
      <c r="AW43" s="71"/>
    </row>
    <row r="44" customFormat="false" ht="13.8" hidden="false" customHeight="false" outlineLevel="0" collapsed="false">
      <c r="B44" s="72" t="n">
        <f aca="false">B43+1</f>
        <v>2054</v>
      </c>
      <c r="C44" s="73" t="n">
        <v>4.5</v>
      </c>
      <c r="D44" s="86" t="n">
        <v>25.7918834853882</v>
      </c>
      <c r="E44" s="75" t="n">
        <f aca="false">AU44/AU43-1</f>
        <v>0.000881975842922156</v>
      </c>
      <c r="F44" s="76" t="e">
        <f aca="false">AV44/AV43-1</f>
        <v>#DIV/0!</v>
      </c>
      <c r="G44" s="77" t="e">
        <f aca="false">AW44/AW43-1</f>
        <v>#DIV/0!</v>
      </c>
      <c r="H44" s="77" t="e">
        <f aca="false">AX44/AX43-1</f>
        <v>#DIV/0!</v>
      </c>
      <c r="I44" s="77" t="e">
        <f aca="false">AY44/AY43-1</f>
        <v>#DIV/0!</v>
      </c>
      <c r="J44" s="77" t="e">
        <f aca="false">AZ44/AZ43-1</f>
        <v>#DIV/0!</v>
      </c>
      <c r="K44" s="77" t="e">
        <f aca="false">BA44/BA43-1</f>
        <v>#DIV/0!</v>
      </c>
      <c r="L44" s="77" t="e">
        <f aca="false">BB44/BB43-1</f>
        <v>#DIV/0!</v>
      </c>
      <c r="M44" s="77" t="e">
        <f aca="false">BC44/BC43-1</f>
        <v>#DIV/0!</v>
      </c>
      <c r="N44" s="77" t="e">
        <f aca="false">BD44/BD43-1</f>
        <v>#DIV/0!</v>
      </c>
      <c r="O44" s="77" t="e">
        <f aca="false">BE44/BE43-1</f>
        <v>#DIV/0!</v>
      </c>
      <c r="P44" s="77" t="e">
        <f aca="false">BF44/BF43-1</f>
        <v>#DIV/0!</v>
      </c>
      <c r="Q44" s="77" t="e">
        <f aca="false">BG44/BG43-1</f>
        <v>#DIV/0!</v>
      </c>
      <c r="R44" s="77" t="e">
        <f aca="false">BH44/BH43-1</f>
        <v>#DIV/0!</v>
      </c>
      <c r="S44" s="77" t="e">
        <f aca="false">BI44/BI43-1</f>
        <v>#DIV/0!</v>
      </c>
      <c r="T44" s="77" t="e">
        <f aca="false">BJ44/BJ43-1</f>
        <v>#DIV/0!</v>
      </c>
      <c r="U44" s="77" t="e">
        <f aca="false">BK44/BK43-1</f>
        <v>#DIV/0!</v>
      </c>
      <c r="V44" s="77" t="e">
        <f aca="false">BL44/BL43-1</f>
        <v>#DIV/0!</v>
      </c>
      <c r="W44" s="78" t="e">
        <f aca="false">BM44/BM43-1</f>
        <v>#DIV/0!</v>
      </c>
      <c r="X44" s="79" t="n">
        <f aca="false">(AE44+AD44)/AC44</f>
        <v>0.733270545478275</v>
      </c>
      <c r="Y44" s="80" t="n">
        <f aca="false">(AQ44+AR44+AS44+AT44+AU44)/AC44</f>
        <v>0.12236454909291</v>
      </c>
      <c r="Z44" s="80" t="n">
        <f aca="false">(AF44+AG44+AI44)/AC44</f>
        <v>0.131194651560143</v>
      </c>
      <c r="AA44" s="65" t="n">
        <f aca="false">1-AI44/(AF44+AG44+AI44)</f>
        <v>0.459562241279285</v>
      </c>
      <c r="AB44" s="81" t="n">
        <f aca="false">(AH44+AJ44+AK44+AL44+AM44+AN44+AO44+AP44)/AC44</f>
        <v>0.0131702538686711</v>
      </c>
      <c r="AC44" s="82" t="n">
        <f aca="false">SUM(AD44:AU44)</f>
        <v>31019.4660650374</v>
      </c>
      <c r="AD44" s="83" t="n">
        <v>22121.9251688825</v>
      </c>
      <c r="AE44" s="84" t="n">
        <v>623.735633072298</v>
      </c>
      <c r="AF44" s="84" t="n">
        <v>1546.98000165767</v>
      </c>
      <c r="AG44" s="84" t="n">
        <v>323.249</v>
      </c>
      <c r="AH44" s="84" t="n">
        <v>0.00135557578838852</v>
      </c>
      <c r="AI44" s="84" t="n">
        <v>2199.3590403266</v>
      </c>
      <c r="AJ44" s="84" t="n">
        <v>0.191744430037794</v>
      </c>
      <c r="AK44" s="84" t="n">
        <v>132.145618020382</v>
      </c>
      <c r="AL44" s="84" t="n">
        <v>43.0985107302247</v>
      </c>
      <c r="AM44" s="84" t="n">
        <v>24.1750261815089</v>
      </c>
      <c r="AN44" s="84" t="n">
        <v>144.057132675028</v>
      </c>
      <c r="AO44" s="84" t="n">
        <v>55.8504050845338</v>
      </c>
      <c r="AP44" s="84" t="n">
        <v>9.01445024966533</v>
      </c>
      <c r="AQ44" s="84" t="n">
        <v>330.83655499876</v>
      </c>
      <c r="AR44" s="84" t="n">
        <v>1176.69074417332</v>
      </c>
      <c r="AS44" s="84" t="n">
        <v>1121.51350267941</v>
      </c>
      <c r="AT44" s="84" t="n">
        <v>1086.88164825484</v>
      </c>
      <c r="AU44" s="85" t="n">
        <v>79.7605280447911</v>
      </c>
      <c r="AW44" s="71"/>
    </row>
    <row r="45" customFormat="false" ht="13.8" hidden="false" customHeight="false" outlineLevel="0" collapsed="false">
      <c r="B45" s="72" t="n">
        <f aca="false">B44+1</f>
        <v>2055</v>
      </c>
      <c r="C45" s="73" t="n">
        <v>4.5</v>
      </c>
      <c r="D45" s="86" t="n">
        <v>25.7927844383441</v>
      </c>
      <c r="E45" s="75" t="n">
        <f aca="false">AU45/AU44-1</f>
        <v>0.000816958696423287</v>
      </c>
      <c r="F45" s="76" t="e">
        <f aca="false">AV45/AV44-1</f>
        <v>#DIV/0!</v>
      </c>
      <c r="G45" s="77" t="e">
        <f aca="false">AW45/AW44-1</f>
        <v>#DIV/0!</v>
      </c>
      <c r="H45" s="77" t="e">
        <f aca="false">AX45/AX44-1</f>
        <v>#DIV/0!</v>
      </c>
      <c r="I45" s="77" t="e">
        <f aca="false">AY45/AY44-1</f>
        <v>#DIV/0!</v>
      </c>
      <c r="J45" s="77" t="e">
        <f aca="false">AZ45/AZ44-1</f>
        <v>#DIV/0!</v>
      </c>
      <c r="K45" s="77" t="e">
        <f aca="false">BA45/BA44-1</f>
        <v>#DIV/0!</v>
      </c>
      <c r="L45" s="77" t="e">
        <f aca="false">BB45/BB44-1</f>
        <v>#DIV/0!</v>
      </c>
      <c r="M45" s="77" t="e">
        <f aca="false">BC45/BC44-1</f>
        <v>#DIV/0!</v>
      </c>
      <c r="N45" s="77" t="e">
        <f aca="false">BD45/BD44-1</f>
        <v>#DIV/0!</v>
      </c>
      <c r="O45" s="77" t="e">
        <f aca="false">BE45/BE44-1</f>
        <v>#DIV/0!</v>
      </c>
      <c r="P45" s="77" t="e">
        <f aca="false">BF45/BF44-1</f>
        <v>#DIV/0!</v>
      </c>
      <c r="Q45" s="77" t="e">
        <f aca="false">BG45/BG44-1</f>
        <v>#DIV/0!</v>
      </c>
      <c r="R45" s="77" t="e">
        <f aca="false">BH45/BH44-1</f>
        <v>#DIV/0!</v>
      </c>
      <c r="S45" s="77" t="e">
        <f aca="false">BI45/BI44-1</f>
        <v>#DIV/0!</v>
      </c>
      <c r="T45" s="77" t="e">
        <f aca="false">BJ45/BJ44-1</f>
        <v>#DIV/0!</v>
      </c>
      <c r="U45" s="77" t="e">
        <f aca="false">BK45/BK44-1</f>
        <v>#DIV/0!</v>
      </c>
      <c r="V45" s="77" t="e">
        <f aca="false">BL45/BL44-1</f>
        <v>#DIV/0!</v>
      </c>
      <c r="W45" s="78" t="e">
        <f aca="false">BM45/BM44-1</f>
        <v>#DIV/0!</v>
      </c>
      <c r="X45" s="79" t="n">
        <f aca="false">(AE45+AD45)/AC45</f>
        <v>0.733377577133743</v>
      </c>
      <c r="Y45" s="80" t="n">
        <f aca="false">(AQ45+AR45+AS45+AT45+AU45)/AC45</f>
        <v>0.122319942139233</v>
      </c>
      <c r="Z45" s="80" t="n">
        <f aca="false">(AF45+AG45+AI45)/AC45</f>
        <v>0.131146456429756</v>
      </c>
      <c r="AA45" s="65" t="n">
        <f aca="false">1-AI45/(AF45+AG45+AI45)</f>
        <v>0.459363635316479</v>
      </c>
      <c r="AB45" s="81" t="n">
        <f aca="false">(AH45+AJ45+AK45+AL45+AM45+AN45+AO45+AP45)/AC45</f>
        <v>0.0131560242972682</v>
      </c>
      <c r="AC45" s="82" t="n">
        <f aca="false">SUM(AD45:AU45)</f>
        <v>31044.2816378893</v>
      </c>
      <c r="AD45" s="83" t="n">
        <v>22145.9421209665</v>
      </c>
      <c r="AE45" s="84" t="n">
        <v>621.237930486322</v>
      </c>
      <c r="AF45" s="84" t="n">
        <v>1546.98000165767</v>
      </c>
      <c r="AG45" s="84" t="n">
        <v>323.249</v>
      </c>
      <c r="AH45" s="84" t="n">
        <v>0.000674895252504022</v>
      </c>
      <c r="AI45" s="84" t="n">
        <v>2201.11852755886</v>
      </c>
      <c r="AJ45" s="84" t="n">
        <v>0.170663955534219</v>
      </c>
      <c r="AK45" s="84" t="n">
        <v>132.145618020382</v>
      </c>
      <c r="AL45" s="84" t="n">
        <v>43.0985107302247</v>
      </c>
      <c r="AM45" s="84" t="n">
        <v>24.0299760244199</v>
      </c>
      <c r="AN45" s="84" t="n">
        <v>144.057132675028</v>
      </c>
      <c r="AO45" s="84" t="n">
        <v>55.8950854086014</v>
      </c>
      <c r="AP45" s="84" t="n">
        <v>9.02166180986506</v>
      </c>
      <c r="AQ45" s="84" t="n">
        <v>330.522876104851</v>
      </c>
      <c r="AR45" s="84" t="n">
        <v>1177.62686477426</v>
      </c>
      <c r="AS45" s="84" t="n">
        <v>1122.40572682521</v>
      </c>
      <c r="AT45" s="84" t="n">
        <v>1086.95357689455</v>
      </c>
      <c r="AU45" s="85" t="n">
        <v>79.8256891018086</v>
      </c>
      <c r="AW45" s="71"/>
    </row>
    <row r="46" customFormat="false" ht="13.8" hidden="false" customHeight="false" outlineLevel="0" collapsed="false">
      <c r="B46" s="72" t="n">
        <f aca="false">B45+1</f>
        <v>2056</v>
      </c>
      <c r="C46" s="73" t="n">
        <v>4.5</v>
      </c>
      <c r="D46" s="86" t="n">
        <v>25.7921613480033</v>
      </c>
      <c r="E46" s="75" t="n">
        <f aca="false">AU46/AU45-1</f>
        <v>0.000995041853237177</v>
      </c>
      <c r="F46" s="76" t="e">
        <f aca="false">AV46/AV45-1</f>
        <v>#DIV/0!</v>
      </c>
      <c r="G46" s="77" t="e">
        <f aca="false">AW46/AW45-1</f>
        <v>#DIV/0!</v>
      </c>
      <c r="H46" s="77" t="e">
        <f aca="false">AX46/AX45-1</f>
        <v>#DIV/0!</v>
      </c>
      <c r="I46" s="77" t="e">
        <f aca="false">AY46/AY45-1</f>
        <v>#DIV/0!</v>
      </c>
      <c r="J46" s="77" t="e">
        <f aca="false">AZ46/AZ45-1</f>
        <v>#DIV/0!</v>
      </c>
      <c r="K46" s="77" t="e">
        <f aca="false">BA46/BA45-1</f>
        <v>#DIV/0!</v>
      </c>
      <c r="L46" s="77" t="e">
        <f aca="false">BB46/BB45-1</f>
        <v>#DIV/0!</v>
      </c>
      <c r="M46" s="77" t="e">
        <f aca="false">BC46/BC45-1</f>
        <v>#DIV/0!</v>
      </c>
      <c r="N46" s="77" t="e">
        <f aca="false">BD46/BD45-1</f>
        <v>#DIV/0!</v>
      </c>
      <c r="O46" s="77" t="e">
        <f aca="false">BE46/BE45-1</f>
        <v>#DIV/0!</v>
      </c>
      <c r="P46" s="77" t="e">
        <f aca="false">BF46/BF45-1</f>
        <v>#DIV/0!</v>
      </c>
      <c r="Q46" s="77" t="e">
        <f aca="false">BG46/BG45-1</f>
        <v>#DIV/0!</v>
      </c>
      <c r="R46" s="77" t="e">
        <f aca="false">BH46/BH45-1</f>
        <v>#DIV/0!</v>
      </c>
      <c r="S46" s="77" t="e">
        <f aca="false">BI46/BI45-1</f>
        <v>#DIV/0!</v>
      </c>
      <c r="T46" s="77" t="e">
        <f aca="false">BJ46/BJ45-1</f>
        <v>#DIV/0!</v>
      </c>
      <c r="U46" s="77" t="e">
        <f aca="false">BK46/BK45-1</f>
        <v>#DIV/0!</v>
      </c>
      <c r="V46" s="77" t="e">
        <f aca="false">BL46/BL45-1</f>
        <v>#DIV/0!</v>
      </c>
      <c r="W46" s="78" t="e">
        <f aca="false">BM46/BM45-1</f>
        <v>#DIV/0!</v>
      </c>
      <c r="X46" s="79" t="n">
        <f aca="false">(AE46+AD46)/AC46</f>
        <v>0.733517483133298</v>
      </c>
      <c r="Y46" s="80" t="n">
        <f aca="false">(AQ46+AR46+AS46+AT46+AU46)/AC46</f>
        <v>0.122256565257786</v>
      </c>
      <c r="Z46" s="80" t="n">
        <f aca="false">(AF46+AG46+AI46)/AC46</f>
        <v>0.131086272700501</v>
      </c>
      <c r="AA46" s="65" t="n">
        <f aca="false">1-AI46/(AF46+AG46+AI46)</f>
        <v>0.459115420824394</v>
      </c>
      <c r="AB46" s="81" t="n">
        <f aca="false">(AH46+AJ46+AK46+AL46+AM46+AN46+AO46+AP46)/AC46</f>
        <v>0.0131396789084158</v>
      </c>
      <c r="AC46" s="82" t="n">
        <f aca="false">SUM(AD46:AU46)</f>
        <v>31075.3259195273</v>
      </c>
      <c r="AD46" s="83" t="n">
        <v>22175.5454695075</v>
      </c>
      <c r="AE46" s="84" t="n">
        <v>618.749386531112</v>
      </c>
      <c r="AF46" s="84" t="n">
        <v>1546.98000165767</v>
      </c>
      <c r="AG46" s="84" t="n">
        <v>323.249</v>
      </c>
      <c r="AH46" s="84" t="n">
        <v>0.000224323941777879</v>
      </c>
      <c r="AI46" s="84" t="n">
        <v>2203.31964608642</v>
      </c>
      <c r="AJ46" s="84" t="n">
        <v>0.150858673425016</v>
      </c>
      <c r="AK46" s="84" t="n">
        <v>132.145618020382</v>
      </c>
      <c r="AL46" s="84" t="n">
        <v>43.0985107302247</v>
      </c>
      <c r="AM46" s="84" t="n">
        <v>23.8857961682733</v>
      </c>
      <c r="AN46" s="84" t="n">
        <v>144.057132675028</v>
      </c>
      <c r="AO46" s="84" t="n">
        <v>55.95098049401</v>
      </c>
      <c r="AP46" s="84" t="n">
        <v>9.03068347167492</v>
      </c>
      <c r="AQ46" s="84" t="n">
        <v>330.209494621996</v>
      </c>
      <c r="AR46" s="84" t="n">
        <v>1178.79764796983</v>
      </c>
      <c r="AS46" s="84" t="n">
        <v>1123.52160979535</v>
      </c>
      <c r="AT46" s="84" t="n">
        <v>1086.72873979705</v>
      </c>
      <c r="AU46" s="85" t="n">
        <v>79.9051190034284</v>
      </c>
    </row>
    <row r="47" customFormat="false" ht="13.8" hidden="false" customHeight="false" outlineLevel="0" collapsed="false">
      <c r="B47" s="72" t="n">
        <f aca="false">B46+1</f>
        <v>2057</v>
      </c>
      <c r="C47" s="73" t="n">
        <v>4.5</v>
      </c>
      <c r="D47" s="86" t="n">
        <v>25.7908819611171</v>
      </c>
      <c r="E47" s="75" t="n">
        <f aca="false">AU47/AU46-1</f>
        <v>0.00130006079576628</v>
      </c>
      <c r="F47" s="76" t="e">
        <f aca="false">AV47/AV46-1</f>
        <v>#DIV/0!</v>
      </c>
      <c r="G47" s="77" t="e">
        <f aca="false">AW47/AW46-1</f>
        <v>#DIV/0!</v>
      </c>
      <c r="H47" s="77" t="e">
        <f aca="false">AX47/AX46-1</f>
        <v>#DIV/0!</v>
      </c>
      <c r="I47" s="77" t="e">
        <f aca="false">AY47/AY46-1</f>
        <v>#DIV/0!</v>
      </c>
      <c r="J47" s="77" t="e">
        <f aca="false">AZ47/AZ46-1</f>
        <v>#DIV/0!</v>
      </c>
      <c r="K47" s="77" t="e">
        <f aca="false">BA47/BA46-1</f>
        <v>#DIV/0!</v>
      </c>
      <c r="L47" s="77" t="e">
        <f aca="false">BB47/BB46-1</f>
        <v>#DIV/0!</v>
      </c>
      <c r="M47" s="77" t="e">
        <f aca="false">BC47/BC46-1</f>
        <v>#DIV/0!</v>
      </c>
      <c r="N47" s="77" t="e">
        <f aca="false">BD47/BD46-1</f>
        <v>#DIV/0!</v>
      </c>
      <c r="O47" s="77" t="e">
        <f aca="false">BE47/BE46-1</f>
        <v>#DIV/0!</v>
      </c>
      <c r="P47" s="77" t="e">
        <f aca="false">BF47/BF46-1</f>
        <v>#DIV/0!</v>
      </c>
      <c r="Q47" s="77" t="e">
        <f aca="false">BG47/BG46-1</f>
        <v>#DIV/0!</v>
      </c>
      <c r="R47" s="77" t="e">
        <f aca="false">BH47/BH46-1</f>
        <v>#DIV/0!</v>
      </c>
      <c r="S47" s="77" t="e">
        <f aca="false">BI47/BI46-1</f>
        <v>#DIV/0!</v>
      </c>
      <c r="T47" s="77" t="e">
        <f aca="false">BJ47/BJ46-1</f>
        <v>#DIV/0!</v>
      </c>
      <c r="U47" s="77" t="e">
        <f aca="false">BK47/BK46-1</f>
        <v>#DIV/0!</v>
      </c>
      <c r="V47" s="77" t="e">
        <f aca="false">BL47/BL46-1</f>
        <v>#DIV/0!</v>
      </c>
      <c r="W47" s="78" t="e">
        <f aca="false">BM47/BM46-1</f>
        <v>#DIV/0!</v>
      </c>
      <c r="X47" s="79" t="n">
        <f aca="false">(AE47+AD47)/AC47</f>
        <v>0.733699544713277</v>
      </c>
      <c r="Y47" s="80" t="n">
        <f aca="false">(AQ47+AR47+AS47+AT47+AU47)/AC47</f>
        <v>0.122172181776404</v>
      </c>
      <c r="Z47" s="80" t="n">
        <f aca="false">(AF47+AG47+AI47)/AC47</f>
        <v>0.131008135430919</v>
      </c>
      <c r="AA47" s="65" t="n">
        <f aca="false">1-AI47/(AF47+AG47+AI47)</f>
        <v>0.458792820674134</v>
      </c>
      <c r="AB47" s="81" t="n">
        <f aca="false">(AH47+AJ47+AK47+AL47+AM47+AN47+AO47+AP47)/AC47</f>
        <v>0.0131201380793997</v>
      </c>
      <c r="AC47" s="82" t="n">
        <f aca="false">SUM(AD47:AU47)</f>
        <v>31115.7238432226</v>
      </c>
      <c r="AD47" s="83" t="n">
        <v>22213.3226822287</v>
      </c>
      <c r="AE47" s="84" t="n">
        <v>616.269734967815</v>
      </c>
      <c r="AF47" s="84" t="n">
        <v>1546.98000165767</v>
      </c>
      <c r="AG47" s="84" t="n">
        <v>323.249</v>
      </c>
      <c r="AH47" s="84" t="n">
        <v>0.000224323941777879</v>
      </c>
      <c r="AI47" s="84" t="n">
        <v>2206.18396162633</v>
      </c>
      <c r="AJ47" s="84" t="n">
        <v>0.13248599387022</v>
      </c>
      <c r="AK47" s="84" t="n">
        <v>132.145618020382</v>
      </c>
      <c r="AL47" s="84" t="n">
        <v>43.0985107302247</v>
      </c>
      <c r="AM47" s="84" t="n">
        <v>23.7424813912637</v>
      </c>
      <c r="AN47" s="84" t="n">
        <v>144.057132675028</v>
      </c>
      <c r="AO47" s="84" t="n">
        <v>56.0237167686522</v>
      </c>
      <c r="AP47" s="84" t="n">
        <v>9.0424233601881</v>
      </c>
      <c r="AQ47" s="84" t="n">
        <v>329.896410268209</v>
      </c>
      <c r="AR47" s="84" t="n">
        <v>1180.32117122604</v>
      </c>
      <c r="AS47" s="84" t="n">
        <v>1124.97369218144</v>
      </c>
      <c r="AT47" s="84" t="n">
        <v>1086.27559528686</v>
      </c>
      <c r="AU47" s="85" t="n">
        <v>80.0090005160258</v>
      </c>
    </row>
    <row r="48" customFormat="false" ht="13.8" hidden="false" customHeight="false" outlineLevel="0" collapsed="false">
      <c r="B48" s="72" t="n">
        <f aca="false">B47+1</f>
        <v>2058</v>
      </c>
      <c r="C48" s="73" t="n">
        <v>4.5</v>
      </c>
      <c r="D48" s="86" t="n">
        <v>25.7920335221559</v>
      </c>
      <c r="E48" s="75" t="n">
        <f aca="false">AU48/AU47-1</f>
        <v>0.00169936872869791</v>
      </c>
      <c r="F48" s="76" t="e">
        <f aca="false">AV48/AV47-1</f>
        <v>#DIV/0!</v>
      </c>
      <c r="G48" s="77" t="e">
        <f aca="false">AW48/AW47-1</f>
        <v>#DIV/0!</v>
      </c>
      <c r="H48" s="77" t="e">
        <f aca="false">AX48/AX47-1</f>
        <v>#DIV/0!</v>
      </c>
      <c r="I48" s="77" t="e">
        <f aca="false">AY48/AY47-1</f>
        <v>#DIV/0!</v>
      </c>
      <c r="J48" s="77" t="e">
        <f aca="false">AZ48/AZ47-1</f>
        <v>#DIV/0!</v>
      </c>
      <c r="K48" s="77" t="e">
        <f aca="false">BA48/BA47-1</f>
        <v>#DIV/0!</v>
      </c>
      <c r="L48" s="77" t="e">
        <f aca="false">BB48/BB47-1</f>
        <v>#DIV/0!</v>
      </c>
      <c r="M48" s="77" t="e">
        <f aca="false">BC48/BC47-1</f>
        <v>#DIV/0!</v>
      </c>
      <c r="N48" s="77" t="e">
        <f aca="false">BD48/BD47-1</f>
        <v>#DIV/0!</v>
      </c>
      <c r="O48" s="77" t="e">
        <f aca="false">BE48/BE47-1</f>
        <v>#DIV/0!</v>
      </c>
      <c r="P48" s="77" t="e">
        <f aca="false">BF48/BF47-1</f>
        <v>#DIV/0!</v>
      </c>
      <c r="Q48" s="77" t="e">
        <f aca="false">BG48/BG47-1</f>
        <v>#DIV/0!</v>
      </c>
      <c r="R48" s="77" t="e">
        <f aca="false">BH48/BH47-1</f>
        <v>#DIV/0!</v>
      </c>
      <c r="S48" s="77" t="e">
        <f aca="false">BI48/BI47-1</f>
        <v>#DIV/0!</v>
      </c>
      <c r="T48" s="77" t="e">
        <f aca="false">BJ48/BJ47-1</f>
        <v>#DIV/0!</v>
      </c>
      <c r="U48" s="77" t="e">
        <f aca="false">BK48/BK47-1</f>
        <v>#DIV/0!</v>
      </c>
      <c r="V48" s="77" t="e">
        <f aca="false">BL48/BL47-1</f>
        <v>#DIV/0!</v>
      </c>
      <c r="W48" s="78" t="e">
        <f aca="false">BM48/BM47-1</f>
        <v>#DIV/0!</v>
      </c>
      <c r="X48" s="79" t="n">
        <f aca="false">(AE48+AD48)/AC48</f>
        <v>0.733952551808505</v>
      </c>
      <c r="Y48" s="80" t="n">
        <f aca="false">(AQ48+AR48+AS48+AT48+AU48)/AC48</f>
        <v>0.122052305630257</v>
      </c>
      <c r="Z48" s="80" t="n">
        <f aca="false">(AF48+AG48+AI48)/AC48</f>
        <v>0.130900139757557</v>
      </c>
      <c r="AA48" s="65" t="n">
        <f aca="false">1-AI48/(AF48+AG48+AI48)</f>
        <v>0.458346312107619</v>
      </c>
      <c r="AB48" s="81" t="n">
        <f aca="false">(AH48+AJ48+AK48+AL48+AM48+AN48+AO48+AP48)/AC48</f>
        <v>0.013095002803681</v>
      </c>
      <c r="AC48" s="82" t="n">
        <f aca="false">SUM(AD48:AU48)</f>
        <v>31171.7321461405</v>
      </c>
      <c r="AD48" s="83" t="n">
        <v>22264.7739469499</v>
      </c>
      <c r="AE48" s="84" t="n">
        <v>613.798406001125</v>
      </c>
      <c r="AF48" s="84" t="n">
        <v>1546.98000165767</v>
      </c>
      <c r="AG48" s="84" t="n">
        <v>323.249</v>
      </c>
      <c r="AH48" s="84" t="n">
        <v>0.000224323941777879</v>
      </c>
      <c r="AI48" s="84" t="n">
        <v>2210.15509275726</v>
      </c>
      <c r="AJ48" s="84" t="n">
        <v>0.115655029751109</v>
      </c>
      <c r="AK48" s="84" t="n">
        <v>132.145618020382</v>
      </c>
      <c r="AL48" s="84" t="n">
        <v>43.0985107302247</v>
      </c>
      <c r="AM48" s="84" t="n">
        <v>23.6000265029161</v>
      </c>
      <c r="AN48" s="84" t="n">
        <v>144.057132675028</v>
      </c>
      <c r="AO48" s="84" t="n">
        <v>56.1189570871589</v>
      </c>
      <c r="AP48" s="84" t="n">
        <v>9.05779547990042</v>
      </c>
      <c r="AQ48" s="84" t="n">
        <v>329.583622761768</v>
      </c>
      <c r="AR48" s="84" t="n">
        <v>1182.31567824044</v>
      </c>
      <c r="AS48" s="84" t="n">
        <v>1126.87467301172</v>
      </c>
      <c r="AT48" s="84" t="n">
        <v>1085.6628396018</v>
      </c>
      <c r="AU48" s="85" t="n">
        <v>80.1449653095171</v>
      </c>
    </row>
    <row r="49" customFormat="false" ht="13.8" hidden="false" customHeight="false" outlineLevel="0" collapsed="false">
      <c r="B49" s="72" t="n">
        <f aca="false">B48+1</f>
        <v>2059</v>
      </c>
      <c r="C49" s="73" t="n">
        <v>4.5</v>
      </c>
      <c r="D49" s="86" t="n">
        <v>25.7928260521968</v>
      </c>
      <c r="E49" s="75" t="n">
        <f aca="false">AU49/AU48-1</f>
        <v>0.00228967582258233</v>
      </c>
      <c r="F49" s="76" t="e">
        <f aca="false">AV49/AV48-1</f>
        <v>#DIV/0!</v>
      </c>
      <c r="G49" s="77" t="e">
        <f aca="false">AW49/AW48-1</f>
        <v>#DIV/0!</v>
      </c>
      <c r="H49" s="77" t="e">
        <f aca="false">AX49/AX48-1</f>
        <v>#DIV/0!</v>
      </c>
      <c r="I49" s="77" t="e">
        <f aca="false">AY49/AY48-1</f>
        <v>#DIV/0!</v>
      </c>
      <c r="J49" s="77" t="e">
        <f aca="false">AZ49/AZ48-1</f>
        <v>#DIV/0!</v>
      </c>
      <c r="K49" s="77" t="e">
        <f aca="false">BA49/BA48-1</f>
        <v>#DIV/0!</v>
      </c>
      <c r="L49" s="77" t="e">
        <f aca="false">BB49/BB48-1</f>
        <v>#DIV/0!</v>
      </c>
      <c r="M49" s="77" t="e">
        <f aca="false">BC49/BC48-1</f>
        <v>#DIV/0!</v>
      </c>
      <c r="N49" s="77" t="e">
        <f aca="false">BD49/BD48-1</f>
        <v>#DIV/0!</v>
      </c>
      <c r="O49" s="77" t="e">
        <f aca="false">BE49/BE48-1</f>
        <v>#DIV/0!</v>
      </c>
      <c r="P49" s="77" t="e">
        <f aca="false">BF49/BF48-1</f>
        <v>#DIV/0!</v>
      </c>
      <c r="Q49" s="77" t="e">
        <f aca="false">BG49/BG48-1</f>
        <v>#DIV/0!</v>
      </c>
      <c r="R49" s="77" t="e">
        <f aca="false">BH49/BH48-1</f>
        <v>#DIV/0!</v>
      </c>
      <c r="S49" s="77" t="e">
        <f aca="false">BI49/BI48-1</f>
        <v>#DIV/0!</v>
      </c>
      <c r="T49" s="77" t="e">
        <f aca="false">BJ49/BJ48-1</f>
        <v>#DIV/0!</v>
      </c>
      <c r="U49" s="77" t="e">
        <f aca="false">BK49/BK48-1</f>
        <v>#DIV/0!</v>
      </c>
      <c r="V49" s="77" t="e">
        <f aca="false">BL49/BL48-1</f>
        <v>#DIV/0!</v>
      </c>
      <c r="W49" s="78" t="e">
        <f aca="false">BM49/BM48-1</f>
        <v>#DIV/0!</v>
      </c>
      <c r="X49" s="79" t="n">
        <f aca="false">(AE49+AD49)/AC49</f>
        <v>0.734258265726279</v>
      </c>
      <c r="Y49" s="80" t="n">
        <f aca="false">(AQ49+AR49+AS49+AT49+AU49)/AC49</f>
        <v>0.121914539996621</v>
      </c>
      <c r="Z49" s="80" t="n">
        <f aca="false">(AF49+AG49+AI49)/AC49</f>
        <v>0.130762461945008</v>
      </c>
      <c r="AA49" s="65" t="n">
        <f aca="false">1-AI49/(AF49+AG49+AI49)</f>
        <v>0.457776013156383</v>
      </c>
      <c r="AB49" s="81" t="n">
        <f aca="false">(AH49+AJ49+AK49+AL49+AM49+AN49+AO49+AP49)/AC49</f>
        <v>0.0130647323320919</v>
      </c>
      <c r="AC49" s="82" t="n">
        <f aca="false">SUM(AD49:AU49)</f>
        <v>31243.4271300766</v>
      </c>
      <c r="AD49" s="83" t="n">
        <v>22329.4091503888</v>
      </c>
      <c r="AE49" s="84" t="n">
        <v>611.335469486622</v>
      </c>
      <c r="AF49" s="84" t="n">
        <v>1546.98000165767</v>
      </c>
      <c r="AG49" s="84" t="n">
        <v>323.249</v>
      </c>
      <c r="AH49" s="84" t="n">
        <v>0.000224323941777879</v>
      </c>
      <c r="AI49" s="84" t="n">
        <v>2215.2384494706</v>
      </c>
      <c r="AJ49" s="84" t="n">
        <v>0.100441400229055</v>
      </c>
      <c r="AK49" s="84" t="n">
        <v>132.145618020382</v>
      </c>
      <c r="AL49" s="84" t="n">
        <v>43.0985107302247</v>
      </c>
      <c r="AM49" s="84" t="n">
        <v>23.4584263438986</v>
      </c>
      <c r="AN49" s="84" t="n">
        <v>144.057132675028</v>
      </c>
      <c r="AO49" s="84" t="n">
        <v>56.2480306884594</v>
      </c>
      <c r="AP49" s="84" t="n">
        <v>9.07862840950419</v>
      </c>
      <c r="AQ49" s="84" t="n">
        <v>329.271131821223</v>
      </c>
      <c r="AR49" s="84" t="n">
        <v>1185.01999538872</v>
      </c>
      <c r="AS49" s="84" t="n">
        <v>1129.45217964406</v>
      </c>
      <c r="AT49" s="84" t="n">
        <v>1084.95626832833</v>
      </c>
      <c r="AU49" s="85" t="n">
        <v>80.328471298888</v>
      </c>
    </row>
    <row r="50" customFormat="false" ht="13.8" hidden="false" customHeight="false" outlineLevel="0" collapsed="false">
      <c r="B50" s="72" t="n">
        <f aca="false">B49+1</f>
        <v>2060</v>
      </c>
      <c r="C50" s="73" t="n">
        <v>4.5</v>
      </c>
      <c r="D50" s="86" t="n">
        <v>25.7936129933592</v>
      </c>
      <c r="E50" s="75" t="n">
        <f aca="false">AU50/AU49-1</f>
        <v>0.00213157467656999</v>
      </c>
      <c r="F50" s="76" t="e">
        <f aca="false">AV50/AV49-1</f>
        <v>#DIV/0!</v>
      </c>
      <c r="G50" s="77" t="e">
        <f aca="false">AW50/AW49-1</f>
        <v>#DIV/0!</v>
      </c>
      <c r="H50" s="77" t="e">
        <f aca="false">AX50/AX49-1</f>
        <v>#DIV/0!</v>
      </c>
      <c r="I50" s="77" t="e">
        <f aca="false">AY50/AY49-1</f>
        <v>#DIV/0!</v>
      </c>
      <c r="J50" s="77" t="e">
        <f aca="false">AZ50/AZ49-1</f>
        <v>#DIV/0!</v>
      </c>
      <c r="K50" s="77" t="e">
        <f aca="false">BA50/BA49-1</f>
        <v>#DIV/0!</v>
      </c>
      <c r="L50" s="77" t="e">
        <f aca="false">BB50/BB49-1</f>
        <v>#DIV/0!</v>
      </c>
      <c r="M50" s="77" t="e">
        <f aca="false">BC50/BC49-1</f>
        <v>#DIV/0!</v>
      </c>
      <c r="N50" s="77" t="e">
        <f aca="false">BD50/BD49-1</f>
        <v>#DIV/0!</v>
      </c>
      <c r="O50" s="77" t="e">
        <f aca="false">BE50/BE49-1</f>
        <v>#DIV/0!</v>
      </c>
      <c r="P50" s="77" t="e">
        <f aca="false">BF50/BF49-1</f>
        <v>#DIV/0!</v>
      </c>
      <c r="Q50" s="77" t="e">
        <f aca="false">BG50/BG49-1</f>
        <v>#DIV/0!</v>
      </c>
      <c r="R50" s="77" t="e">
        <f aca="false">BH50/BH49-1</f>
        <v>#DIV/0!</v>
      </c>
      <c r="S50" s="77" t="e">
        <f aca="false">BI50/BI49-1</f>
        <v>#DIV/0!</v>
      </c>
      <c r="T50" s="77" t="e">
        <f aca="false">BJ50/BJ49-1</f>
        <v>#DIV/0!</v>
      </c>
      <c r="U50" s="77" t="e">
        <f aca="false">BK50/BK49-1</f>
        <v>#DIV/0!</v>
      </c>
      <c r="V50" s="77" t="e">
        <f aca="false">BL50/BL49-1</f>
        <v>#DIV/0!</v>
      </c>
      <c r="W50" s="78" t="e">
        <f aca="false">BM50/BM49-1</f>
        <v>#DIV/0!</v>
      </c>
      <c r="X50" s="79" t="n">
        <f aca="false">(AE50+AD50)/AC50</f>
        <v>0.734542506693332</v>
      </c>
      <c r="Y50" s="80" t="n">
        <f aca="false">(AQ50+AR50+AS50+AT50+AU50)/AC50</f>
        <v>0.121783668455662</v>
      </c>
      <c r="Z50" s="80" t="n">
        <f aca="false">(AF50+AG50+AI50)/AC50</f>
        <v>0.130637019545198</v>
      </c>
      <c r="AA50" s="65" t="n">
        <f aca="false">1-AI50/(AF50+AG50+AI50)</f>
        <v>0.457255350036688</v>
      </c>
      <c r="AB50" s="81" t="n">
        <f aca="false">(AH50+AJ50+AK50+AL50+AM50+AN50+AO50+AP50)/AC50</f>
        <v>0.0130368053058079</v>
      </c>
      <c r="AC50" s="82" t="n">
        <f aca="false">SUM(AD50:AU50)</f>
        <v>31309.0383270498</v>
      </c>
      <c r="AD50" s="83" t="n">
        <v>22388.93653217</v>
      </c>
      <c r="AE50" s="84" t="n">
        <v>608.882962738723</v>
      </c>
      <c r="AF50" s="84" t="n">
        <v>1546.98000165767</v>
      </c>
      <c r="AG50" s="84" t="n">
        <v>323.249</v>
      </c>
      <c r="AH50" s="84" t="n">
        <v>0.000224323941777879</v>
      </c>
      <c r="AI50" s="84" t="n">
        <v>2219.89045021449</v>
      </c>
      <c r="AJ50" s="84" t="n">
        <v>0.0868303643456945</v>
      </c>
      <c r="AK50" s="84" t="n">
        <v>132.145618020382</v>
      </c>
      <c r="AL50" s="84" t="n">
        <v>43.0985107302247</v>
      </c>
      <c r="AM50" s="84" t="n">
        <v>23.3176757858352</v>
      </c>
      <c r="AN50" s="84" t="n">
        <v>144.057132675028</v>
      </c>
      <c r="AO50" s="84" t="n">
        <v>56.3661515529052</v>
      </c>
      <c r="AP50" s="84" t="n">
        <v>9.09769352916415</v>
      </c>
      <c r="AQ50" s="84" t="n">
        <v>328.958937165387</v>
      </c>
      <c r="AR50" s="84" t="n">
        <v>1187.49456384941</v>
      </c>
      <c r="AS50" s="84" t="n">
        <v>1131.81071093677</v>
      </c>
      <c r="AT50" s="84" t="n">
        <v>1084.16563390136</v>
      </c>
      <c r="AU50" s="85" t="n">
        <v>80.4996974341163</v>
      </c>
    </row>
    <row r="51" customFormat="false" ht="13.8" hidden="false" customHeight="false" outlineLevel="0" collapsed="false">
      <c r="B51" s="72" t="n">
        <f aca="false">B50+1</f>
        <v>2061</v>
      </c>
      <c r="C51" s="73" t="n">
        <v>4.5</v>
      </c>
      <c r="D51" s="86" t="n">
        <v>25.7944010050355</v>
      </c>
      <c r="E51" s="75" t="n">
        <f aca="false">AU51/AU50-1</f>
        <v>0.000819662665305199</v>
      </c>
      <c r="F51" s="76" t="e">
        <f aca="false">AV51/AV50-1</f>
        <v>#DIV/0!</v>
      </c>
      <c r="G51" s="77" t="e">
        <f aca="false">AW51/AW50-1</f>
        <v>#DIV/0!</v>
      </c>
      <c r="H51" s="77" t="e">
        <f aca="false">AX51/AX50-1</f>
        <v>#DIV/0!</v>
      </c>
      <c r="I51" s="77" t="e">
        <f aca="false">AY51/AY50-1</f>
        <v>#DIV/0!</v>
      </c>
      <c r="J51" s="77" t="e">
        <f aca="false">AZ51/AZ50-1</f>
        <v>#DIV/0!</v>
      </c>
      <c r="K51" s="77" t="e">
        <f aca="false">BA51/BA50-1</f>
        <v>#DIV/0!</v>
      </c>
      <c r="L51" s="77" t="e">
        <f aca="false">BB51/BB50-1</f>
        <v>#DIV/0!</v>
      </c>
      <c r="M51" s="77" t="e">
        <f aca="false">BC51/BC50-1</f>
        <v>#DIV/0!</v>
      </c>
      <c r="N51" s="77" t="e">
        <f aca="false">BD51/BD50-1</f>
        <v>#DIV/0!</v>
      </c>
      <c r="O51" s="77" t="e">
        <f aca="false">BE51/BE50-1</f>
        <v>#DIV/0!</v>
      </c>
      <c r="P51" s="77" t="e">
        <f aca="false">BF51/BF50-1</f>
        <v>#DIV/0!</v>
      </c>
      <c r="Q51" s="77" t="e">
        <f aca="false">BG51/BG50-1</f>
        <v>#DIV/0!</v>
      </c>
      <c r="R51" s="77" t="e">
        <f aca="false">BH51/BH50-1</f>
        <v>#DIV/0!</v>
      </c>
      <c r="S51" s="77" t="e">
        <f aca="false">BI51/BI50-1</f>
        <v>#DIV/0!</v>
      </c>
      <c r="T51" s="77" t="e">
        <f aca="false">BJ51/BJ50-1</f>
        <v>#DIV/0!</v>
      </c>
      <c r="U51" s="77" t="e">
        <f aca="false">BK51/BK50-1</f>
        <v>#DIV/0!</v>
      </c>
      <c r="V51" s="77" t="e">
        <f aca="false">BL51/BL50-1</f>
        <v>#DIV/0!</v>
      </c>
      <c r="W51" s="78" t="e">
        <f aca="false">BM51/BM50-1</f>
        <v>#DIV/0!</v>
      </c>
      <c r="X51" s="79" t="n">
        <f aca="false">(AE51+AD51)/AC51</f>
        <v>0.734816015439541</v>
      </c>
      <c r="Y51" s="80" t="n">
        <f aca="false">(AQ51+AR51+AS51+AT51+AU51)/AC51</f>
        <v>0.121622323413862</v>
      </c>
      <c r="Z51" s="80" t="n">
        <f aca="false">(AF51+AG51+AI51)/AC51</f>
        <v>0.130547552032318</v>
      </c>
      <c r="AA51" s="65" t="n">
        <f aca="false">1-AI51/(AF51+AG51+AI51)</f>
        <v>0.456883393510461</v>
      </c>
      <c r="AB51" s="81" t="n">
        <f aca="false">(AH51+AJ51+AK51+AL51+AM51+AN51+AO51+AP51)/AC51</f>
        <v>0.0130141091142792</v>
      </c>
      <c r="AC51" s="82" t="n">
        <f aca="false">SUM(AD51:AU51)</f>
        <v>31356.0018845403</v>
      </c>
      <c r="AD51" s="83" t="n">
        <v>22434.4505020478</v>
      </c>
      <c r="AE51" s="84" t="n">
        <v>606.441862864837</v>
      </c>
      <c r="AF51" s="84" t="n">
        <v>1546.98000165767</v>
      </c>
      <c r="AG51" s="84" t="n">
        <v>323.249</v>
      </c>
      <c r="AH51" s="84" t="n">
        <v>0.000224323941777879</v>
      </c>
      <c r="AI51" s="84" t="n">
        <v>2223.22028588981</v>
      </c>
      <c r="AJ51" s="84" t="n">
        <v>0.0747909573572235</v>
      </c>
      <c r="AK51" s="84" t="n">
        <v>132.145618020382</v>
      </c>
      <c r="AL51" s="84" t="n">
        <v>43.0985107302247</v>
      </c>
      <c r="AM51" s="84" t="n">
        <v>23.1777697311202</v>
      </c>
      <c r="AN51" s="84" t="n">
        <v>144.057132675028</v>
      </c>
      <c r="AO51" s="84" t="n">
        <v>56.4113885384317</v>
      </c>
      <c r="AP51" s="84" t="n">
        <v>9.10499493646562</v>
      </c>
      <c r="AQ51" s="84" t="n">
        <v>328.647038513342</v>
      </c>
      <c r="AR51" s="84" t="n">
        <v>1188.43668299023</v>
      </c>
      <c r="AS51" s="84" t="n">
        <v>1132.70865233963</v>
      </c>
      <c r="AT51" s="84" t="n">
        <v>1083.23174829337</v>
      </c>
      <c r="AU51" s="85" t="n">
        <v>80.5656800306714</v>
      </c>
    </row>
    <row r="52" customFormat="false" ht="13.8" hidden="false" customHeight="false" outlineLevel="0" collapsed="false">
      <c r="B52" s="72" t="n">
        <f aca="false">B51+1</f>
        <v>2062</v>
      </c>
      <c r="C52" s="73" t="n">
        <v>4.5</v>
      </c>
      <c r="D52" s="86" t="n">
        <v>25.7951900753072</v>
      </c>
      <c r="E52" s="75" t="n">
        <f aca="false">AU52/AU51-1</f>
        <v>0.00134454660965266</v>
      </c>
      <c r="F52" s="76" t="e">
        <f aca="false">AV52/AV51-1</f>
        <v>#DIV/0!</v>
      </c>
      <c r="G52" s="77" t="e">
        <f aca="false">AW52/AW51-1</f>
        <v>#DIV/0!</v>
      </c>
      <c r="H52" s="77" t="e">
        <f aca="false">AX52/AX51-1</f>
        <v>#DIV/0!</v>
      </c>
      <c r="I52" s="77" t="e">
        <f aca="false">AY52/AY51-1</f>
        <v>#DIV/0!</v>
      </c>
      <c r="J52" s="77" t="e">
        <f aca="false">AZ52/AZ51-1</f>
        <v>#DIV/0!</v>
      </c>
      <c r="K52" s="77" t="e">
        <f aca="false">BA52/BA51-1</f>
        <v>#DIV/0!</v>
      </c>
      <c r="L52" s="77" t="e">
        <f aca="false">BB52/BB51-1</f>
        <v>#DIV/0!</v>
      </c>
      <c r="M52" s="77" t="e">
        <f aca="false">BC52/BC51-1</f>
        <v>#DIV/0!</v>
      </c>
      <c r="N52" s="77" t="e">
        <f aca="false">BD52/BD51-1</f>
        <v>#DIV/0!</v>
      </c>
      <c r="O52" s="77" t="e">
        <f aca="false">BE52/BE51-1</f>
        <v>#DIV/0!</v>
      </c>
      <c r="P52" s="77" t="e">
        <f aca="false">BF52/BF51-1</f>
        <v>#DIV/0!</v>
      </c>
      <c r="Q52" s="77" t="e">
        <f aca="false">BG52/BG51-1</f>
        <v>#DIV/0!</v>
      </c>
      <c r="R52" s="77" t="e">
        <f aca="false">BH52/BH51-1</f>
        <v>#DIV/0!</v>
      </c>
      <c r="S52" s="77" t="e">
        <f aca="false">BI52/BI51-1</f>
        <v>#DIV/0!</v>
      </c>
      <c r="T52" s="77" t="e">
        <f aca="false">BJ52/BJ51-1</f>
        <v>#DIV/0!</v>
      </c>
      <c r="U52" s="77" t="e">
        <f aca="false">BK52/BK51-1</f>
        <v>#DIV/0!</v>
      </c>
      <c r="V52" s="77" t="e">
        <f aca="false">BL52/BL51-1</f>
        <v>#DIV/0!</v>
      </c>
      <c r="W52" s="78" t="e">
        <f aca="false">BM52/BM51-1</f>
        <v>#DIV/0!</v>
      </c>
      <c r="X52" s="79" t="n">
        <f aca="false">(AE52+AD52)/AC52</f>
        <v>0.735047254361958</v>
      </c>
      <c r="Y52" s="80" t="n">
        <f aca="false">(AQ52+AR52+AS52+AT52+AU52)/AC52</f>
        <v>0.121501794332855</v>
      </c>
      <c r="Z52" s="80" t="n">
        <f aca="false">(AF52+AG52+AI52)/AC52</f>
        <v>0.130458218519706</v>
      </c>
      <c r="AA52" s="65" t="n">
        <f aca="false">1-AI52/(AF52+AG52+AI52)</f>
        <v>0.456511485057578</v>
      </c>
      <c r="AB52" s="81" t="n">
        <f aca="false">(AH52+AJ52+AK52+AL52+AM52+AN52+AO52+AP52)/AC52</f>
        <v>0.0129927327854798</v>
      </c>
      <c r="AC52" s="82" t="n">
        <f aca="false">SUM(AD52:AU52)</f>
        <v>31403.0358873671</v>
      </c>
      <c r="AD52" s="83" t="n">
        <v>22478.7047667106</v>
      </c>
      <c r="AE52" s="84" t="n">
        <v>604.010540928631</v>
      </c>
      <c r="AF52" s="84" t="n">
        <v>1546.98000165767</v>
      </c>
      <c r="AG52" s="84" t="n">
        <v>323.249</v>
      </c>
      <c r="AH52" s="84" t="n">
        <v>0.000224323941777879</v>
      </c>
      <c r="AI52" s="84" t="n">
        <v>2226.55511631865</v>
      </c>
      <c r="AJ52" s="84" t="n">
        <v>0.0642453206650152</v>
      </c>
      <c r="AK52" s="84" t="n">
        <v>132.145618020382</v>
      </c>
      <c r="AL52" s="84" t="n">
        <v>43.0985107302247</v>
      </c>
      <c r="AM52" s="84" t="n">
        <v>23.0387031127335</v>
      </c>
      <c r="AN52" s="84" t="n">
        <v>144.057132675028</v>
      </c>
      <c r="AO52" s="84" t="n">
        <v>56.4892566354101</v>
      </c>
      <c r="AP52" s="84" t="n">
        <v>9.11756311900941</v>
      </c>
      <c r="AQ52" s="84" t="n">
        <v>328.335435584434</v>
      </c>
      <c r="AR52" s="84" t="n">
        <v>1190.06621112508</v>
      </c>
      <c r="AS52" s="84" t="n">
        <v>1134.26176883628</v>
      </c>
      <c r="AT52" s="84" t="n">
        <v>1082.18778792575</v>
      </c>
      <c r="AU52" s="85" t="n">
        <v>80.674004342611</v>
      </c>
    </row>
    <row r="53" customFormat="false" ht="13.8" hidden="false" customHeight="false" outlineLevel="0" collapsed="false">
      <c r="B53" s="72" t="n">
        <f aca="false">B52+1</f>
        <v>2063</v>
      </c>
      <c r="C53" s="73" t="n">
        <v>4.5</v>
      </c>
      <c r="D53" s="86" t="n">
        <v>25.7959801923175</v>
      </c>
      <c r="E53" s="75" t="n">
        <f aca="false">AU53/AU52-1</f>
        <v>0.00166941552769506</v>
      </c>
      <c r="F53" s="76" t="e">
        <f aca="false">AV53/AV52-1</f>
        <v>#DIV/0!</v>
      </c>
      <c r="G53" s="77" t="e">
        <f aca="false">AW53/AW52-1</f>
        <v>#DIV/0!</v>
      </c>
      <c r="H53" s="77" t="e">
        <f aca="false">AX53/AX52-1</f>
        <v>#DIV/0!</v>
      </c>
      <c r="I53" s="77" t="e">
        <f aca="false">AY53/AY52-1</f>
        <v>#DIV/0!</v>
      </c>
      <c r="J53" s="77" t="e">
        <f aca="false">AZ53/AZ52-1</f>
        <v>#DIV/0!</v>
      </c>
      <c r="K53" s="77" t="e">
        <f aca="false">BA53/BA52-1</f>
        <v>#DIV/0!</v>
      </c>
      <c r="L53" s="77" t="e">
        <f aca="false">BB53/BB52-1</f>
        <v>#DIV/0!</v>
      </c>
      <c r="M53" s="77" t="e">
        <f aca="false">BC53/BC52-1</f>
        <v>#DIV/0!</v>
      </c>
      <c r="N53" s="77" t="e">
        <f aca="false">BD53/BD52-1</f>
        <v>#DIV/0!</v>
      </c>
      <c r="O53" s="77" t="e">
        <f aca="false">BE53/BE52-1</f>
        <v>#DIV/0!</v>
      </c>
      <c r="P53" s="77" t="e">
        <f aca="false">BF53/BF52-1</f>
        <v>#DIV/0!</v>
      </c>
      <c r="Q53" s="77" t="e">
        <f aca="false">BG53/BG52-1</f>
        <v>#DIV/0!</v>
      </c>
      <c r="R53" s="77" t="e">
        <f aca="false">BH53/BH52-1</f>
        <v>#DIV/0!</v>
      </c>
      <c r="S53" s="77" t="e">
        <f aca="false">BI53/BI52-1</f>
        <v>#DIV/0!</v>
      </c>
      <c r="T53" s="77" t="e">
        <f aca="false">BJ53/BJ52-1</f>
        <v>#DIV/0!</v>
      </c>
      <c r="U53" s="77" t="e">
        <f aca="false">BK53/BK52-1</f>
        <v>#DIV/0!</v>
      </c>
      <c r="V53" s="77" t="e">
        <f aca="false">BL53/BL52-1</f>
        <v>#DIV/0!</v>
      </c>
      <c r="W53" s="78" t="e">
        <f aca="false">BM53/BM52-1</f>
        <v>#DIV/0!</v>
      </c>
      <c r="X53" s="79" t="n">
        <f aca="false">(AE53+AD53)/AC53</f>
        <v>0.73527600568782</v>
      </c>
      <c r="Y53" s="80" t="n">
        <f aca="false">(AQ53+AR53+AS53+AT53+AU53)/AC53</f>
        <v>0.121390154161141</v>
      </c>
      <c r="Z53" s="80" t="n">
        <f aca="false">(AF53+AG53+AI53)/AC53</f>
        <v>0.130363081658565</v>
      </c>
      <c r="AA53" s="65" t="n">
        <f aca="false">1-AI53/(AF53+AG53+AI53)</f>
        <v>0.456114855960444</v>
      </c>
      <c r="AB53" s="81" t="n">
        <f aca="false">(AH53+AJ53+AK53+AL53+AM53+AN53+AO53+AP53)/AC53</f>
        <v>0.0129707584924733</v>
      </c>
      <c r="AC53" s="82" t="n">
        <f aca="false">SUM(AD53:AU53)</f>
        <v>31453.2807447869</v>
      </c>
      <c r="AD53" s="83" t="n">
        <v>22525.2539344057</v>
      </c>
      <c r="AE53" s="84" t="n">
        <v>601.588697398829</v>
      </c>
      <c r="AF53" s="84" t="n">
        <v>1546.98000165767</v>
      </c>
      <c r="AG53" s="84" t="n">
        <v>323.249</v>
      </c>
      <c r="AH53" s="84" t="n">
        <v>0.000224323941777879</v>
      </c>
      <c r="AI53" s="84" t="n">
        <v>2230.11760450476</v>
      </c>
      <c r="AJ53" s="84" t="n">
        <v>0.0550795230765562</v>
      </c>
      <c r="AK53" s="84" t="n">
        <v>132.145618020382</v>
      </c>
      <c r="AL53" s="84" t="n">
        <v>43.0985107302247</v>
      </c>
      <c r="AM53" s="84" t="n">
        <v>22.9004708940571</v>
      </c>
      <c r="AN53" s="84" t="n">
        <v>144.057132675028</v>
      </c>
      <c r="AO53" s="84" t="n">
        <v>56.5831537318815</v>
      </c>
      <c r="AP53" s="84" t="n">
        <v>9.13271843799856</v>
      </c>
      <c r="AQ53" s="84" t="n">
        <v>328.024128098278</v>
      </c>
      <c r="AR53" s="84" t="n">
        <v>1192.03285770021</v>
      </c>
      <c r="AS53" s="84" t="n">
        <v>1136.13619565566</v>
      </c>
      <c r="AT53" s="84" t="n">
        <v>1081.11673425105</v>
      </c>
      <c r="AU53" s="85" t="n">
        <v>80.8086827781419</v>
      </c>
    </row>
    <row r="54" customFormat="false" ht="13.8" hidden="false" customHeight="false" outlineLevel="0" collapsed="false">
      <c r="B54" s="72" t="n">
        <f aca="false">B53+1</f>
        <v>2064</v>
      </c>
      <c r="C54" s="73" t="n">
        <v>4.5</v>
      </c>
      <c r="D54" s="86" t="n">
        <v>25.7967666459942</v>
      </c>
      <c r="E54" s="75" t="n">
        <f aca="false">AU54/AU53-1</f>
        <v>0.0016243620870704</v>
      </c>
      <c r="F54" s="76" t="e">
        <f aca="false">AV54/AV53-1</f>
        <v>#DIV/0!</v>
      </c>
      <c r="G54" s="77" t="e">
        <f aca="false">AW54/AW53-1</f>
        <v>#DIV/0!</v>
      </c>
      <c r="H54" s="77" t="e">
        <f aca="false">AX54/AX53-1</f>
        <v>#DIV/0!</v>
      </c>
      <c r="I54" s="77" t="e">
        <f aca="false">AY54/AY53-1</f>
        <v>#DIV/0!</v>
      </c>
      <c r="J54" s="77" t="e">
        <f aca="false">AZ54/AZ53-1</f>
        <v>#DIV/0!</v>
      </c>
      <c r="K54" s="77" t="e">
        <f aca="false">BA54/BA53-1</f>
        <v>#DIV/0!</v>
      </c>
      <c r="L54" s="77" t="e">
        <f aca="false">BB54/BB53-1</f>
        <v>#DIV/0!</v>
      </c>
      <c r="M54" s="77" t="e">
        <f aca="false">BC54/BC53-1</f>
        <v>#DIV/0!</v>
      </c>
      <c r="N54" s="77" t="e">
        <f aca="false">BD54/BD53-1</f>
        <v>#DIV/0!</v>
      </c>
      <c r="O54" s="77" t="e">
        <f aca="false">BE54/BE53-1</f>
        <v>#DIV/0!</v>
      </c>
      <c r="P54" s="77" t="e">
        <f aca="false">BF54/BF53-1</f>
        <v>#DIV/0!</v>
      </c>
      <c r="Q54" s="77" t="e">
        <f aca="false">BG54/BG53-1</f>
        <v>#DIV/0!</v>
      </c>
      <c r="R54" s="77" t="e">
        <f aca="false">BH54/BH53-1</f>
        <v>#DIV/0!</v>
      </c>
      <c r="S54" s="77" t="e">
        <f aca="false">BI54/BI53-1</f>
        <v>#DIV/0!</v>
      </c>
      <c r="T54" s="77" t="e">
        <f aca="false">BJ54/BJ53-1</f>
        <v>#DIV/0!</v>
      </c>
      <c r="U54" s="77" t="e">
        <f aca="false">BK54/BK53-1</f>
        <v>#DIV/0!</v>
      </c>
      <c r="V54" s="77" t="e">
        <f aca="false">BL54/BL53-1</f>
        <v>#DIV/0!</v>
      </c>
      <c r="W54" s="78" t="e">
        <f aca="false">BM54/BM53-1</f>
        <v>#DIV/0!</v>
      </c>
      <c r="X54" s="79" t="n">
        <f aca="false">(AE54+AD54)/AC54</f>
        <v>0.735487766482407</v>
      </c>
      <c r="Y54" s="80" t="n">
        <f aca="false">(AQ54+AR54+AS54+AT54+AU54)/AC54</f>
        <v>0.121288129696152</v>
      </c>
      <c r="Z54" s="80" t="n">
        <f aca="false">(AF54+AG54+AI54)/AC54</f>
        <v>0.130274024437077</v>
      </c>
      <c r="AA54" s="65" t="n">
        <f aca="false">1-AI54/(AF54+AG54+AI54)</f>
        <v>0.455743048150362</v>
      </c>
      <c r="AB54" s="81" t="n">
        <f aca="false">(AH54+AJ54+AK54+AL54+AM54+AN54+AO54+AP54)/AC54</f>
        <v>0.0129500793843642</v>
      </c>
      <c r="AC54" s="82" t="n">
        <f aca="false">SUM(AD54:AU54)</f>
        <v>31500.4606659041</v>
      </c>
      <c r="AD54" s="83" t="n">
        <v>22569.0265594441</v>
      </c>
      <c r="AE54" s="84" t="n">
        <v>599.176898888613</v>
      </c>
      <c r="AF54" s="84" t="n">
        <v>1546.98000165767</v>
      </c>
      <c r="AG54" s="84" t="n">
        <v>323.249</v>
      </c>
      <c r="AH54" s="84" t="n">
        <v>0.000224323941777879</v>
      </c>
      <c r="AI54" s="84" t="n">
        <v>2233.46278091151</v>
      </c>
      <c r="AJ54" s="84" t="n">
        <v>0.0471681760951188</v>
      </c>
      <c r="AK54" s="84" t="n">
        <v>132.145618020382</v>
      </c>
      <c r="AL54" s="84" t="n">
        <v>43.0985107302247</v>
      </c>
      <c r="AM54" s="84" t="n">
        <v>22.7630680686928</v>
      </c>
      <c r="AN54" s="84" t="n">
        <v>144.057132675028</v>
      </c>
      <c r="AO54" s="84" t="n">
        <v>56.674312493024</v>
      </c>
      <c r="AP54" s="84" t="n">
        <v>9.14743178011124</v>
      </c>
      <c r="AQ54" s="84" t="n">
        <v>327.713115774753</v>
      </c>
      <c r="AR54" s="84" t="n">
        <v>1193.94244480229</v>
      </c>
      <c r="AS54" s="84" t="n">
        <v>1137.95623862798</v>
      </c>
      <c r="AT54" s="84" t="n">
        <v>1080.08021419094</v>
      </c>
      <c r="AU54" s="85" t="n">
        <v>80.9399453387528</v>
      </c>
    </row>
    <row r="55" customFormat="false" ht="13.8" hidden="false" customHeight="false" outlineLevel="0" collapsed="false">
      <c r="B55" s="72" t="n">
        <f aca="false">B54+1</f>
        <v>2065</v>
      </c>
      <c r="C55" s="73" t="n">
        <v>4.5</v>
      </c>
      <c r="D55" s="86" t="n">
        <v>25.7975541385404</v>
      </c>
      <c r="E55" s="75" t="n">
        <f aca="false">AU55/AU54-1</f>
        <v>0.00133619260298179</v>
      </c>
      <c r="F55" s="76" t="e">
        <f aca="false">AV55/AV54-1</f>
        <v>#DIV/0!</v>
      </c>
      <c r="G55" s="77" t="e">
        <f aca="false">AW55/AW54-1</f>
        <v>#DIV/0!</v>
      </c>
      <c r="H55" s="77" t="e">
        <f aca="false">AX55/AX54-1</f>
        <v>#DIV/0!</v>
      </c>
      <c r="I55" s="77" t="e">
        <f aca="false">AY55/AY54-1</f>
        <v>#DIV/0!</v>
      </c>
      <c r="J55" s="77" t="e">
        <f aca="false">AZ55/AZ54-1</f>
        <v>#DIV/0!</v>
      </c>
      <c r="K55" s="77" t="e">
        <f aca="false">BA55/BA54-1</f>
        <v>#DIV/0!</v>
      </c>
      <c r="L55" s="77" t="e">
        <f aca="false">BB55/BB54-1</f>
        <v>#DIV/0!</v>
      </c>
      <c r="M55" s="77" t="e">
        <f aca="false">BC55/BC54-1</f>
        <v>#DIV/0!</v>
      </c>
      <c r="N55" s="77" t="e">
        <f aca="false">BD55/BD54-1</f>
        <v>#DIV/0!</v>
      </c>
      <c r="O55" s="77" t="e">
        <f aca="false">BE55/BE54-1</f>
        <v>#DIV/0!</v>
      </c>
      <c r="P55" s="77" t="e">
        <f aca="false">BF55/BF54-1</f>
        <v>#DIV/0!</v>
      </c>
      <c r="Q55" s="77" t="e">
        <f aca="false">BG55/BG54-1</f>
        <v>#DIV/0!</v>
      </c>
      <c r="R55" s="77" t="e">
        <f aca="false">BH55/BH54-1</f>
        <v>#DIV/0!</v>
      </c>
      <c r="S55" s="77" t="e">
        <f aca="false">BI55/BI54-1</f>
        <v>#DIV/0!</v>
      </c>
      <c r="T55" s="77" t="e">
        <f aca="false">BJ55/BJ54-1</f>
        <v>#DIV/0!</v>
      </c>
      <c r="U55" s="77" t="e">
        <f aca="false">BK55/BK54-1</f>
        <v>#DIV/0!</v>
      </c>
      <c r="V55" s="77" t="e">
        <f aca="false">BL55/BL54-1</f>
        <v>#DIV/0!</v>
      </c>
      <c r="W55" s="78" t="e">
        <f aca="false">BM55/BM54-1</f>
        <v>#DIV/0!</v>
      </c>
      <c r="X55" s="79" t="n">
        <f aca="false">(AE55+AD55)/AC55</f>
        <v>0.735599094172871</v>
      </c>
      <c r="Y55" s="80" t="n">
        <f aca="false">(AQ55+AR55+AS55+AT55+AU55)/AC55</f>
        <v>0.121243558629379</v>
      </c>
      <c r="Z55" s="80" t="n">
        <f aca="false">(AF55+AG55+AI55)/AC55</f>
        <v>0.130220638151841</v>
      </c>
      <c r="AA55" s="65" t="n">
        <f aca="false">1-AI55/(AF55+AG55+AI55)</f>
        <v>0.455519920255387</v>
      </c>
      <c r="AB55" s="81" t="n">
        <f aca="false">(AH55+AJ55+AK55+AL55+AM55+AN55+AO55+AP55)/AC55</f>
        <v>0.0129367090459086</v>
      </c>
      <c r="AC55" s="82" t="n">
        <f aca="false">SUM(AD55:AU55)</f>
        <v>31528.8110805034</v>
      </c>
      <c r="AD55" s="83" t="n">
        <v>22595.7882455614</v>
      </c>
      <c r="AE55" s="84" t="n">
        <v>596.776625604477</v>
      </c>
      <c r="AF55" s="84" t="n">
        <v>1546.98000165767</v>
      </c>
      <c r="AG55" s="84" t="n">
        <v>323.249</v>
      </c>
      <c r="AH55" s="84" t="n">
        <v>0.000224323941777879</v>
      </c>
      <c r="AI55" s="84" t="n">
        <v>2235.47289741433</v>
      </c>
      <c r="AJ55" s="84" t="n">
        <v>0.0403719016982046</v>
      </c>
      <c r="AK55" s="84" t="n">
        <v>132.145618020382</v>
      </c>
      <c r="AL55" s="84" t="n">
        <v>43.0985107302247</v>
      </c>
      <c r="AM55" s="84" t="n">
        <v>22.6264896602806</v>
      </c>
      <c r="AN55" s="84" t="n">
        <v>144.057132675028</v>
      </c>
      <c r="AO55" s="84" t="n">
        <v>56.7509128545982</v>
      </c>
      <c r="AP55" s="84" t="n">
        <v>9.15979534573752</v>
      </c>
      <c r="AQ55" s="84" t="n">
        <v>327.402398334004</v>
      </c>
      <c r="AR55" s="84" t="n">
        <v>1195.5490206433</v>
      </c>
      <c r="AS55" s="84" t="n">
        <v>1139.48747910701</v>
      </c>
      <c r="AT55" s="84" t="n">
        <v>1079.17825997433</v>
      </c>
      <c r="AU55" s="85" t="n">
        <v>81.0480966950002</v>
      </c>
    </row>
    <row r="56" customFormat="false" ht="13.8" hidden="false" customHeight="false" outlineLevel="0" collapsed="false">
      <c r="B56" s="72" t="n">
        <f aca="false">B55+1</f>
        <v>2066</v>
      </c>
      <c r="C56" s="73" t="n">
        <v>4.5</v>
      </c>
      <c r="D56" s="86" t="n">
        <v>25.7983414502028</v>
      </c>
      <c r="E56" s="75" t="n">
        <f aca="false">AU56/AU55-1</f>
        <v>0.000529762601801487</v>
      </c>
      <c r="F56" s="76" t="e">
        <f aca="false">AV56/AV55-1</f>
        <v>#DIV/0!</v>
      </c>
      <c r="G56" s="77" t="e">
        <f aca="false">AW56/AW55-1</f>
        <v>#DIV/0!</v>
      </c>
      <c r="H56" s="77" t="e">
        <f aca="false">AX56/AX55-1</f>
        <v>#DIV/0!</v>
      </c>
      <c r="I56" s="77" t="e">
        <f aca="false">AY56/AY55-1</f>
        <v>#DIV/0!</v>
      </c>
      <c r="J56" s="77" t="e">
        <f aca="false">AZ56/AZ55-1</f>
        <v>#DIV/0!</v>
      </c>
      <c r="K56" s="77" t="e">
        <f aca="false">BA56/BA55-1</f>
        <v>#DIV/0!</v>
      </c>
      <c r="L56" s="77" t="e">
        <f aca="false">BB56/BB55-1</f>
        <v>#DIV/0!</v>
      </c>
      <c r="M56" s="77" t="e">
        <f aca="false">BC56/BC55-1</f>
        <v>#DIV/0!</v>
      </c>
      <c r="N56" s="77" t="e">
        <f aca="false">BD56/BD55-1</f>
        <v>#DIV/0!</v>
      </c>
      <c r="O56" s="77" t="e">
        <f aca="false">BE56/BE55-1</f>
        <v>#DIV/0!</v>
      </c>
      <c r="P56" s="77" t="e">
        <f aca="false">BF56/BF55-1</f>
        <v>#DIV/0!</v>
      </c>
      <c r="Q56" s="77" t="e">
        <f aca="false">BG56/BG55-1</f>
        <v>#DIV/0!</v>
      </c>
      <c r="R56" s="77" t="e">
        <f aca="false">BH56/BH55-1</f>
        <v>#DIV/0!</v>
      </c>
      <c r="S56" s="77" t="e">
        <f aca="false">BI56/BI55-1</f>
        <v>#DIV/0!</v>
      </c>
      <c r="T56" s="77" t="e">
        <f aca="false">BJ56/BJ55-1</f>
        <v>#DIV/0!</v>
      </c>
      <c r="U56" s="77" t="e">
        <f aca="false">BK56/BK55-1</f>
        <v>#DIV/0!</v>
      </c>
      <c r="V56" s="77" t="e">
        <f aca="false">BL56/BL55-1</f>
        <v>#DIV/0!</v>
      </c>
      <c r="W56" s="78" t="e">
        <f aca="false">BM56/BM55-1</f>
        <v>#DIV/0!</v>
      </c>
      <c r="X56" s="79" t="n">
        <f aca="false">(AE56+AD56)/AC56</f>
        <v>0.735691778891958</v>
      </c>
      <c r="Y56" s="80" t="n">
        <f aca="false">(AQ56+AR56+AS56+AT56+AU56)/AC56</f>
        <v>0.121190389807929</v>
      </c>
      <c r="Z56" s="80" t="n">
        <f aca="false">(AF56+AG56+AI56)/AC56</f>
        <v>0.130190993926601</v>
      </c>
      <c r="AA56" s="65" t="n">
        <f aca="false">1-AI56/(AF56+AG56+AI56)</f>
        <v>0.45539594324564</v>
      </c>
      <c r="AB56" s="81" t="n">
        <f aca="false">(AH56+AJ56+AK56+AL56+AM56+AN56+AO56+AP56)/AC56</f>
        <v>0.0129268373735121</v>
      </c>
      <c r="AC56" s="82" t="n">
        <f aca="false">SUM(AD56:AU56)</f>
        <v>31544.5754860437</v>
      </c>
      <c r="AD56" s="83" t="n">
        <v>22612.6976416469</v>
      </c>
      <c r="AE56" s="84" t="n">
        <v>594.387212072222</v>
      </c>
      <c r="AF56" s="84" t="n">
        <v>1546.98000165767</v>
      </c>
      <c r="AG56" s="84" t="n">
        <v>323.249</v>
      </c>
      <c r="AH56" s="84" t="n">
        <v>0.000224323941777879</v>
      </c>
      <c r="AI56" s="84" t="n">
        <v>2236.59063386304</v>
      </c>
      <c r="AJ56" s="84" t="n">
        <v>0.0345065475355966</v>
      </c>
      <c r="AK56" s="84" t="n">
        <v>132.145618020382</v>
      </c>
      <c r="AL56" s="84" t="n">
        <v>43.0985107302247</v>
      </c>
      <c r="AM56" s="84" t="n">
        <v>22.4907307223189</v>
      </c>
      <c r="AN56" s="84" t="n">
        <v>144.057132675028</v>
      </c>
      <c r="AO56" s="84" t="n">
        <v>56.7803308003138</v>
      </c>
      <c r="AP56" s="84" t="n">
        <v>9.16454350481889</v>
      </c>
      <c r="AQ56" s="84" t="n">
        <v>327.09197549644</v>
      </c>
      <c r="AR56" s="84" t="n">
        <v>1196.16411412115</v>
      </c>
      <c r="AS56" s="84" t="n">
        <v>1140.07372969514</v>
      </c>
      <c r="AT56" s="84" t="n">
        <v>1078.47854722098</v>
      </c>
      <c r="AU56" s="85" t="n">
        <v>81.0910329455764</v>
      </c>
    </row>
    <row r="57" customFormat="false" ht="13.8" hidden="false" customHeight="false" outlineLevel="0" collapsed="false">
      <c r="B57" s="72" t="n">
        <f aca="false">B56+1</f>
        <v>2067</v>
      </c>
      <c r="C57" s="73" t="n">
        <v>4.5</v>
      </c>
      <c r="D57" s="86" t="n">
        <v>25.7991297813234</v>
      </c>
      <c r="E57" s="75" t="n">
        <f aca="false">AU57/AU56-1</f>
        <v>0.000630259662181221</v>
      </c>
      <c r="F57" s="76" t="e">
        <f aca="false">AV57/AV56-1</f>
        <v>#DIV/0!</v>
      </c>
      <c r="G57" s="77" t="e">
        <f aca="false">AW57/AW56-1</f>
        <v>#DIV/0!</v>
      </c>
      <c r="H57" s="77" t="e">
        <f aca="false">AX57/AX56-1</f>
        <v>#DIV/0!</v>
      </c>
      <c r="I57" s="77" t="e">
        <f aca="false">AY57/AY56-1</f>
        <v>#DIV/0!</v>
      </c>
      <c r="J57" s="77" t="e">
        <f aca="false">AZ57/AZ56-1</f>
        <v>#DIV/0!</v>
      </c>
      <c r="K57" s="77" t="e">
        <f aca="false">BA57/BA56-1</f>
        <v>#DIV/0!</v>
      </c>
      <c r="L57" s="77" t="e">
        <f aca="false">BB57/BB56-1</f>
        <v>#DIV/0!</v>
      </c>
      <c r="M57" s="77" t="e">
        <f aca="false">BC57/BC56-1</f>
        <v>#DIV/0!</v>
      </c>
      <c r="N57" s="77" t="e">
        <f aca="false">BD57/BD56-1</f>
        <v>#DIV/0!</v>
      </c>
      <c r="O57" s="77" t="e">
        <f aca="false">BE57/BE56-1</f>
        <v>#DIV/0!</v>
      </c>
      <c r="P57" s="77" t="e">
        <f aca="false">BF57/BF56-1</f>
        <v>#DIV/0!</v>
      </c>
      <c r="Q57" s="77" t="e">
        <f aca="false">BG57/BG56-1</f>
        <v>#DIV/0!</v>
      </c>
      <c r="R57" s="77" t="e">
        <f aca="false">BH57/BH56-1</f>
        <v>#DIV/0!</v>
      </c>
      <c r="S57" s="77" t="e">
        <f aca="false">BI57/BI56-1</f>
        <v>#DIV/0!</v>
      </c>
      <c r="T57" s="77" t="e">
        <f aca="false">BJ57/BJ56-1</f>
        <v>#DIV/0!</v>
      </c>
      <c r="U57" s="77" t="e">
        <f aca="false">BK57/BK56-1</f>
        <v>#DIV/0!</v>
      </c>
      <c r="V57" s="77" t="e">
        <f aca="false">BL57/BL56-1</f>
        <v>#DIV/0!</v>
      </c>
      <c r="W57" s="78" t="e">
        <f aca="false">BM57/BM56-1</f>
        <v>#DIV/0!</v>
      </c>
      <c r="X57" s="79" t="n">
        <f aca="false">(AE57+AD57)/AC57</f>
        <v>0.735806410522682</v>
      </c>
      <c r="Y57" s="80" t="n">
        <f aca="false">(AQ57+AR57+AS57+AT57+AU57)/AC57</f>
        <v>0.121129345301575</v>
      </c>
      <c r="Z57" s="80" t="n">
        <f aca="false">(AF57+AG57+AI57)/AC57</f>
        <v>0.130149521042283</v>
      </c>
      <c r="AA57" s="65" t="n">
        <f aca="false">1-AI57/(AF57+AG57+AI57)</f>
        <v>0.455222402068816</v>
      </c>
      <c r="AB57" s="81" t="n">
        <f aca="false">(AH57+AJ57+AK57+AL57+AM57+AN57+AO57+AP57)/AC57</f>
        <v>0.0129147231334596</v>
      </c>
      <c r="AC57" s="82" t="n">
        <f aca="false">SUM(AD57:AU57)</f>
        <v>31566.6566888838</v>
      </c>
      <c r="AD57" s="83" t="n">
        <v>22634.9414016442</v>
      </c>
      <c r="AE57" s="84" t="n">
        <v>592.006948805238</v>
      </c>
      <c r="AF57" s="84" t="n">
        <v>1546.98000165767</v>
      </c>
      <c r="AG57" s="84" t="n">
        <v>323.249</v>
      </c>
      <c r="AH57" s="84" t="n">
        <v>0.000224323941777879</v>
      </c>
      <c r="AI57" s="84" t="n">
        <v>2238.15624730674</v>
      </c>
      <c r="AJ57" s="84" t="n">
        <v>0.029448354554769</v>
      </c>
      <c r="AK57" s="84" t="n">
        <v>132.145618020382</v>
      </c>
      <c r="AL57" s="84" t="n">
        <v>43.0985107302247</v>
      </c>
      <c r="AM57" s="84" t="n">
        <v>22.355786337985</v>
      </c>
      <c r="AN57" s="84" t="n">
        <v>144.057132675028</v>
      </c>
      <c r="AO57" s="84" t="n">
        <v>56.8173865170041</v>
      </c>
      <c r="AP57" s="84" t="n">
        <v>9.17052442678473</v>
      </c>
      <c r="AQ57" s="84" t="n">
        <v>326.781846982738</v>
      </c>
      <c r="AR57" s="84" t="n">
        <v>1196.93926110746</v>
      </c>
      <c r="AS57" s="84" t="n">
        <v>1140.81252858178</v>
      </c>
      <c r="AT57" s="84" t="n">
        <v>1077.97268005951</v>
      </c>
      <c r="AU57" s="85" t="n">
        <v>81.1421413526066</v>
      </c>
    </row>
    <row r="58" customFormat="false" ht="13.8" hidden="false" customHeight="false" outlineLevel="0" collapsed="false">
      <c r="B58" s="72" t="n">
        <f aca="false">B57+1</f>
        <v>2068</v>
      </c>
      <c r="C58" s="73" t="n">
        <v>4.5</v>
      </c>
      <c r="D58" s="86" t="n">
        <v>25.7999179162105</v>
      </c>
      <c r="E58" s="75" t="n">
        <f aca="false">AU58/AU57-1</f>
        <v>0.00079838559053047</v>
      </c>
      <c r="F58" s="76" t="e">
        <f aca="false">AV58/AV57-1</f>
        <v>#DIV/0!</v>
      </c>
      <c r="G58" s="77" t="e">
        <f aca="false">AW58/AW57-1</f>
        <v>#DIV/0!</v>
      </c>
      <c r="H58" s="77" t="e">
        <f aca="false">AX58/AX57-1</f>
        <v>#DIV/0!</v>
      </c>
      <c r="I58" s="77" t="e">
        <f aca="false">AY58/AY57-1</f>
        <v>#DIV/0!</v>
      </c>
      <c r="J58" s="77" t="e">
        <f aca="false">AZ58/AZ57-1</f>
        <v>#DIV/0!</v>
      </c>
      <c r="K58" s="77" t="e">
        <f aca="false">BA58/BA57-1</f>
        <v>#DIV/0!</v>
      </c>
      <c r="L58" s="77" t="e">
        <f aca="false">BB58/BB57-1</f>
        <v>#DIV/0!</v>
      </c>
      <c r="M58" s="77" t="e">
        <f aca="false">BC58/BC57-1</f>
        <v>#DIV/0!</v>
      </c>
      <c r="N58" s="77" t="e">
        <f aca="false">BD58/BD57-1</f>
        <v>#DIV/0!</v>
      </c>
      <c r="O58" s="77" t="e">
        <f aca="false">BE58/BE57-1</f>
        <v>#DIV/0!</v>
      </c>
      <c r="P58" s="77" t="e">
        <f aca="false">BF58/BF57-1</f>
        <v>#DIV/0!</v>
      </c>
      <c r="Q58" s="77" t="e">
        <f aca="false">BG58/BG57-1</f>
        <v>#DIV/0!</v>
      </c>
      <c r="R58" s="77" t="e">
        <f aca="false">BH58/BH57-1</f>
        <v>#DIV/0!</v>
      </c>
      <c r="S58" s="77" t="e">
        <f aca="false">BI58/BI57-1</f>
        <v>#DIV/0!</v>
      </c>
      <c r="T58" s="77" t="e">
        <f aca="false">BJ58/BJ57-1</f>
        <v>#DIV/0!</v>
      </c>
      <c r="U58" s="77" t="e">
        <f aca="false">BK58/BK57-1</f>
        <v>#DIV/0!</v>
      </c>
      <c r="V58" s="77" t="e">
        <f aca="false">BL58/BL57-1</f>
        <v>#DIV/0!</v>
      </c>
      <c r="W58" s="78" t="e">
        <f aca="false">BM58/BM57-1</f>
        <v>#DIV/0!</v>
      </c>
      <c r="X58" s="79" t="n">
        <f aca="false">(AE58+AD58)/AC58</f>
        <v>0.735904032658116</v>
      </c>
      <c r="Y58" s="80" t="n">
        <f aca="false">(AQ58+AR58+AS58+AT58+AU58)/AC58</f>
        <v>0.121084943276199</v>
      </c>
      <c r="Z58" s="80" t="n">
        <f aca="false">(AF58+AG58+AI58)/AC58</f>
        <v>0.130108077168677</v>
      </c>
      <c r="AA58" s="65" t="n">
        <f aca="false">1-AI58/(AF58+AG58+AI58)</f>
        <v>0.455048871766904</v>
      </c>
      <c r="AB58" s="81" t="n">
        <f aca="false">(AH58+AJ58+AK58+AL58+AM58+AN58+AO58+AP58)/AC58</f>
        <v>0.0129029468970086</v>
      </c>
      <c r="AC58" s="82" t="n">
        <f aca="false">SUM(AD58:AU58)</f>
        <v>31588.7533485661</v>
      </c>
      <c r="AD58" s="83" t="n">
        <v>22656.6545851044</v>
      </c>
      <c r="AE58" s="84" t="n">
        <v>589.636390747966</v>
      </c>
      <c r="AF58" s="84" t="n">
        <v>1546.98000165767</v>
      </c>
      <c r="AG58" s="84" t="n">
        <v>323.249</v>
      </c>
      <c r="AH58" s="84" t="n">
        <v>0.000224323941777879</v>
      </c>
      <c r="AI58" s="84" t="n">
        <v>2239.72295667986</v>
      </c>
      <c r="AJ58" s="84" t="n">
        <v>0.0250535223283942</v>
      </c>
      <c r="AK58" s="84" t="n">
        <v>132.145618020382</v>
      </c>
      <c r="AL58" s="84" t="n">
        <v>43.0985107302247</v>
      </c>
      <c r="AM58" s="84" t="n">
        <v>22.2216516199571</v>
      </c>
      <c r="AN58" s="84" t="n">
        <v>144.057132675028</v>
      </c>
      <c r="AO58" s="84" t="n">
        <v>56.8620782749394</v>
      </c>
      <c r="AP58" s="84" t="n">
        <v>9.17773783245061</v>
      </c>
      <c r="AQ58" s="84" t="n">
        <v>326.472012513837</v>
      </c>
      <c r="AR58" s="84" t="n">
        <v>1197.8756163599</v>
      </c>
      <c r="AS58" s="84" t="n">
        <v>1141.70497637583</v>
      </c>
      <c r="AT58" s="84" t="n">
        <v>1077.66287805835</v>
      </c>
      <c r="AU58" s="85" t="n">
        <v>81.2069240690473</v>
      </c>
    </row>
    <row r="59" customFormat="false" ht="13.8" hidden="false" customHeight="false" outlineLevel="0" collapsed="false">
      <c r="B59" s="72" t="n">
        <f aca="false">B58+1</f>
        <v>2069</v>
      </c>
      <c r="C59" s="73" t="n">
        <v>4.5</v>
      </c>
      <c r="D59" s="86" t="n">
        <v>25.8007070513547</v>
      </c>
      <c r="E59" s="75" t="n">
        <f aca="false">AU59/AU58-1</f>
        <v>0.00061658132544129</v>
      </c>
      <c r="F59" s="76" t="e">
        <f aca="false">AV59/AV58-1</f>
        <v>#DIV/0!</v>
      </c>
      <c r="G59" s="77" t="e">
        <f aca="false">AW59/AW58-1</f>
        <v>#DIV/0!</v>
      </c>
      <c r="H59" s="77" t="e">
        <f aca="false">AX59/AX58-1</f>
        <v>#DIV/0!</v>
      </c>
      <c r="I59" s="77" t="e">
        <f aca="false">AY59/AY58-1</f>
        <v>#DIV/0!</v>
      </c>
      <c r="J59" s="77" t="e">
        <f aca="false">AZ59/AZ58-1</f>
        <v>#DIV/0!</v>
      </c>
      <c r="K59" s="77" t="e">
        <f aca="false">BA59/BA58-1</f>
        <v>#DIV/0!</v>
      </c>
      <c r="L59" s="77" t="e">
        <f aca="false">BB59/BB58-1</f>
        <v>#DIV/0!</v>
      </c>
      <c r="M59" s="77" t="e">
        <f aca="false">BC59/BC58-1</f>
        <v>#DIV/0!</v>
      </c>
      <c r="N59" s="77" t="e">
        <f aca="false">BD59/BD58-1</f>
        <v>#DIV/0!</v>
      </c>
      <c r="O59" s="77" t="e">
        <f aca="false">BE59/BE58-1</f>
        <v>#DIV/0!</v>
      </c>
      <c r="P59" s="77" t="e">
        <f aca="false">BF59/BF58-1</f>
        <v>#DIV/0!</v>
      </c>
      <c r="Q59" s="77" t="e">
        <f aca="false">BG59/BG58-1</f>
        <v>#DIV/0!</v>
      </c>
      <c r="R59" s="77" t="e">
        <f aca="false">BH59/BH58-1</f>
        <v>#DIV/0!</v>
      </c>
      <c r="S59" s="77" t="e">
        <f aca="false">BI59/BI58-1</f>
        <v>#DIV/0!</v>
      </c>
      <c r="T59" s="77" t="e">
        <f aca="false">BJ59/BJ58-1</f>
        <v>#DIV/0!</v>
      </c>
      <c r="U59" s="77" t="e">
        <f aca="false">BK59/BK58-1</f>
        <v>#DIV/0!</v>
      </c>
      <c r="V59" s="77" t="e">
        <f aca="false">BL59/BL58-1</f>
        <v>#DIV/0!</v>
      </c>
      <c r="W59" s="78" t="e">
        <f aca="false">BM59/BM58-1</f>
        <v>#DIV/0!</v>
      </c>
      <c r="X59" s="79" t="n">
        <f aca="false">(AE59+AD59)/AC59</f>
        <v>0.735970246591768</v>
      </c>
      <c r="Y59" s="80" t="n">
        <f aca="false">(AQ59+AR59+AS59+AT59+AU59)/AC59</f>
        <v>0.121057812444705</v>
      </c>
      <c r="Z59" s="80" t="n">
        <f aca="false">(AF59+AG59+AI59)/AC59</f>
        <v>0.130078489195801</v>
      </c>
      <c r="AA59" s="65" t="n">
        <f aca="false">1-AI59/(AF59+AG59+AI59)</f>
        <v>0.454924915843829</v>
      </c>
      <c r="AB59" s="81" t="n">
        <f aca="false">(AH59+AJ59+AK59+AL59+AM59+AN59+AO59+AP59)/AC59</f>
        <v>0.0128934517677258</v>
      </c>
      <c r="AC59" s="82" t="n">
        <f aca="false">SUM(AD59:AU59)</f>
        <v>31604.5477252404</v>
      </c>
      <c r="AD59" s="83" t="n">
        <v>22672.7307520236</v>
      </c>
      <c r="AE59" s="84" t="n">
        <v>587.276030742905</v>
      </c>
      <c r="AF59" s="84" t="n">
        <v>1546.98000165767</v>
      </c>
      <c r="AG59" s="84" t="n">
        <v>323.249</v>
      </c>
      <c r="AH59" s="84" t="n">
        <v>0.000224323941777879</v>
      </c>
      <c r="AI59" s="84" t="n">
        <v>2240.8428181582</v>
      </c>
      <c r="AJ59" s="84" t="n">
        <v>0.0213049240595779</v>
      </c>
      <c r="AK59" s="84" t="n">
        <v>132.145618020382</v>
      </c>
      <c r="AL59" s="84" t="n">
        <v>43.0985107302247</v>
      </c>
      <c r="AM59" s="84" t="n">
        <v>22.0883217102373</v>
      </c>
      <c r="AN59" s="84" t="n">
        <v>144.057132675028</v>
      </c>
      <c r="AO59" s="84" t="n">
        <v>56.8971937583121</v>
      </c>
      <c r="AP59" s="84" t="n">
        <v>9.18340559398925</v>
      </c>
      <c r="AQ59" s="84" t="n">
        <v>326.162471810943</v>
      </c>
      <c r="AR59" s="84" t="n">
        <v>1198.61166769431</v>
      </c>
      <c r="AS59" s="84" t="n">
        <v>1142.40651287918</v>
      </c>
      <c r="AT59" s="84" t="n">
        <v>1077.53976379551</v>
      </c>
      <c r="AU59" s="85" t="n">
        <v>81.2569947419248</v>
      </c>
    </row>
    <row r="60" customFormat="false" ht="13.8" hidden="false" customHeight="false" outlineLevel="0" collapsed="false">
      <c r="B60" s="87" t="n">
        <f aca="false">B59+1</f>
        <v>2070</v>
      </c>
      <c r="C60" s="88" t="n">
        <v>4.5</v>
      </c>
      <c r="D60" s="89" t="n">
        <v>25.8014959751119</v>
      </c>
      <c r="E60" s="90" t="n">
        <f aca="false">AU60/AU59-1</f>
        <v>0.000403617229852715</v>
      </c>
      <c r="F60" s="91" t="e">
        <f aca="false">AV60/AV59-1</f>
        <v>#DIV/0!</v>
      </c>
      <c r="G60" s="92" t="e">
        <f aca="false">AW60/AW59-1</f>
        <v>#DIV/0!</v>
      </c>
      <c r="H60" s="92" t="e">
        <f aca="false">AX60/AX59-1</f>
        <v>#DIV/0!</v>
      </c>
      <c r="I60" s="92" t="e">
        <f aca="false">AY60/AY59-1</f>
        <v>#DIV/0!</v>
      </c>
      <c r="J60" s="92" t="e">
        <f aca="false">AZ60/AZ59-1</f>
        <v>#DIV/0!</v>
      </c>
      <c r="K60" s="92" t="e">
        <f aca="false">BA60/BA59-1</f>
        <v>#DIV/0!</v>
      </c>
      <c r="L60" s="92" t="e">
        <f aca="false">BB60/BB59-1</f>
        <v>#DIV/0!</v>
      </c>
      <c r="M60" s="92" t="e">
        <f aca="false">BC60/BC59-1</f>
        <v>#DIV/0!</v>
      </c>
      <c r="N60" s="92" t="e">
        <f aca="false">BD60/BD59-1</f>
        <v>#DIV/0!</v>
      </c>
      <c r="O60" s="92" t="e">
        <f aca="false">BE60/BE59-1</f>
        <v>#DIV/0!</v>
      </c>
      <c r="P60" s="92" t="e">
        <f aca="false">BF60/BF59-1</f>
        <v>#DIV/0!</v>
      </c>
      <c r="Q60" s="92" t="e">
        <f aca="false">BG60/BG59-1</f>
        <v>#DIV/0!</v>
      </c>
      <c r="R60" s="92" t="e">
        <f aca="false">BH60/BH59-1</f>
        <v>#DIV/0!</v>
      </c>
      <c r="S60" s="92" t="e">
        <f aca="false">BI60/BI59-1</f>
        <v>#DIV/0!</v>
      </c>
      <c r="T60" s="92" t="e">
        <f aca="false">BJ60/BJ59-1</f>
        <v>#DIV/0!</v>
      </c>
      <c r="U60" s="92" t="e">
        <f aca="false">BK60/BK59-1</f>
        <v>#DIV/0!</v>
      </c>
      <c r="V60" s="92" t="e">
        <f aca="false">BL60/BL59-1</f>
        <v>#DIV/0!</v>
      </c>
      <c r="W60" s="93" t="e">
        <f aca="false">BM60/BM59-1</f>
        <v>#DIV/0!</v>
      </c>
      <c r="X60" s="94" t="n">
        <f aca="false">(AE60+AD60)/AC60</f>
        <v>0.735992218711206</v>
      </c>
      <c r="Y60" s="95" t="n">
        <f aca="false">(AQ60+AR60+AS60+AT60+AU60)/AC60</f>
        <v>0.121053746846197</v>
      </c>
      <c r="Z60" s="95" t="n">
        <f aca="false">(AF60+AG60+AI60)/AC60</f>
        <v>0.130066656373216</v>
      </c>
      <c r="AA60" s="65" t="n">
        <f aca="false">1-AI60/(AF60+AG60+AI60)</f>
        <v>0.454875327602334</v>
      </c>
      <c r="AB60" s="96" t="n">
        <f aca="false">(AH60+AJ60+AK60+AL60+AM60+AN60+AO60+AP60)/AC60</f>
        <v>0.0128873780693812</v>
      </c>
      <c r="AC60" s="97" t="n">
        <f aca="false">SUM(AD60:AU60)</f>
        <v>31610.8686347854</v>
      </c>
      <c r="AD60" s="98" t="n">
        <v>22680.4272714718</v>
      </c>
      <c r="AE60" s="99" t="n">
        <v>584.926070432382</v>
      </c>
      <c r="AF60" s="99" t="n">
        <v>1546.98000165767</v>
      </c>
      <c r="AG60" s="99" t="n">
        <v>323.249</v>
      </c>
      <c r="AH60" s="99" t="n">
        <v>0.000224323941777879</v>
      </c>
      <c r="AI60" s="99" t="n">
        <v>2241.29098672183</v>
      </c>
      <c r="AJ60" s="99" t="n">
        <v>0.0180532571504948</v>
      </c>
      <c r="AK60" s="99" t="n">
        <v>132.145618020382</v>
      </c>
      <c r="AL60" s="99" t="n">
        <v>43.0985107302247</v>
      </c>
      <c r="AM60" s="99" t="n">
        <v>21.9557917799759</v>
      </c>
      <c r="AN60" s="99" t="n">
        <v>144.057132675028</v>
      </c>
      <c r="AO60" s="99" t="n">
        <v>56.9189648820047</v>
      </c>
      <c r="AP60" s="99" t="n">
        <v>9.18691952931539</v>
      </c>
      <c r="AQ60" s="99" t="n">
        <v>325.853224595524</v>
      </c>
      <c r="AR60" s="99" t="n">
        <v>1199.06854893182</v>
      </c>
      <c r="AS60" s="99" t="n">
        <v>1142.8419700964</v>
      </c>
      <c r="AT60" s="99" t="n">
        <v>1077.56055421492</v>
      </c>
      <c r="AU60" s="100" t="n">
        <v>81.2897914650487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1:AW60"/>
  <sheetViews>
    <sheetView showFormulas="false" showGridLines="true" showRowColHeaders="true" showZeros="true" rightToLeft="false" tabSelected="false" showOutlineSymbols="true" defaultGridColor="true" view="normal" topLeftCell="Q38" colorId="64" zoomScale="100" zoomScaleNormal="100" zoomScalePageLayoutView="100" workbookViewId="0">
      <selection pane="topLeft" activeCell="AA5" activeCellId="1" sqref="A1:N6 AA5"/>
    </sheetView>
  </sheetViews>
  <sheetFormatPr defaultRowHeight="13.8" outlineLevelRow="0" outlineLevelCol="0"/>
  <cols>
    <col collapsed="false" customWidth="true" hidden="false" outlineLevel="0" max="1" min="1" style="1" width="2.42"/>
    <col collapsed="false" customWidth="true" hidden="false" outlineLevel="0" max="2" min="2" style="1" width="7.71"/>
    <col collapsed="false" customWidth="true" hidden="false" outlineLevel="0" max="4" min="3" style="1" width="10.85"/>
    <col collapsed="false" customWidth="true" hidden="false" outlineLevel="0" max="5" min="5" style="32" width="10.85"/>
    <col collapsed="false" customWidth="true" hidden="false" outlineLevel="0" max="6" min="6" style="33" width="11.71"/>
    <col collapsed="false" customWidth="true" hidden="false" outlineLevel="0" max="22" min="7" style="33" width="10.85"/>
    <col collapsed="false" customWidth="true" hidden="false" outlineLevel="0" max="26" min="23" style="34" width="10.85"/>
    <col collapsed="false" customWidth="true" hidden="false" outlineLevel="0" max="27" min="27" style="34" width="11.86"/>
    <col collapsed="false" customWidth="true" hidden="false" outlineLevel="0" max="28" min="28" style="35" width="11.86"/>
    <col collapsed="false" customWidth="true" hidden="false" outlineLevel="0" max="29" min="29" style="1" width="11.86"/>
    <col collapsed="false" customWidth="false" hidden="false" outlineLevel="0" max="45" min="30" style="1" width="11.42"/>
    <col collapsed="false" customWidth="true" hidden="false" outlineLevel="0" max="1025" min="46" style="1" width="10.85"/>
  </cols>
  <sheetData>
    <row r="1" customFormat="false" ht="26.8" hidden="false" customHeight="false" outlineLevel="0" collapsed="false">
      <c r="B1" s="36" t="s">
        <v>26</v>
      </c>
      <c r="C1" s="36"/>
      <c r="D1" s="36"/>
    </row>
    <row r="3" customFormat="false" ht="13.8" hidden="false" customHeight="false" outlineLevel="0" collapsed="false">
      <c r="B3" s="37" t="s">
        <v>59</v>
      </c>
      <c r="C3" s="37"/>
      <c r="D3" s="37"/>
      <c r="E3" s="38"/>
      <c r="F3" s="39"/>
      <c r="G3" s="39"/>
      <c r="H3" s="39"/>
      <c r="I3" s="39"/>
      <c r="J3" s="40" t="s">
        <v>28</v>
      </c>
      <c r="K3" s="41"/>
      <c r="L3" s="41"/>
      <c r="M3" s="41"/>
    </row>
    <row r="4" s="42" customFormat="true" ht="55.2" hidden="false" customHeight="false" outlineLevel="0" collapsed="false">
      <c r="B4" s="43" t="s">
        <v>29</v>
      </c>
      <c r="C4" s="44" t="s">
        <v>30</v>
      </c>
      <c r="D4" s="45" t="s">
        <v>31</v>
      </c>
      <c r="E4" s="46" t="s">
        <v>32</v>
      </c>
      <c r="F4" s="47" t="s">
        <v>33</v>
      </c>
      <c r="G4" s="48" t="str">
        <f aca="false">AE4</f>
        <v>MSA SA </v>
      </c>
      <c r="H4" s="48" t="str">
        <f aca="false">AU4</f>
        <v>CNBF</v>
      </c>
      <c r="I4" s="48" t="n">
        <f aca="false">AV4</f>
        <v>0</v>
      </c>
      <c r="J4" s="48" t="n">
        <f aca="false">AW4</f>
        <v>0</v>
      </c>
      <c r="K4" s="48" t="n">
        <f aca="false">AX4</f>
        <v>0</v>
      </c>
      <c r="L4" s="48" t="n">
        <f aca="false">AY4</f>
        <v>0</v>
      </c>
      <c r="M4" s="48" t="n">
        <f aca="false">AZ4</f>
        <v>0</v>
      </c>
      <c r="N4" s="48" t="n">
        <f aca="false">BA4</f>
        <v>0</v>
      </c>
      <c r="O4" s="48" t="n">
        <f aca="false">BB4</f>
        <v>0</v>
      </c>
      <c r="P4" s="48" t="n">
        <f aca="false">BC4</f>
        <v>0</v>
      </c>
      <c r="Q4" s="48" t="n">
        <f aca="false">BD4</f>
        <v>0</v>
      </c>
      <c r="R4" s="48" t="n">
        <f aca="false">BE4</f>
        <v>0</v>
      </c>
      <c r="S4" s="48" t="n">
        <f aca="false">BF4</f>
        <v>0</v>
      </c>
      <c r="T4" s="48" t="n">
        <f aca="false">BG4</f>
        <v>0</v>
      </c>
      <c r="U4" s="48" t="n">
        <f aca="false">BH4</f>
        <v>0</v>
      </c>
      <c r="V4" s="48" t="n">
        <f aca="false">BI4</f>
        <v>0</v>
      </c>
      <c r="W4" s="49" t="n">
        <f aca="false">BJ4</f>
        <v>0</v>
      </c>
      <c r="X4" s="50" t="s">
        <v>34</v>
      </c>
      <c r="Y4" s="51" t="s">
        <v>35</v>
      </c>
      <c r="Z4" s="51" t="s">
        <v>36</v>
      </c>
      <c r="AA4" s="51" t="s">
        <v>58</v>
      </c>
      <c r="AB4" s="52" t="s">
        <v>38</v>
      </c>
      <c r="AC4" s="53" t="s">
        <v>39</v>
      </c>
      <c r="AD4" s="54" t="s">
        <v>33</v>
      </c>
      <c r="AE4" s="55" t="s">
        <v>40</v>
      </c>
      <c r="AF4" s="55" t="s">
        <v>41</v>
      </c>
      <c r="AG4" s="55" t="s">
        <v>42</v>
      </c>
      <c r="AH4" s="55" t="s">
        <v>43</v>
      </c>
      <c r="AI4" s="55" t="s">
        <v>44</v>
      </c>
      <c r="AJ4" s="55" t="s">
        <v>45</v>
      </c>
      <c r="AK4" s="55" t="s">
        <v>46</v>
      </c>
      <c r="AL4" s="55" t="s">
        <v>47</v>
      </c>
      <c r="AM4" s="55" t="s">
        <v>48</v>
      </c>
      <c r="AN4" s="55" t="s">
        <v>49</v>
      </c>
      <c r="AO4" s="55" t="s">
        <v>50</v>
      </c>
      <c r="AP4" s="55" t="s">
        <v>51</v>
      </c>
      <c r="AQ4" s="55" t="s">
        <v>52</v>
      </c>
      <c r="AR4" s="55" t="s">
        <v>53</v>
      </c>
      <c r="AS4" s="55" t="s">
        <v>54</v>
      </c>
      <c r="AT4" s="55" t="s">
        <v>55</v>
      </c>
      <c r="AU4" s="56" t="s">
        <v>56</v>
      </c>
    </row>
    <row r="5" customFormat="false" ht="13.8" hidden="false" customHeight="false" outlineLevel="0" collapsed="false">
      <c r="B5" s="57" t="n">
        <v>2015</v>
      </c>
      <c r="C5" s="58" t="n">
        <v>10.4</v>
      </c>
      <c r="D5" s="59" t="n">
        <v>23.2391062976021</v>
      </c>
      <c r="E5" s="60"/>
      <c r="F5" s="61"/>
      <c r="G5" s="62"/>
      <c r="H5" s="62"/>
      <c r="I5" s="62"/>
      <c r="J5" s="62"/>
      <c r="K5" s="62"/>
      <c r="L5" s="62"/>
      <c r="M5" s="62"/>
      <c r="N5" s="62"/>
      <c r="O5" s="62"/>
      <c r="P5" s="62"/>
      <c r="Q5" s="62"/>
      <c r="R5" s="62"/>
      <c r="S5" s="62"/>
      <c r="T5" s="62"/>
      <c r="U5" s="62"/>
      <c r="V5" s="62"/>
      <c r="W5" s="63"/>
      <c r="X5" s="64" t="n">
        <f aca="false">(AE5+AD5)/AC5</f>
        <v>0.696201012928645</v>
      </c>
      <c r="Y5" s="65" t="n">
        <f aca="false">(AQ5+AR5+AS5+AT5+AU5)/AC5</f>
        <v>0.131499861006258</v>
      </c>
      <c r="Z5" s="65" t="n">
        <f aca="false">(AF5+AG5+AI5)/AC5</f>
        <v>0.155400850980777</v>
      </c>
      <c r="AA5" s="65" t="n">
        <f aca="false">1-AI5/(AF5+AG5+AI5)</f>
        <v>0.476875828451854</v>
      </c>
      <c r="AB5" s="66" t="n">
        <f aca="false">(AH5+AJ5+AK5+AL5+AM5+AN5+AO5+AP5)/AC5</f>
        <v>0.0168982750843191</v>
      </c>
      <c r="AC5" s="67" t="n">
        <f aca="false">SUM(AD5:AU5)</f>
        <v>27433.71721</v>
      </c>
      <c r="AD5" s="68" t="n">
        <v>18424.55071</v>
      </c>
      <c r="AE5" s="69" t="n">
        <v>674.831</v>
      </c>
      <c r="AF5" s="69" t="n">
        <v>1730.98096907098</v>
      </c>
      <c r="AG5" s="69" t="n">
        <v>302.047030929019</v>
      </c>
      <c r="AH5" s="69" t="n">
        <v>31.637</v>
      </c>
      <c r="AI5" s="69" t="n">
        <v>2230.195</v>
      </c>
      <c r="AJ5" s="69" t="n">
        <v>2.229</v>
      </c>
      <c r="AK5" s="69" t="n">
        <v>150.692</v>
      </c>
      <c r="AL5" s="69" t="n">
        <v>42.574</v>
      </c>
      <c r="AM5" s="69" t="n">
        <v>31.342</v>
      </c>
      <c r="AN5" s="69" t="n">
        <v>145.6435</v>
      </c>
      <c r="AO5" s="69" t="n">
        <v>48.124</v>
      </c>
      <c r="AP5" s="69" t="n">
        <v>11.341</v>
      </c>
      <c r="AQ5" s="69" t="n">
        <v>496.716</v>
      </c>
      <c r="AR5" s="69" t="n">
        <v>1083.487</v>
      </c>
      <c r="AS5" s="69" t="n">
        <v>1013.312</v>
      </c>
      <c r="AT5" s="69" t="n">
        <v>950.387</v>
      </c>
      <c r="AU5" s="70" t="n">
        <v>63.628</v>
      </c>
      <c r="AW5" s="71"/>
    </row>
    <row r="6" customFormat="false" ht="13.8" hidden="false" customHeight="false" outlineLevel="0" collapsed="false">
      <c r="B6" s="72" t="n">
        <f aca="false">B5+1</f>
        <v>2016</v>
      </c>
      <c r="C6" s="73" t="n">
        <v>10.1</v>
      </c>
      <c r="D6" s="74" t="n">
        <v>23.354151478733</v>
      </c>
      <c r="E6" s="75" t="n">
        <f aca="false">AR6/AR5-1</f>
        <v>-0.015076323020027</v>
      </c>
      <c r="F6" s="76" t="n">
        <f aca="false">AS6/AS5-1</f>
        <v>-0.0132950167371945</v>
      </c>
      <c r="G6" s="77" t="n">
        <f aca="false">AT6/AT5-1</f>
        <v>0.0179216466555203</v>
      </c>
      <c r="H6" s="77" t="n">
        <f aca="false">AU6/AU5-1</f>
        <v>0.023731690450745</v>
      </c>
      <c r="I6" s="77" t="e">
        <f aca="false">AV6/AV5-1</f>
        <v>#DIV/0!</v>
      </c>
      <c r="J6" s="77" t="e">
        <f aca="false">AW6/AW5-1</f>
        <v>#DIV/0!</v>
      </c>
      <c r="K6" s="77" t="e">
        <f aca="false">AX6/AX5-1</f>
        <v>#DIV/0!</v>
      </c>
      <c r="L6" s="77" t="e">
        <f aca="false">AY6/AY5-1</f>
        <v>#DIV/0!</v>
      </c>
      <c r="M6" s="77" t="e">
        <f aca="false">AZ6/AZ5-1</f>
        <v>#DIV/0!</v>
      </c>
      <c r="N6" s="77" t="e">
        <f aca="false">BA6/BA5-1</f>
        <v>#DIV/0!</v>
      </c>
      <c r="O6" s="77" t="e">
        <f aca="false">BB6/BB5-1</f>
        <v>#DIV/0!</v>
      </c>
      <c r="P6" s="77" t="e">
        <f aca="false">BC6/BC5-1</f>
        <v>#DIV/0!</v>
      </c>
      <c r="Q6" s="77" t="e">
        <f aca="false">BD6/BD5-1</f>
        <v>#DIV/0!</v>
      </c>
      <c r="R6" s="77" t="e">
        <f aca="false">BE6/BE5-1</f>
        <v>#DIV/0!</v>
      </c>
      <c r="S6" s="77" t="e">
        <f aca="false">BF6/BF5-1</f>
        <v>#DIV/0!</v>
      </c>
      <c r="T6" s="77" t="e">
        <f aca="false">BG6/BG5-1</f>
        <v>#DIV/0!</v>
      </c>
      <c r="U6" s="77" t="n">
        <f aca="false">AU6/AU5-1</f>
        <v>0.023731690450745</v>
      </c>
      <c r="V6" s="77" t="e">
        <f aca="false">AV6/AV5-1</f>
        <v>#DIV/0!</v>
      </c>
      <c r="W6" s="78" t="e">
        <f aca="false">AW6/AW5-1</f>
        <v>#DIV/0!</v>
      </c>
      <c r="X6" s="79" t="n">
        <f aca="false">(AE6+AD6)/AC6</f>
        <v>0.699206282247896</v>
      </c>
      <c r="Y6" s="80" t="n">
        <f aca="false">(AQ6+AR6+AS6+AT6+AU6)/AC6</f>
        <v>0.13011131435016</v>
      </c>
      <c r="Z6" s="80" t="n">
        <f aca="false">(AF6+AG6+AI6)/AC6</f>
        <v>0.15413077536953</v>
      </c>
      <c r="AA6" s="65" t="n">
        <f aca="false">1-AI6/(AF6+AG6+AI6)</f>
        <v>0.476418475968146</v>
      </c>
      <c r="AB6" s="81" t="n">
        <f aca="false">(AH6+AJ6+AK6+AL6+AM6+AN6+AO6+AP6)/AC6</f>
        <v>0.0165516280324136</v>
      </c>
      <c r="AC6" s="82" t="n">
        <f aca="false">SUM(AD6:AU6)</f>
        <v>27575.3689671</v>
      </c>
      <c r="AD6" s="83" t="n">
        <v>18608.7962171</v>
      </c>
      <c r="AE6" s="84" t="n">
        <v>672.075</v>
      </c>
      <c r="AF6" s="84" t="n">
        <v>1713.057</v>
      </c>
      <c r="AG6" s="84" t="n">
        <v>311.823</v>
      </c>
      <c r="AH6" s="84" t="n">
        <v>28.981</v>
      </c>
      <c r="AI6" s="84" t="n">
        <v>2225.333</v>
      </c>
      <c r="AJ6" s="84" t="n">
        <v>1.90225</v>
      </c>
      <c r="AK6" s="84" t="n">
        <v>147.769</v>
      </c>
      <c r="AL6" s="84" t="n">
        <v>42.434</v>
      </c>
      <c r="AM6" s="84" t="n">
        <v>31.465</v>
      </c>
      <c r="AN6" s="84" t="n">
        <v>143.583</v>
      </c>
      <c r="AO6" s="84" t="n">
        <v>49.047</v>
      </c>
      <c r="AP6" s="84" t="n">
        <v>11.236</v>
      </c>
      <c r="AQ6" s="84" t="n">
        <v>488.318</v>
      </c>
      <c r="AR6" s="84" t="n">
        <v>1067.152</v>
      </c>
      <c r="AS6" s="84" t="n">
        <v>999.84</v>
      </c>
      <c r="AT6" s="84" t="n">
        <v>967.4195</v>
      </c>
      <c r="AU6" s="85" t="n">
        <v>65.138</v>
      </c>
      <c r="AW6" s="71"/>
    </row>
    <row r="7" customFormat="false" ht="13.8" hidden="false" customHeight="false" outlineLevel="0" collapsed="false">
      <c r="B7" s="72" t="n">
        <f aca="false">B6+1</f>
        <v>2017</v>
      </c>
      <c r="C7" s="73" t="n">
        <v>9.4</v>
      </c>
      <c r="D7" s="86" t="n">
        <v>23.4697644282269</v>
      </c>
      <c r="E7" s="75" t="n">
        <f aca="false">AR7/AR6-1</f>
        <v>-0.000755011160912478</v>
      </c>
      <c r="F7" s="76" t="n">
        <f aca="false">AS7/AS6-1</f>
        <v>0.0015869470046106</v>
      </c>
      <c r="G7" s="77" t="n">
        <f aca="false">AT7/AT6-1</f>
        <v>-0.0282053463569857</v>
      </c>
      <c r="H7" s="77" t="n">
        <f aca="false">AU7/AU6-1</f>
        <v>0.0430931253646103</v>
      </c>
      <c r="I7" s="77" t="e">
        <f aca="false">AV7/AV6-1</f>
        <v>#DIV/0!</v>
      </c>
      <c r="J7" s="77" t="e">
        <f aca="false">AW7/AW6-1</f>
        <v>#DIV/0!</v>
      </c>
      <c r="K7" s="77" t="e">
        <f aca="false">AX7/AX6-1</f>
        <v>#DIV/0!</v>
      </c>
      <c r="L7" s="77" t="e">
        <f aca="false">AY7/AY6-1</f>
        <v>#DIV/0!</v>
      </c>
      <c r="M7" s="77" t="e">
        <f aca="false">AZ7/AZ6-1</f>
        <v>#DIV/0!</v>
      </c>
      <c r="N7" s="77" t="e">
        <f aca="false">BA7/BA6-1</f>
        <v>#DIV/0!</v>
      </c>
      <c r="O7" s="77" t="e">
        <f aca="false">BB7/BB6-1</f>
        <v>#DIV/0!</v>
      </c>
      <c r="P7" s="77" t="e">
        <f aca="false">BC7/BC6-1</f>
        <v>#DIV/0!</v>
      </c>
      <c r="Q7" s="77" t="e">
        <f aca="false">BD7/BD6-1</f>
        <v>#DIV/0!</v>
      </c>
      <c r="R7" s="77" t="e">
        <f aca="false">BE7/BE6-1</f>
        <v>#DIV/0!</v>
      </c>
      <c r="S7" s="77" t="e">
        <f aca="false">BF7/BF6-1</f>
        <v>#DIV/0!</v>
      </c>
      <c r="T7" s="77" t="e">
        <f aca="false">BG7/BG6-1</f>
        <v>#DIV/0!</v>
      </c>
      <c r="U7" s="77" t="n">
        <f aca="false">AU7/AU6-1</f>
        <v>0.0430931253646103</v>
      </c>
      <c r="V7" s="77" t="e">
        <f aca="false">AV7/AV6-1</f>
        <v>#DIV/0!</v>
      </c>
      <c r="W7" s="78" t="e">
        <f aca="false">AW7/AW6-1</f>
        <v>#DIV/0!</v>
      </c>
      <c r="X7" s="79" t="n">
        <f aca="false">(AE7+AD7)/AC7</f>
        <v>0.703562842983058</v>
      </c>
      <c r="Y7" s="80" t="n">
        <f aca="false">(AQ7+AR7+AS7+AT7+AU7)/AC7</f>
        <v>0.12771051782674</v>
      </c>
      <c r="Z7" s="80" t="n">
        <f aca="false">(AF7+AG7+AI7)/AC7</f>
        <v>0.152547395474332</v>
      </c>
      <c r="AA7" s="65" t="n">
        <f aca="false">1-AI7/(AF7+AG7+AI7)</f>
        <v>0.477428757048054</v>
      </c>
      <c r="AB7" s="81" t="n">
        <f aca="false">(AH7+AJ7+AK7+AL7+AM7+AN7+AO7+AP7)/AC7</f>
        <v>0.0161792437158705</v>
      </c>
      <c r="AC7" s="82" t="n">
        <f aca="false">SUM(AD7:AU7)</f>
        <v>27831.741189671</v>
      </c>
      <c r="AD7" s="83" t="n">
        <v>18906.5369565736</v>
      </c>
      <c r="AE7" s="84" t="n">
        <v>674.842</v>
      </c>
      <c r="AF7" s="84" t="n">
        <v>1712.185</v>
      </c>
      <c r="AG7" s="84" t="n">
        <v>314.815</v>
      </c>
      <c r="AH7" s="84" t="n">
        <v>26.148</v>
      </c>
      <c r="AI7" s="84" t="n">
        <v>2218.65963</v>
      </c>
      <c r="AJ7" s="84" t="n">
        <v>1.74048281218569</v>
      </c>
      <c r="AK7" s="84" t="n">
        <v>146.027724932532</v>
      </c>
      <c r="AL7" s="84" t="n">
        <v>42.434</v>
      </c>
      <c r="AM7" s="84" t="n">
        <v>31.094</v>
      </c>
      <c r="AN7" s="84" t="n">
        <v>141.836</v>
      </c>
      <c r="AO7" s="84" t="n">
        <v>50.420316</v>
      </c>
      <c r="AP7" s="84" t="n">
        <v>10.596</v>
      </c>
      <c r="AQ7" s="84" t="n">
        <v>478.555</v>
      </c>
      <c r="AR7" s="84" t="n">
        <v>1066.34628832961</v>
      </c>
      <c r="AS7" s="84" t="n">
        <v>1001.42669309309</v>
      </c>
      <c r="AT7" s="84" t="n">
        <v>940.133097929998</v>
      </c>
      <c r="AU7" s="85" t="n">
        <v>67.945</v>
      </c>
      <c r="AW7" s="71"/>
    </row>
    <row r="8" customFormat="false" ht="13.8" hidden="false" customHeight="false" outlineLevel="0" collapsed="false">
      <c r="B8" s="72" t="n">
        <f aca="false">B7+1</f>
        <v>2018</v>
      </c>
      <c r="C8" s="73" t="n">
        <v>8.8</v>
      </c>
      <c r="D8" s="86" t="n">
        <v>23.5864975239129</v>
      </c>
      <c r="E8" s="75" t="n">
        <f aca="false">AR8/AR7-1</f>
        <v>0.00383767517222799</v>
      </c>
      <c r="F8" s="76" t="n">
        <f aca="false">AS8/AS7-1</f>
        <v>0.00570778719727882</v>
      </c>
      <c r="G8" s="77" t="n">
        <f aca="false">AT8/AT7-1</f>
        <v>-0.0301117829585485</v>
      </c>
      <c r="H8" s="77" t="n">
        <f aca="false">AU8/AU7-1</f>
        <v>0.0256375379695917</v>
      </c>
      <c r="I8" s="77" t="e">
        <f aca="false">AV8/AV7-1</f>
        <v>#DIV/0!</v>
      </c>
      <c r="J8" s="77" t="e">
        <f aca="false">AW8/AW7-1</f>
        <v>#DIV/0!</v>
      </c>
      <c r="K8" s="77" t="e">
        <f aca="false">AX8/AX7-1</f>
        <v>#DIV/0!</v>
      </c>
      <c r="L8" s="77" t="e">
        <f aca="false">AY8/AY7-1</f>
        <v>#DIV/0!</v>
      </c>
      <c r="M8" s="77" t="e">
        <f aca="false">AZ8/AZ7-1</f>
        <v>#DIV/0!</v>
      </c>
      <c r="N8" s="77" t="e">
        <f aca="false">BA8/BA7-1</f>
        <v>#DIV/0!</v>
      </c>
      <c r="O8" s="77" t="e">
        <f aca="false">BB8/BB7-1</f>
        <v>#DIV/0!</v>
      </c>
      <c r="P8" s="77" t="e">
        <f aca="false">BC8/BC7-1</f>
        <v>#DIV/0!</v>
      </c>
      <c r="Q8" s="77" t="e">
        <f aca="false">BD8/BD7-1</f>
        <v>#DIV/0!</v>
      </c>
      <c r="R8" s="77" t="e">
        <f aca="false">BE8/BE7-1</f>
        <v>#DIV/0!</v>
      </c>
      <c r="S8" s="77" t="e">
        <f aca="false">BF8/BF7-1</f>
        <v>#DIV/0!</v>
      </c>
      <c r="T8" s="77" t="e">
        <f aca="false">BG8/BG7-1</f>
        <v>#DIV/0!</v>
      </c>
      <c r="U8" s="77" t="n">
        <f aca="false">AU8/AU7-1</f>
        <v>0.0256375379695917</v>
      </c>
      <c r="V8" s="77" t="e">
        <f aca="false">AV8/AV7-1</f>
        <v>#DIV/0!</v>
      </c>
      <c r="W8" s="78" t="e">
        <f aca="false">AW8/AW7-1</f>
        <v>#DIV/0!</v>
      </c>
      <c r="X8" s="79" t="n">
        <f aca="false">(AE8+AD8)/AC8</f>
        <v>0.707806749126761</v>
      </c>
      <c r="Y8" s="80" t="n">
        <f aca="false">(AQ8+AR8+AS8+AT8+AU8)/AC8</f>
        <v>0.125794385343214</v>
      </c>
      <c r="Z8" s="80" t="n">
        <f aca="false">(AF8+AG8+AI8)/AC8</f>
        <v>0.150457925891851</v>
      </c>
      <c r="AA8" s="65" t="n">
        <f aca="false">1-AI8/(AF8+AG8+AI8)</f>
        <v>0.478438950466894</v>
      </c>
      <c r="AB8" s="81" t="n">
        <f aca="false">(AH8+AJ8+AK8+AL8+AM8+AN8+AO8+AP8)/AC8</f>
        <v>0.015940939638174</v>
      </c>
      <c r="AC8" s="82" t="n">
        <f aca="false">SUM(AD8:AU8)</f>
        <v>28071.9164352555</v>
      </c>
      <c r="AD8" s="83" t="n">
        <v>19190.1350109222</v>
      </c>
      <c r="AE8" s="84" t="n">
        <v>679.356902874133</v>
      </c>
      <c r="AF8" s="84" t="n">
        <v>1703.832</v>
      </c>
      <c r="AG8" s="84" t="n">
        <v>316.923</v>
      </c>
      <c r="AH8" s="84" t="n">
        <v>23.7433548067393</v>
      </c>
      <c r="AI8" s="84" t="n">
        <v>2202.8873226579</v>
      </c>
      <c r="AJ8" s="84" t="n">
        <v>1.5789330949761</v>
      </c>
      <c r="AK8" s="84" t="n">
        <v>144.841637873679</v>
      </c>
      <c r="AL8" s="84" t="n">
        <v>42.6863330029732</v>
      </c>
      <c r="AM8" s="84" t="n">
        <v>30.9097175421209</v>
      </c>
      <c r="AN8" s="84" t="n">
        <v>142.679425173439</v>
      </c>
      <c r="AO8" s="84" t="n">
        <v>50.9737401820614</v>
      </c>
      <c r="AP8" s="84" t="n">
        <v>10.0795837462835</v>
      </c>
      <c r="AQ8" s="84" t="n">
        <v>472.197314172448</v>
      </c>
      <c r="AR8" s="84" t="n">
        <v>1070.43857900533</v>
      </c>
      <c r="AS8" s="84" t="n">
        <v>1007.14262355094</v>
      </c>
      <c r="AT8" s="84" t="n">
        <v>911.824014132982</v>
      </c>
      <c r="AU8" s="85" t="n">
        <v>69.6869425173439</v>
      </c>
      <c r="AW8" s="71"/>
    </row>
    <row r="9" customFormat="false" ht="13.8" hidden="false" customHeight="false" outlineLevel="0" collapsed="false">
      <c r="B9" s="72" t="n">
        <f aca="false">B8+1</f>
        <v>2019</v>
      </c>
      <c r="C9" s="73" t="n">
        <v>8.3</v>
      </c>
      <c r="D9" s="86" t="n">
        <v>23.7038432247398</v>
      </c>
      <c r="E9" s="75" t="n">
        <f aca="false">AR9/AR8-1</f>
        <v>-0.000595339669560602</v>
      </c>
      <c r="F9" s="76" t="n">
        <f aca="false">AS9/AS8-1</f>
        <v>0.0061195002978327</v>
      </c>
      <c r="G9" s="77" t="n">
        <f aca="false">AT9/AT8-1</f>
        <v>0.00387031961274631</v>
      </c>
      <c r="H9" s="77" t="n">
        <f aca="false">AU9/AU8-1</f>
        <v>0.0231382887115845</v>
      </c>
      <c r="I9" s="77" t="e">
        <f aca="false">AV9/AV8-1</f>
        <v>#DIV/0!</v>
      </c>
      <c r="J9" s="77" t="e">
        <f aca="false">AW9/AW8-1</f>
        <v>#DIV/0!</v>
      </c>
      <c r="K9" s="77" t="e">
        <f aca="false">AX9/AX8-1</f>
        <v>#DIV/0!</v>
      </c>
      <c r="L9" s="77" t="e">
        <f aca="false">AY9/AY8-1</f>
        <v>#DIV/0!</v>
      </c>
      <c r="M9" s="77" t="e">
        <f aca="false">AZ9/AZ8-1</f>
        <v>#DIV/0!</v>
      </c>
      <c r="N9" s="77" t="e">
        <f aca="false">BA9/BA8-1</f>
        <v>#DIV/0!</v>
      </c>
      <c r="O9" s="77" t="e">
        <f aca="false">BB9/BB8-1</f>
        <v>#DIV/0!</v>
      </c>
      <c r="P9" s="77" t="e">
        <f aca="false">BC9/BC8-1</f>
        <v>#DIV/0!</v>
      </c>
      <c r="Q9" s="77" t="e">
        <f aca="false">BD9/BD8-1</f>
        <v>#DIV/0!</v>
      </c>
      <c r="R9" s="77" t="e">
        <f aca="false">BE9/BE8-1</f>
        <v>#DIV/0!</v>
      </c>
      <c r="S9" s="77" t="e">
        <f aca="false">BF9/BF8-1</f>
        <v>#DIV/0!</v>
      </c>
      <c r="T9" s="77" t="e">
        <f aca="false">BG9/BG8-1</f>
        <v>#DIV/0!</v>
      </c>
      <c r="U9" s="77" t="n">
        <f aca="false">AU9/AU8-1</f>
        <v>0.0231382887115845</v>
      </c>
      <c r="V9" s="77" t="e">
        <f aca="false">AV9/AV8-1</f>
        <v>#DIV/0!</v>
      </c>
      <c r="W9" s="78" t="e">
        <f aca="false">AW9/AW8-1</f>
        <v>#DIV/0!</v>
      </c>
      <c r="X9" s="79" t="n">
        <f aca="false">(AE9+AD9)/AC9</f>
        <v>0.711337838137677</v>
      </c>
      <c r="Y9" s="80" t="n">
        <f aca="false">(AQ9+AR9+AS9+AT9+AU9)/AC9</f>
        <v>0.124935024229528</v>
      </c>
      <c r="Z9" s="80" t="n">
        <f aca="false">(AF9+AG9+AI9)/AC9</f>
        <v>0.148037010706642</v>
      </c>
      <c r="AA9" s="65" t="n">
        <f aca="false">1-AI9/(AF9+AG9+AI9)</f>
        <v>0.477304724459519</v>
      </c>
      <c r="AB9" s="81" t="n">
        <f aca="false">(AH9+AJ9+AK9+AL9+AM9+AN9+AO9+AP9)/AC9</f>
        <v>0.0156901269261526</v>
      </c>
      <c r="AC9" s="82" t="n">
        <f aca="false">SUM(AD9:AU9)</f>
        <v>28289.5186258358</v>
      </c>
      <c r="AD9" s="83" t="n">
        <v>19439.6067660642</v>
      </c>
      <c r="AE9" s="84" t="n">
        <v>683.798255193359</v>
      </c>
      <c r="AF9" s="84" t="n">
        <v>1679.86943737579</v>
      </c>
      <c r="AG9" s="84" t="n">
        <v>319.033</v>
      </c>
      <c r="AH9" s="84" t="n">
        <v>21.1674445829122</v>
      </c>
      <c r="AI9" s="84" t="n">
        <v>2188.99333432282</v>
      </c>
      <c r="AJ9" s="84" t="n">
        <v>1.4472258745655</v>
      </c>
      <c r="AK9" s="84" t="n">
        <v>143.997514169358</v>
      </c>
      <c r="AL9" s="84" t="n">
        <v>42.8131240911009</v>
      </c>
      <c r="AM9" s="84" t="n">
        <v>30.636294316498</v>
      </c>
      <c r="AN9" s="84" t="n">
        <v>143.103225446231</v>
      </c>
      <c r="AO9" s="84" t="n">
        <v>51.3807730677726</v>
      </c>
      <c r="AP9" s="84" t="n">
        <v>9.32053637068365</v>
      </c>
      <c r="AQ9" s="84" t="n">
        <v>464.592113758353</v>
      </c>
      <c r="AR9" s="84" t="n">
        <v>1069.80130445542</v>
      </c>
      <c r="AS9" s="84" t="n">
        <v>1013.30583313572</v>
      </c>
      <c r="AT9" s="84" t="n">
        <v>915.353064498254</v>
      </c>
      <c r="AU9" s="85" t="n">
        <v>71.2993791127378</v>
      </c>
      <c r="AW9" s="71"/>
    </row>
    <row r="10" customFormat="false" ht="13.8" hidden="false" customHeight="false" outlineLevel="0" collapsed="false">
      <c r="B10" s="72" t="n">
        <f aca="false">B9+1</f>
        <v>2020</v>
      </c>
      <c r="C10" s="73" t="n">
        <v>7.8</v>
      </c>
      <c r="D10" s="86" t="n">
        <v>23.8215391347388</v>
      </c>
      <c r="E10" s="75" t="n">
        <f aca="false">AR10/AR9-1</f>
        <v>-0.00209308371088579</v>
      </c>
      <c r="F10" s="76" t="n">
        <f aca="false">AS10/AS9-1</f>
        <v>0.00414119049476347</v>
      </c>
      <c r="G10" s="77" t="n">
        <f aca="false">AT10/AT9-1</f>
        <v>0.00408217762099294</v>
      </c>
      <c r="H10" s="77" t="n">
        <f aca="false">AU10/AU9-1</f>
        <v>0.0230640406757485</v>
      </c>
      <c r="I10" s="77" t="e">
        <f aca="false">AV10/AV9-1</f>
        <v>#DIV/0!</v>
      </c>
      <c r="J10" s="77" t="e">
        <f aca="false">AW10/AW9-1</f>
        <v>#DIV/0!</v>
      </c>
      <c r="K10" s="77" t="e">
        <f aca="false">AX10/AX9-1</f>
        <v>#DIV/0!</v>
      </c>
      <c r="L10" s="77" t="e">
        <f aca="false">AY10/AY9-1</f>
        <v>#DIV/0!</v>
      </c>
      <c r="M10" s="77" t="e">
        <f aca="false">AZ10/AZ9-1</f>
        <v>#DIV/0!</v>
      </c>
      <c r="N10" s="77" t="e">
        <f aca="false">BA10/BA9-1</f>
        <v>#DIV/0!</v>
      </c>
      <c r="O10" s="77" t="e">
        <f aca="false">BB10/BB9-1</f>
        <v>#DIV/0!</v>
      </c>
      <c r="P10" s="77" t="e">
        <f aca="false">BC10/BC9-1</f>
        <v>#DIV/0!</v>
      </c>
      <c r="Q10" s="77" t="e">
        <f aca="false">BD10/BD9-1</f>
        <v>#DIV/0!</v>
      </c>
      <c r="R10" s="77" t="e">
        <f aca="false">BE10/BE9-1</f>
        <v>#DIV/0!</v>
      </c>
      <c r="S10" s="77" t="e">
        <f aca="false">BF10/BF9-1</f>
        <v>#DIV/0!</v>
      </c>
      <c r="T10" s="77" t="e">
        <f aca="false">BG10/BG9-1</f>
        <v>#DIV/0!</v>
      </c>
      <c r="U10" s="77" t="n">
        <f aca="false">AU10/AU9-1</f>
        <v>0.0230640406757485</v>
      </c>
      <c r="V10" s="77" t="e">
        <f aca="false">AV10/AV9-1</f>
        <v>#DIV/0!</v>
      </c>
      <c r="W10" s="78" t="e">
        <f aca="false">AW10/AW9-1</f>
        <v>#DIV/0!</v>
      </c>
      <c r="X10" s="79" t="n">
        <f aca="false">(AE10+AD10)/AC10</f>
        <v>0.714669617776097</v>
      </c>
      <c r="Y10" s="80" t="n">
        <f aca="false">(AQ10+AR10+AS10+AT10+AU10)/AC10</f>
        <v>0.124081085630512</v>
      </c>
      <c r="Z10" s="80" t="n">
        <f aca="false">(AF10+AG10+AI10)/AC10</f>
        <v>0.145794409878672</v>
      </c>
      <c r="AA10" s="65" t="n">
        <f aca="false">1-AI10/(AF10+AG10+AI10)</f>
        <v>0.476203234234263</v>
      </c>
      <c r="AB10" s="81" t="n">
        <f aca="false">(AH10+AJ10+AK10+AL10+AM10+AN10+AO10+AP10)/AC10</f>
        <v>0.0154548867147186</v>
      </c>
      <c r="AC10" s="82" t="n">
        <f aca="false">SUM(AD10:AU10)</f>
        <v>28485.5907142088</v>
      </c>
      <c r="AD10" s="83" t="n">
        <v>19672.882047257</v>
      </c>
      <c r="AE10" s="84" t="n">
        <v>684.904180592975</v>
      </c>
      <c r="AF10" s="84" t="n">
        <v>1656.55302667591</v>
      </c>
      <c r="AG10" s="84" t="n">
        <v>321.138</v>
      </c>
      <c r="AH10" s="84" t="n">
        <v>18.5897765270809</v>
      </c>
      <c r="AI10" s="84" t="n">
        <v>2175.34886154754</v>
      </c>
      <c r="AJ10" s="84" t="n">
        <v>1.33062618923718</v>
      </c>
      <c r="AK10" s="84" t="n">
        <v>142.938958803417</v>
      </c>
      <c r="AL10" s="84" t="n">
        <v>42.9276543943269</v>
      </c>
      <c r="AM10" s="84" t="n">
        <v>30.3550737087282</v>
      </c>
      <c r="AN10" s="84" t="n">
        <v>143.486043942917</v>
      </c>
      <c r="AO10" s="84" t="n">
        <v>51.7758139862368</v>
      </c>
      <c r="AP10" s="84" t="n">
        <v>8.83762993799405</v>
      </c>
      <c r="AQ10" s="84" t="n">
        <v>457.425245067889</v>
      </c>
      <c r="AR10" s="84" t="n">
        <v>1067.56212077118</v>
      </c>
      <c r="AS10" s="84" t="n">
        <v>1017.50212562019</v>
      </c>
      <c r="AT10" s="84" t="n">
        <v>919.089698293456</v>
      </c>
      <c r="AU10" s="85" t="n">
        <v>72.9438308927496</v>
      </c>
      <c r="AW10" s="71"/>
    </row>
    <row r="11" customFormat="false" ht="13.8" hidden="false" customHeight="false" outlineLevel="0" collapsed="false">
      <c r="B11" s="72" t="n">
        <f aca="false">B10+1</f>
        <v>2021</v>
      </c>
      <c r="C11" s="73" t="n">
        <v>7.4</v>
      </c>
      <c r="D11" s="86" t="n">
        <v>23.9387558758634</v>
      </c>
      <c r="E11" s="75" t="n">
        <f aca="false">AR11/AR10-1</f>
        <v>0.00155000000000438</v>
      </c>
      <c r="F11" s="76" t="n">
        <f aca="false">AS11/AS10-1</f>
        <v>0.00154999999999883</v>
      </c>
      <c r="G11" s="77" t="n">
        <f aca="false">AT11/AT10-1</f>
        <v>0.00805109118290814</v>
      </c>
      <c r="H11" s="77" t="n">
        <f aca="false">AU11/AU10-1</f>
        <v>0.0228887046633557</v>
      </c>
      <c r="I11" s="77" t="e">
        <f aca="false">AV11/AV10-1</f>
        <v>#DIV/0!</v>
      </c>
      <c r="J11" s="77" t="e">
        <f aca="false">AW11/AW10-1</f>
        <v>#DIV/0!</v>
      </c>
      <c r="K11" s="77" t="e">
        <f aca="false">AX11/AX10-1</f>
        <v>#DIV/0!</v>
      </c>
      <c r="L11" s="77" t="e">
        <f aca="false">AY11/AY10-1</f>
        <v>#DIV/0!</v>
      </c>
      <c r="M11" s="77" t="e">
        <f aca="false">AZ11/AZ10-1</f>
        <v>#DIV/0!</v>
      </c>
      <c r="N11" s="77" t="e">
        <f aca="false">BA11/BA10-1</f>
        <v>#DIV/0!</v>
      </c>
      <c r="O11" s="77" t="e">
        <f aca="false">BB11/BB10-1</f>
        <v>#DIV/0!</v>
      </c>
      <c r="P11" s="77" t="e">
        <f aca="false">BC11/BC10-1</f>
        <v>#DIV/0!</v>
      </c>
      <c r="Q11" s="77" t="e">
        <f aca="false">BD11/BD10-1</f>
        <v>#DIV/0!</v>
      </c>
      <c r="R11" s="77" t="e">
        <f aca="false">BE11/BE10-1</f>
        <v>#DIV/0!</v>
      </c>
      <c r="S11" s="77" t="e">
        <f aca="false">BF11/BF10-1</f>
        <v>#DIV/0!</v>
      </c>
      <c r="T11" s="77" t="e">
        <f aca="false">BG11/BG10-1</f>
        <v>#DIV/0!</v>
      </c>
      <c r="U11" s="77" t="n">
        <f aca="false">AU11/AU10-1</f>
        <v>0.0228887046633557</v>
      </c>
      <c r="V11" s="77" t="e">
        <f aca="false">AV11/AV10-1</f>
        <v>#DIV/0!</v>
      </c>
      <c r="W11" s="78" t="e">
        <f aca="false">AW11/AW10-1</f>
        <v>#DIV/0!</v>
      </c>
      <c r="X11" s="79" t="n">
        <f aca="false">(AE11+AD11)/AC11</f>
        <v>0.717222617852407</v>
      </c>
      <c r="Y11" s="80" t="n">
        <f aca="false">(AQ11+AR11+AS11+AT11+AU11)/AC11</f>
        <v>0.123632573516261</v>
      </c>
      <c r="Z11" s="80" t="n">
        <f aca="false">(AF11+AG11+AI11)/AC11</f>
        <v>0.143874593192304</v>
      </c>
      <c r="AA11" s="65" t="n">
        <f aca="false">1-AI11/(AF11+AG11+AI11)</f>
        <v>0.475301397230443</v>
      </c>
      <c r="AB11" s="81" t="n">
        <f aca="false">(AH11+AJ11+AK11+AL11+AM11+AN11+AO11+AP11)/AC11</f>
        <v>0.0152702154390281</v>
      </c>
      <c r="AC11" s="82" t="n">
        <f aca="false">SUM(AD11:AU11)</f>
        <v>28636.4629118791</v>
      </c>
      <c r="AD11" s="83" t="n">
        <v>19849.9379856823</v>
      </c>
      <c r="AE11" s="84" t="n">
        <v>688.780910008952</v>
      </c>
      <c r="AF11" s="84" t="n">
        <v>1635.02101416679</v>
      </c>
      <c r="AG11" s="84" t="n">
        <v>323.249</v>
      </c>
      <c r="AH11" s="84" t="n">
        <v>16.0423475746783</v>
      </c>
      <c r="AI11" s="84" t="n">
        <v>2161.78943774631</v>
      </c>
      <c r="AJ11" s="84" t="n">
        <v>1.22396418312501</v>
      </c>
      <c r="AK11" s="84" t="n">
        <v>142.072852067923</v>
      </c>
      <c r="AL11" s="84" t="n">
        <v>43.0985107302247</v>
      </c>
      <c r="AM11" s="84" t="n">
        <v>30.1163463301273</v>
      </c>
      <c r="AN11" s="84" t="n">
        <v>144.057132675028</v>
      </c>
      <c r="AO11" s="84" t="n">
        <v>52.2417963121129</v>
      </c>
      <c r="AP11" s="84" t="n">
        <v>8.43200820291099</v>
      </c>
      <c r="AQ11" s="84" t="n">
        <v>451.000716270539</v>
      </c>
      <c r="AR11" s="84" t="n">
        <v>1069.21684205838</v>
      </c>
      <c r="AS11" s="84" t="n">
        <v>1019.0792539149</v>
      </c>
      <c r="AT11" s="84" t="n">
        <v>926.489373259688</v>
      </c>
      <c r="AU11" s="85" t="n">
        <v>74.6134206950675</v>
      </c>
      <c r="AW11" s="71"/>
    </row>
    <row r="12" customFormat="false" ht="13.8" hidden="false" customHeight="false" outlineLevel="0" collapsed="false">
      <c r="B12" s="72" t="n">
        <f aca="false">B11+1</f>
        <v>2022</v>
      </c>
      <c r="C12" s="73" t="n">
        <v>7</v>
      </c>
      <c r="D12" s="86" t="n">
        <v>24.0554723625524</v>
      </c>
      <c r="E12" s="75" t="n">
        <f aca="false">AR12/AR11-1</f>
        <v>0.00279999999999658</v>
      </c>
      <c r="F12" s="76" t="n">
        <f aca="false">AS12/AS11-1</f>
        <v>0.00279999999999814</v>
      </c>
      <c r="G12" s="77" t="n">
        <f aca="false">AT12/AT11-1</f>
        <v>0.00724204205438239</v>
      </c>
      <c r="H12" s="77" t="n">
        <f aca="false">AU12/AU11-1</f>
        <v>0.0055526813668989</v>
      </c>
      <c r="I12" s="77" t="e">
        <f aca="false">AV12/AV11-1</f>
        <v>#DIV/0!</v>
      </c>
      <c r="J12" s="77" t="e">
        <f aca="false">AW12/AW11-1</f>
        <v>#DIV/0!</v>
      </c>
      <c r="K12" s="77" t="e">
        <f aca="false">AX12/AX11-1</f>
        <v>#DIV/0!</v>
      </c>
      <c r="L12" s="77" t="e">
        <f aca="false">AY12/AY11-1</f>
        <v>#DIV/0!</v>
      </c>
      <c r="M12" s="77" t="e">
        <f aca="false">AZ12/AZ11-1</f>
        <v>#DIV/0!</v>
      </c>
      <c r="N12" s="77" t="e">
        <f aca="false">BA12/BA11-1</f>
        <v>#DIV/0!</v>
      </c>
      <c r="O12" s="77" t="e">
        <f aca="false">BB12/BB11-1</f>
        <v>#DIV/0!</v>
      </c>
      <c r="P12" s="77" t="e">
        <f aca="false">BC12/BC11-1</f>
        <v>#DIV/0!</v>
      </c>
      <c r="Q12" s="77" t="e">
        <f aca="false">BD12/BD11-1</f>
        <v>#DIV/0!</v>
      </c>
      <c r="R12" s="77" t="e">
        <f aca="false">BE12/BE11-1</f>
        <v>#DIV/0!</v>
      </c>
      <c r="S12" s="77" t="e">
        <f aca="false">BF12/BF11-1</f>
        <v>#DIV/0!</v>
      </c>
      <c r="T12" s="77" t="e">
        <f aca="false">BG12/BG11-1</f>
        <v>#DIV/0!</v>
      </c>
      <c r="U12" s="77" t="n">
        <f aca="false">AU12/AU11-1</f>
        <v>0.0055526813668989</v>
      </c>
      <c r="V12" s="77" t="e">
        <f aca="false">AV12/AV11-1</f>
        <v>#DIV/0!</v>
      </c>
      <c r="W12" s="78" t="e">
        <f aca="false">AW12/AW11-1</f>
        <v>#DIV/0!</v>
      </c>
      <c r="X12" s="79" t="n">
        <f aca="false">(AE12+AD12)/AC12</f>
        <v>0.719540423280147</v>
      </c>
      <c r="Y12" s="80" t="n">
        <f aca="false">(AQ12+AR12+AS12+AT12+AU12)/AC12</f>
        <v>0.123262099477939</v>
      </c>
      <c r="Z12" s="80" t="n">
        <f aca="false">(AF12+AG12+AI12)/AC12</f>
        <v>0.142107418209103</v>
      </c>
      <c r="AA12" s="65" t="n">
        <f aca="false">1-AI12/(AF12+AG12+AI12)</f>
        <v>0.474375195735718</v>
      </c>
      <c r="AB12" s="81" t="n">
        <f aca="false">(AH12+AJ12+AK12+AL12+AM12+AN12+AO12+AP12)/AC12</f>
        <v>0.0150900590328106</v>
      </c>
      <c r="AC12" s="82" t="n">
        <f aca="false">SUM(AD12:AU12)</f>
        <v>28761.0850014458</v>
      </c>
      <c r="AD12" s="83" t="n">
        <v>20008.7374895677</v>
      </c>
      <c r="AE12" s="84" t="n">
        <v>686.025786368917</v>
      </c>
      <c r="AF12" s="84" t="n">
        <v>1615.60000165767</v>
      </c>
      <c r="AG12" s="84" t="n">
        <v>323.249</v>
      </c>
      <c r="AH12" s="84" t="n">
        <v>14.4623835142493</v>
      </c>
      <c r="AI12" s="84" t="n">
        <v>2148.31453279035</v>
      </c>
      <c r="AJ12" s="84" t="n">
        <v>1.1314723770958</v>
      </c>
      <c r="AK12" s="84" t="n">
        <v>140.367977843108</v>
      </c>
      <c r="AL12" s="84" t="n">
        <v>43.0985107302247</v>
      </c>
      <c r="AM12" s="84" t="n">
        <v>29.8754155594863</v>
      </c>
      <c r="AN12" s="84" t="n">
        <v>144.057132675028</v>
      </c>
      <c r="AO12" s="84" t="n">
        <v>52.5343503714608</v>
      </c>
      <c r="AP12" s="84" t="n">
        <v>8.4792274488473</v>
      </c>
      <c r="AQ12" s="84" t="n">
        <v>442.781621990022</v>
      </c>
      <c r="AR12" s="84" t="n">
        <v>1072.21064921614</v>
      </c>
      <c r="AS12" s="84" t="n">
        <v>1021.93267582586</v>
      </c>
      <c r="AT12" s="84" t="n">
        <v>933.199048263773</v>
      </c>
      <c r="AU12" s="85" t="n">
        <v>75.0277252458816</v>
      </c>
      <c r="AW12" s="71"/>
    </row>
    <row r="13" customFormat="false" ht="13.8" hidden="false" customHeight="false" outlineLevel="0" collapsed="false">
      <c r="B13" s="72" t="n">
        <f aca="false">B12+1</f>
        <v>2023</v>
      </c>
      <c r="C13" s="73" t="n">
        <v>7.43</v>
      </c>
      <c r="D13" s="86" t="n">
        <v>24.1741268621713</v>
      </c>
      <c r="E13" s="75" t="n">
        <f aca="false">AR13/AR12-1</f>
        <v>0.00694119624544021</v>
      </c>
      <c r="F13" s="76" t="n">
        <f aca="false">AS13/AS12-1</f>
        <v>0.0069411962454351</v>
      </c>
      <c r="G13" s="77" t="n">
        <f aca="false">AT13/AT12-1</f>
        <v>0.00571131466626884</v>
      </c>
      <c r="H13" s="77" t="n">
        <f aca="false">AU13/AU12-1</f>
        <v>0.00530187048734399</v>
      </c>
      <c r="I13" s="77" t="e">
        <f aca="false">AV13/AV12-1</f>
        <v>#DIV/0!</v>
      </c>
      <c r="J13" s="77" t="e">
        <f aca="false">AW13/AW12-1</f>
        <v>#DIV/0!</v>
      </c>
      <c r="K13" s="77" t="e">
        <f aca="false">AX13/AX12-1</f>
        <v>#DIV/0!</v>
      </c>
      <c r="L13" s="77" t="e">
        <f aca="false">AY13/AY12-1</f>
        <v>#DIV/0!</v>
      </c>
      <c r="M13" s="77" t="e">
        <f aca="false">AZ13/AZ12-1</f>
        <v>#DIV/0!</v>
      </c>
      <c r="N13" s="77" t="e">
        <f aca="false">BA13/BA12-1</f>
        <v>#DIV/0!</v>
      </c>
      <c r="O13" s="77" t="e">
        <f aca="false">BB13/BB12-1</f>
        <v>#DIV/0!</v>
      </c>
      <c r="P13" s="77" t="e">
        <f aca="false">BC13/BC12-1</f>
        <v>#DIV/0!</v>
      </c>
      <c r="Q13" s="77" t="e">
        <f aca="false">BD13/BD12-1</f>
        <v>#DIV/0!</v>
      </c>
      <c r="R13" s="77" t="e">
        <f aca="false">BE13/BE12-1</f>
        <v>#DIV/0!</v>
      </c>
      <c r="S13" s="77" t="e">
        <f aca="false">BF13/BF12-1</f>
        <v>#DIV/0!</v>
      </c>
      <c r="T13" s="77" t="e">
        <f aca="false">BG13/BG12-1</f>
        <v>#DIV/0!</v>
      </c>
      <c r="U13" s="77" t="n">
        <f aca="false">AU13/AU12-1</f>
        <v>0.00530187048734399</v>
      </c>
      <c r="V13" s="77" t="e">
        <f aca="false">AV13/AV12-1</f>
        <v>#DIV/0!</v>
      </c>
      <c r="W13" s="78" t="e">
        <f aca="false">AW13/AW12-1</f>
        <v>#DIV/0!</v>
      </c>
      <c r="X13" s="79" t="n">
        <f aca="false">(AE13+AD13)/AC13</f>
        <v>0.718740348145264</v>
      </c>
      <c r="Y13" s="80" t="n">
        <f aca="false">(AQ13+AR13+AS13+AT13+AU13)/AC13</f>
        <v>0.12402362745198</v>
      </c>
      <c r="Z13" s="80" t="n">
        <f aca="false">(AF13+AG13+AI13)/AC13</f>
        <v>0.142213831210894</v>
      </c>
      <c r="AA13" s="65" t="n">
        <f aca="false">1-AI13/(AF13+AG13+AI13)</f>
        <v>0.473349511823011</v>
      </c>
      <c r="AB13" s="81" t="n">
        <f aca="false">(AH13+AJ13+AK13+AL13+AM13+AN13+AO13+AP13)/AC13</f>
        <v>0.0150221931918626</v>
      </c>
      <c r="AC13" s="82" t="n">
        <f aca="false">SUM(AD13:AU13)</f>
        <v>28683.5921634009</v>
      </c>
      <c r="AD13" s="83" t="n">
        <v>19930.7034133584</v>
      </c>
      <c r="AE13" s="84" t="n">
        <v>685.351604221142</v>
      </c>
      <c r="AF13" s="84" t="n">
        <v>1607.64000165767</v>
      </c>
      <c r="AG13" s="84" t="n">
        <v>323.249</v>
      </c>
      <c r="AH13" s="84" t="n">
        <v>13.0337779659666</v>
      </c>
      <c r="AI13" s="84" t="n">
        <v>2148.31453279035</v>
      </c>
      <c r="AJ13" s="84" t="n">
        <v>1.05021877501108</v>
      </c>
      <c r="AK13" s="84" t="n">
        <v>138.68356210899</v>
      </c>
      <c r="AL13" s="84" t="n">
        <v>43.0985107302247</v>
      </c>
      <c r="AM13" s="84" t="n">
        <v>29.6364122350104</v>
      </c>
      <c r="AN13" s="84" t="n">
        <v>144.057132675028</v>
      </c>
      <c r="AO13" s="84" t="n">
        <v>52.8075289933924</v>
      </c>
      <c r="AP13" s="84" t="n">
        <v>8.5233194315813</v>
      </c>
      <c r="AQ13" s="84" t="n">
        <v>434.809609428208</v>
      </c>
      <c r="AR13" s="84" t="n">
        <v>1079.6530737488</v>
      </c>
      <c r="AS13" s="84" t="n">
        <v>1029.02611107839</v>
      </c>
      <c r="AT13" s="84" t="n">
        <v>938.52884167467</v>
      </c>
      <c r="AU13" s="85" t="n">
        <v>75.4255125280953</v>
      </c>
      <c r="AW13" s="71"/>
    </row>
    <row r="14" customFormat="false" ht="13.8" hidden="false" customHeight="false" outlineLevel="0" collapsed="false">
      <c r="B14" s="72" t="n">
        <f aca="false">B13+1</f>
        <v>2024</v>
      </c>
      <c r="C14" s="73" t="n">
        <v>7.88</v>
      </c>
      <c r="D14" s="86" t="n">
        <v>24.2926347981499</v>
      </c>
      <c r="E14" s="75" t="n">
        <f aca="false">AR14/AR13-1</f>
        <v>-0.00400583028173385</v>
      </c>
      <c r="F14" s="76" t="n">
        <f aca="false">AS14/AS13-1</f>
        <v>-0.00400583028173129</v>
      </c>
      <c r="G14" s="77" t="n">
        <f aca="false">AT14/AT13-1</f>
        <v>0.0058501665150128</v>
      </c>
      <c r="H14" s="77" t="n">
        <f aca="false">AU14/AU13-1</f>
        <v>0.0025475965298456</v>
      </c>
      <c r="I14" s="77" t="e">
        <f aca="false">AV14/AV13-1</f>
        <v>#DIV/0!</v>
      </c>
      <c r="J14" s="77" t="e">
        <f aca="false">AW14/AW13-1</f>
        <v>#DIV/0!</v>
      </c>
      <c r="K14" s="77" t="e">
        <f aca="false">AX14/AX13-1</f>
        <v>#DIV/0!</v>
      </c>
      <c r="L14" s="77" t="e">
        <f aca="false">AY14/AY13-1</f>
        <v>#DIV/0!</v>
      </c>
      <c r="M14" s="77" t="e">
        <f aca="false">AZ14/AZ13-1</f>
        <v>#DIV/0!</v>
      </c>
      <c r="N14" s="77" t="e">
        <f aca="false">BA14/BA13-1</f>
        <v>#DIV/0!</v>
      </c>
      <c r="O14" s="77" t="e">
        <f aca="false">BB14/BB13-1</f>
        <v>#DIV/0!</v>
      </c>
      <c r="P14" s="77" t="e">
        <f aca="false">BC14/BC13-1</f>
        <v>#DIV/0!</v>
      </c>
      <c r="Q14" s="77" t="e">
        <f aca="false">BD14/BD13-1</f>
        <v>#DIV/0!</v>
      </c>
      <c r="R14" s="77" t="e">
        <f aca="false">BE14/BE13-1</f>
        <v>#DIV/0!</v>
      </c>
      <c r="S14" s="77" t="e">
        <f aca="false">BF14/BF13-1</f>
        <v>#DIV/0!</v>
      </c>
      <c r="T14" s="77" t="e">
        <f aca="false">BG14/BG13-1</f>
        <v>#DIV/0!</v>
      </c>
      <c r="U14" s="77" t="n">
        <f aca="false">AU14/AU13-1</f>
        <v>0.0025475965298456</v>
      </c>
      <c r="V14" s="77" t="e">
        <f aca="false">AV14/AV13-1</f>
        <v>#DIV/0!</v>
      </c>
      <c r="W14" s="78" t="e">
        <f aca="false">AW14/AW13-1</f>
        <v>#DIV/0!</v>
      </c>
      <c r="X14" s="79" t="n">
        <f aca="false">(AE14+AD14)/AC14</f>
        <v>0.718477682474772</v>
      </c>
      <c r="Y14" s="80" t="n">
        <f aca="false">(AQ14+AR14+AS14+AT14+AU14)/AC14</f>
        <v>0.124099731872815</v>
      </c>
      <c r="Z14" s="80" t="n">
        <f aca="false">(AF14+AG14+AI14)/AC14</f>
        <v>0.142455184075826</v>
      </c>
      <c r="AA14" s="65" t="n">
        <f aca="false">1-AI14/(AF14+AG14+AI14)</f>
        <v>0.472361289560082</v>
      </c>
      <c r="AB14" s="81" t="n">
        <f aca="false">(AH14+AJ14+AK14+AL14+AM14+AN14+AO14+AP14)/AC14</f>
        <v>0.0149674015765864</v>
      </c>
      <c r="AC14" s="82" t="n">
        <f aca="false">SUM(AD14:AU14)</f>
        <v>28581.3644541065</v>
      </c>
      <c r="AD14" s="83" t="n">
        <v>19856.959810729</v>
      </c>
      <c r="AE14" s="84" t="n">
        <v>678.112684224292</v>
      </c>
      <c r="AF14" s="84" t="n">
        <v>1600.00000165767</v>
      </c>
      <c r="AG14" s="84" t="n">
        <v>323.249</v>
      </c>
      <c r="AH14" s="84" t="n">
        <v>11.7436049321579</v>
      </c>
      <c r="AI14" s="84" t="n">
        <v>2148.31453279035</v>
      </c>
      <c r="AJ14" s="84" t="n">
        <v>0.980522122283315</v>
      </c>
      <c r="AK14" s="84" t="n">
        <v>137.019359363682</v>
      </c>
      <c r="AL14" s="84" t="n">
        <v>43.0985107302247</v>
      </c>
      <c r="AM14" s="84" t="n">
        <v>29.3993209371303</v>
      </c>
      <c r="AN14" s="84" t="n">
        <v>144.057132675028</v>
      </c>
      <c r="AO14" s="84" t="n">
        <v>52.9448285687752</v>
      </c>
      <c r="AP14" s="84" t="n">
        <v>8.54548006210341</v>
      </c>
      <c r="AQ14" s="84" t="n">
        <v>427.070433439991</v>
      </c>
      <c r="AR14" s="84" t="n">
        <v>1075.32816677221</v>
      </c>
      <c r="AS14" s="84" t="n">
        <v>1024.90400712194</v>
      </c>
      <c r="AT14" s="84" t="n">
        <v>944.019391677609</v>
      </c>
      <c r="AU14" s="85" t="n">
        <v>75.6176663020737</v>
      </c>
      <c r="AW14" s="71"/>
    </row>
    <row r="15" customFormat="false" ht="13.8" hidden="false" customHeight="false" outlineLevel="0" collapsed="false">
      <c r="B15" s="72" t="n">
        <f aca="false">B14+1</f>
        <v>2025</v>
      </c>
      <c r="C15" s="73" t="n">
        <v>8.33</v>
      </c>
      <c r="D15" s="86" t="n">
        <v>24.4126636114633</v>
      </c>
      <c r="E15" s="75" t="n">
        <f aca="false">AR15/AR14-1</f>
        <v>-0.00309539529703862</v>
      </c>
      <c r="F15" s="76" t="n">
        <f aca="false">AS15/AS14-1</f>
        <v>-0.00309539529703728</v>
      </c>
      <c r="G15" s="77" t="n">
        <f aca="false">AT15/AT14-1</f>
        <v>0.00580846888876363</v>
      </c>
      <c r="H15" s="77" t="n">
        <f aca="false">AU15/AU14-1</f>
        <v>0.00300957795718904</v>
      </c>
      <c r="I15" s="77" t="e">
        <f aca="false">AV15/AV14-1</f>
        <v>#DIV/0!</v>
      </c>
      <c r="J15" s="77" t="e">
        <f aca="false">AW15/AW14-1</f>
        <v>#DIV/0!</v>
      </c>
      <c r="K15" s="77" t="e">
        <f aca="false">AX15/AX14-1</f>
        <v>#DIV/0!</v>
      </c>
      <c r="L15" s="77" t="e">
        <f aca="false">AY15/AY14-1</f>
        <v>#DIV/0!</v>
      </c>
      <c r="M15" s="77" t="e">
        <f aca="false">AZ15/AZ14-1</f>
        <v>#DIV/0!</v>
      </c>
      <c r="N15" s="77" t="e">
        <f aca="false">BA15/BA14-1</f>
        <v>#DIV/0!</v>
      </c>
      <c r="O15" s="77" t="e">
        <f aca="false">BB15/BB14-1</f>
        <v>#DIV/0!</v>
      </c>
      <c r="P15" s="77" t="e">
        <f aca="false">BC15/BC14-1</f>
        <v>#DIV/0!</v>
      </c>
      <c r="Q15" s="77" t="e">
        <f aca="false">BD15/BD14-1</f>
        <v>#DIV/0!</v>
      </c>
      <c r="R15" s="77" t="e">
        <f aca="false">BE15/BE14-1</f>
        <v>#DIV/0!</v>
      </c>
      <c r="S15" s="77" t="e">
        <f aca="false">BF15/BF14-1</f>
        <v>#DIV/0!</v>
      </c>
      <c r="T15" s="77" t="e">
        <f aca="false">BG15/BG14-1</f>
        <v>#DIV/0!</v>
      </c>
      <c r="U15" s="77" t="n">
        <f aca="false">AU15/AU14-1</f>
        <v>0.00300957795718904</v>
      </c>
      <c r="V15" s="77" t="e">
        <f aca="false">AV15/AV14-1</f>
        <v>#DIV/0!</v>
      </c>
      <c r="W15" s="78" t="e">
        <f aca="false">AW15/AW14-1</f>
        <v>#DIV/0!</v>
      </c>
      <c r="X15" s="79" t="n">
        <f aca="false">(AE15+AD15)/AC15</f>
        <v>0.718219765193102</v>
      </c>
      <c r="Y15" s="80" t="n">
        <f aca="false">(AQ15+AR15+AS15+AT15+AU15)/AC15</f>
        <v>0.124204173883466</v>
      </c>
      <c r="Z15" s="80" t="n">
        <f aca="false">(AF15+AG15+AI15)/AC15</f>
        <v>0.142664388190503</v>
      </c>
      <c r="AA15" s="65" t="n">
        <f aca="false">1-AI15/(AF15+AG15+AI15)</f>
        <v>0.471460391206416</v>
      </c>
      <c r="AB15" s="81" t="n">
        <f aca="false">(AH15+AJ15+AK15+AL15+AM15+AN15+AO15+AP15)/AC15</f>
        <v>0.0149116727329293</v>
      </c>
      <c r="AC15" s="82" t="n">
        <f aca="false">SUM(AD15:AU15)</f>
        <v>28490.806893031</v>
      </c>
      <c r="AD15" s="83" t="n">
        <v>19791.4318433536</v>
      </c>
      <c r="AE15" s="84" t="n">
        <v>671.228793521125</v>
      </c>
      <c r="AF15" s="84" t="n">
        <v>1593.06000165767</v>
      </c>
      <c r="AG15" s="84" t="n">
        <v>323.249</v>
      </c>
      <c r="AH15" s="84" t="n">
        <v>10.5452815709814</v>
      </c>
      <c r="AI15" s="84" t="n">
        <v>2148.31453279035</v>
      </c>
      <c r="AJ15" s="84" t="n">
        <v>0.924481301142944</v>
      </c>
      <c r="AK15" s="84" t="n">
        <v>135.375127051318</v>
      </c>
      <c r="AL15" s="84" t="n">
        <v>43.0985107302247</v>
      </c>
      <c r="AM15" s="84" t="n">
        <v>29.1641263696333</v>
      </c>
      <c r="AN15" s="84" t="n">
        <v>144.057132675028</v>
      </c>
      <c r="AO15" s="84" t="n">
        <v>53.1089575373384</v>
      </c>
      <c r="AP15" s="84" t="n">
        <v>8.57197105029594</v>
      </c>
      <c r="AQ15" s="84" t="n">
        <v>419.598065813558</v>
      </c>
      <c r="AR15" s="84" t="n">
        <v>1071.99960102201</v>
      </c>
      <c r="AS15" s="84" t="n">
        <v>1021.73152407838</v>
      </c>
      <c r="AT15" s="84" t="n">
        <v>949.502698944558</v>
      </c>
      <c r="AU15" s="85" t="n">
        <v>75.8452435637505</v>
      </c>
      <c r="AW15" s="71"/>
    </row>
    <row r="16" customFormat="false" ht="13.8" hidden="false" customHeight="false" outlineLevel="0" collapsed="false">
      <c r="B16" s="72" t="n">
        <f aca="false">B15+1</f>
        <v>2026</v>
      </c>
      <c r="C16" s="73" t="n">
        <v>8.78</v>
      </c>
      <c r="D16" s="86" t="n">
        <v>24.4848682478174</v>
      </c>
      <c r="E16" s="75" t="n">
        <f aca="false">AR16/AR15-1</f>
        <v>-0.00162596944194582</v>
      </c>
      <c r="F16" s="76" t="n">
        <f aca="false">AS16/AS15-1</f>
        <v>-0.00162596944194171</v>
      </c>
      <c r="G16" s="77" t="n">
        <f aca="false">AT16/AT15-1</f>
        <v>0.00615708941858251</v>
      </c>
      <c r="H16" s="77" t="n">
        <f aca="false">AU16/AU15-1</f>
        <v>0.00385668633396152</v>
      </c>
      <c r="I16" s="77" t="e">
        <f aca="false">AV16/AV15-1</f>
        <v>#DIV/0!</v>
      </c>
      <c r="J16" s="77" t="e">
        <f aca="false">AW16/AW15-1</f>
        <v>#DIV/0!</v>
      </c>
      <c r="K16" s="77" t="e">
        <f aca="false">AX16/AX15-1</f>
        <v>#DIV/0!</v>
      </c>
      <c r="L16" s="77" t="e">
        <f aca="false">AY16/AY15-1</f>
        <v>#DIV/0!</v>
      </c>
      <c r="M16" s="77" t="e">
        <f aca="false">AZ16/AZ15-1</f>
        <v>#DIV/0!</v>
      </c>
      <c r="N16" s="77" t="e">
        <f aca="false">BA16/BA15-1</f>
        <v>#DIV/0!</v>
      </c>
      <c r="O16" s="77" t="e">
        <f aca="false">BB16/BB15-1</f>
        <v>#DIV/0!</v>
      </c>
      <c r="P16" s="77" t="e">
        <f aca="false">BC16/BC15-1</f>
        <v>#DIV/0!</v>
      </c>
      <c r="Q16" s="77" t="e">
        <f aca="false">BD16/BD15-1</f>
        <v>#DIV/0!</v>
      </c>
      <c r="R16" s="77" t="e">
        <f aca="false">BE16/BE15-1</f>
        <v>#DIV/0!</v>
      </c>
      <c r="S16" s="77" t="e">
        <f aca="false">BF16/BF15-1</f>
        <v>#DIV/0!</v>
      </c>
      <c r="T16" s="77" t="e">
        <f aca="false">BG16/BG15-1</f>
        <v>#DIV/0!</v>
      </c>
      <c r="U16" s="77" t="n">
        <f aca="false">AU16/AU15-1</f>
        <v>0.00385668633396152</v>
      </c>
      <c r="V16" s="77" t="e">
        <f aca="false">AV16/AV15-1</f>
        <v>#DIV/0!</v>
      </c>
      <c r="W16" s="78" t="e">
        <f aca="false">AW16/AW15-1</f>
        <v>#DIV/0!</v>
      </c>
      <c r="X16" s="79" t="n">
        <f aca="false">(AE16+AD16)/AC16</f>
        <v>0.718595186779649</v>
      </c>
      <c r="Y16" s="80" t="n">
        <f aca="false">(AQ16+AR16+AS16+AT16+AU16)/AC16</f>
        <v>0.124095663281742</v>
      </c>
      <c r="Z16" s="80" t="n">
        <f aca="false">(AF16+AG16+AI16)/AC16</f>
        <v>0.142490703429977</v>
      </c>
      <c r="AA16" s="65" t="n">
        <f aca="false">1-AI16/(AF16+AG16+AI16)</f>
        <v>0.470605988655975</v>
      </c>
      <c r="AB16" s="81" t="n">
        <f aca="false">(AH16+AJ16+AK16+AL16+AM16+AN16+AO16+AP16)/AC16</f>
        <v>0.0148184465086326</v>
      </c>
      <c r="AC16" s="82" t="n">
        <f aca="false">SUM(AD16:AU16)</f>
        <v>28479.4968146273</v>
      </c>
      <c r="AD16" s="83" t="n">
        <v>19800.2992208929</v>
      </c>
      <c r="AE16" s="84" t="n">
        <v>664.930112004631</v>
      </c>
      <c r="AF16" s="84" t="n">
        <v>1586.50000165767</v>
      </c>
      <c r="AG16" s="84" t="n">
        <v>323.249</v>
      </c>
      <c r="AH16" s="84" t="n">
        <v>9.39283414357636</v>
      </c>
      <c r="AI16" s="84" t="n">
        <v>2148.31453279035</v>
      </c>
      <c r="AJ16" s="84" t="n">
        <v>0.876667589853411</v>
      </c>
      <c r="AK16" s="84" t="n">
        <v>133.750625526702</v>
      </c>
      <c r="AL16" s="84" t="n">
        <v>43.0985107302247</v>
      </c>
      <c r="AM16" s="84" t="n">
        <v>28.9308133586762</v>
      </c>
      <c r="AN16" s="84" t="n">
        <v>144.057132675028</v>
      </c>
      <c r="AO16" s="84" t="n">
        <v>53.3107715759803</v>
      </c>
      <c r="AP16" s="84" t="n">
        <v>8.60454454028706</v>
      </c>
      <c r="AQ16" s="84" t="n">
        <v>412.368638026849</v>
      </c>
      <c r="AR16" s="84" t="n">
        <v>1070.25656242897</v>
      </c>
      <c r="AS16" s="84" t="n">
        <v>1020.07021984236</v>
      </c>
      <c r="AT16" s="84" t="n">
        <v>955.348871965145</v>
      </c>
      <c r="AU16" s="85" t="n">
        <v>76.1377548780988</v>
      </c>
      <c r="AW16" s="71"/>
    </row>
    <row r="17" customFormat="false" ht="13.8" hidden="false" customHeight="false" outlineLevel="0" collapsed="false">
      <c r="B17" s="72" t="n">
        <f aca="false">B16+1</f>
        <v>2027</v>
      </c>
      <c r="C17" s="73" t="n">
        <v>9.23</v>
      </c>
      <c r="D17" s="86" t="n">
        <v>24.5585891745412</v>
      </c>
      <c r="E17" s="75" t="n">
        <f aca="false">AR17/AR16-1</f>
        <v>-0.00159640729638921</v>
      </c>
      <c r="F17" s="76" t="n">
        <f aca="false">AS17/AS16-1</f>
        <v>-0.00159640729639332</v>
      </c>
      <c r="G17" s="77" t="n">
        <f aca="false">AT17/AT16-1</f>
        <v>0.00684764431298102</v>
      </c>
      <c r="H17" s="77" t="n">
        <f aca="false">AU17/AU16-1</f>
        <v>0.00392748095179662</v>
      </c>
      <c r="I17" s="77" t="e">
        <f aca="false">AV17/AV16-1</f>
        <v>#DIV/0!</v>
      </c>
      <c r="J17" s="77" t="e">
        <f aca="false">AW17/AW16-1</f>
        <v>#DIV/0!</v>
      </c>
      <c r="K17" s="77" t="e">
        <f aca="false">AX17/AX16-1</f>
        <v>#DIV/0!</v>
      </c>
      <c r="L17" s="77" t="e">
        <f aca="false">AY17/AY16-1</f>
        <v>#DIV/0!</v>
      </c>
      <c r="M17" s="77" t="e">
        <f aca="false">AZ17/AZ16-1</f>
        <v>#DIV/0!</v>
      </c>
      <c r="N17" s="77" t="e">
        <f aca="false">BA17/BA16-1</f>
        <v>#DIV/0!</v>
      </c>
      <c r="O17" s="77" t="e">
        <f aca="false">BB17/BB16-1</f>
        <v>#DIV/0!</v>
      </c>
      <c r="P17" s="77" t="e">
        <f aca="false">BC17/BC16-1</f>
        <v>#DIV/0!</v>
      </c>
      <c r="Q17" s="77" t="e">
        <f aca="false">BD17/BD16-1</f>
        <v>#DIV/0!</v>
      </c>
      <c r="R17" s="77" t="e">
        <f aca="false">BE17/BE16-1</f>
        <v>#DIV/0!</v>
      </c>
      <c r="S17" s="77" t="e">
        <f aca="false">BF17/BF16-1</f>
        <v>#DIV/0!</v>
      </c>
      <c r="T17" s="77" t="e">
        <f aca="false">BG17/BG16-1</f>
        <v>#DIV/0!</v>
      </c>
      <c r="U17" s="77" t="n">
        <f aca="false">AU17/AU16-1</f>
        <v>0.00392748095179662</v>
      </c>
      <c r="V17" s="77" t="e">
        <f aca="false">AV17/AV16-1</f>
        <v>#DIV/0!</v>
      </c>
      <c r="W17" s="78" t="e">
        <f aca="false">AW17/AW16-1</f>
        <v>#DIV/0!</v>
      </c>
      <c r="X17" s="79" t="n">
        <f aca="false">(AE17+AD17)/AC17</f>
        <v>0.718931585248856</v>
      </c>
      <c r="Y17" s="80" t="n">
        <f aca="false">(AQ17+AR17+AS17+AT17+AU17)/AC17</f>
        <v>0.124015047491797</v>
      </c>
      <c r="Z17" s="80" t="n">
        <f aca="false">(AF17+AG17+AI17)/AC17</f>
        <v>0.142324461820691</v>
      </c>
      <c r="AA17" s="65" t="n">
        <f aca="false">1-AI17/(AF17+AG17+AI17)</f>
        <v>0.469806399194305</v>
      </c>
      <c r="AB17" s="81" t="n">
        <f aca="false">(AH17+AJ17+AK17+AL17+AM17+AN17+AO17+AP17)/AC17</f>
        <v>0.0147289054386554</v>
      </c>
      <c r="AC17" s="82" t="n">
        <f aca="false">SUM(AD17:AU17)</f>
        <v>28469.7618569104</v>
      </c>
      <c r="AD17" s="83" t="n">
        <v>19809.1665984322</v>
      </c>
      <c r="AE17" s="84" t="n">
        <v>658.644425013796</v>
      </c>
      <c r="AF17" s="84" t="n">
        <v>1580.38000165767</v>
      </c>
      <c r="AG17" s="84" t="n">
        <v>323.249</v>
      </c>
      <c r="AH17" s="84" t="n">
        <v>8.33953852310757</v>
      </c>
      <c r="AI17" s="84" t="n">
        <v>2148.31453279035</v>
      </c>
      <c r="AJ17" s="84" t="n">
        <v>0.83147760180276</v>
      </c>
      <c r="AK17" s="84" t="n">
        <v>132.145618020382</v>
      </c>
      <c r="AL17" s="84" t="n">
        <v>43.0985107302247</v>
      </c>
      <c r="AM17" s="84" t="n">
        <v>28.6993668518068</v>
      </c>
      <c r="AN17" s="84" t="n">
        <v>144.057132675028</v>
      </c>
      <c r="AO17" s="84" t="n">
        <v>53.5186835851266</v>
      </c>
      <c r="AP17" s="84" t="n">
        <v>8.63810226399418</v>
      </c>
      <c r="AQ17" s="84" t="n">
        <v>405.361553725367</v>
      </c>
      <c r="AR17" s="84" t="n">
        <v>1068.5479970437</v>
      </c>
      <c r="AS17" s="84" t="n">
        <v>1018.44177230057</v>
      </c>
      <c r="AT17" s="84" t="n">
        <v>961.89076123517</v>
      </c>
      <c r="AU17" s="85" t="n">
        <v>76.4367844600951</v>
      </c>
      <c r="AW17" s="71"/>
    </row>
    <row r="18" customFormat="false" ht="13.8" hidden="false" customHeight="false" outlineLevel="0" collapsed="false">
      <c r="B18" s="72" t="n">
        <f aca="false">B17+1</f>
        <v>2028</v>
      </c>
      <c r="C18" s="73" t="n">
        <v>9.68</v>
      </c>
      <c r="D18" s="86" t="n">
        <v>24.6321820518042</v>
      </c>
      <c r="E18" s="75" t="n">
        <f aca="false">AR18/AR17-1</f>
        <v>-0.00069450943353333</v>
      </c>
      <c r="F18" s="76" t="n">
        <f aca="false">AS18/AS17-1</f>
        <v>-0.000694509433536217</v>
      </c>
      <c r="G18" s="77" t="n">
        <f aca="false">AT18/AT17-1</f>
        <v>0.00715950222565476</v>
      </c>
      <c r="H18" s="77" t="n">
        <f aca="false">AU18/AU17-1</f>
        <v>0.00369418714942693</v>
      </c>
      <c r="I18" s="77" t="e">
        <f aca="false">AV18/AV17-1</f>
        <v>#DIV/0!</v>
      </c>
      <c r="J18" s="77" t="e">
        <f aca="false">AW18/AW17-1</f>
        <v>#DIV/0!</v>
      </c>
      <c r="K18" s="77" t="e">
        <f aca="false">AX18/AX17-1</f>
        <v>#DIV/0!</v>
      </c>
      <c r="L18" s="77" t="e">
        <f aca="false">AY18/AY17-1</f>
        <v>#DIV/0!</v>
      </c>
      <c r="M18" s="77" t="e">
        <f aca="false">AZ18/AZ17-1</f>
        <v>#DIV/0!</v>
      </c>
      <c r="N18" s="77" t="e">
        <f aca="false">BA18/BA17-1</f>
        <v>#DIV/0!</v>
      </c>
      <c r="O18" s="77" t="e">
        <f aca="false">BB18/BB17-1</f>
        <v>#DIV/0!</v>
      </c>
      <c r="P18" s="77" t="e">
        <f aca="false">BC18/BC17-1</f>
        <v>#DIV/0!</v>
      </c>
      <c r="Q18" s="77" t="e">
        <f aca="false">BD18/BD17-1</f>
        <v>#DIV/0!</v>
      </c>
      <c r="R18" s="77" t="e">
        <f aca="false">BE18/BE17-1</f>
        <v>#DIV/0!</v>
      </c>
      <c r="S18" s="77" t="e">
        <f aca="false">BF18/BF17-1</f>
        <v>#DIV/0!</v>
      </c>
      <c r="T18" s="77" t="e">
        <f aca="false">BG18/BG17-1</f>
        <v>#DIV/0!</v>
      </c>
      <c r="U18" s="77" t="n">
        <f aca="false">AU18/AU17-1</f>
        <v>0.00369418714942693</v>
      </c>
      <c r="V18" s="77" t="e">
        <f aca="false">AV18/AV17-1</f>
        <v>#DIV/0!</v>
      </c>
      <c r="W18" s="78" t="e">
        <f aca="false">AW18/AW17-1</f>
        <v>#DIV/0!</v>
      </c>
      <c r="X18" s="79" t="n">
        <f aca="false">(AE18+AD18)/AC18</f>
        <v>0.719177800960747</v>
      </c>
      <c r="Y18" s="80" t="n">
        <f aca="false">(AQ18+AR18+AS18+AT18+AU18)/AC18</f>
        <v>0.123998713561394</v>
      </c>
      <c r="Z18" s="80" t="n">
        <f aca="false">(AF18+AG18+AI18)/AC18</f>
        <v>0.142127350745491</v>
      </c>
      <c r="AA18" s="65" t="n">
        <f aca="false">1-AI18/(AF18+AG18+AI18)</f>
        <v>0.468978140329248</v>
      </c>
      <c r="AB18" s="81" t="n">
        <f aca="false">(AH18+AJ18+AK18+AL18+AM18+AN18+AO18+AP18)/AC18</f>
        <v>0.0146961347323678</v>
      </c>
      <c r="AC18" s="82" t="n">
        <f aca="false">SUM(AD18:AU18)</f>
        <v>28464.7783359626</v>
      </c>
      <c r="AD18" s="83" t="n">
        <v>19818.0339759715</v>
      </c>
      <c r="AE18" s="84" t="n">
        <v>653.20271252121</v>
      </c>
      <c r="AF18" s="84" t="n">
        <v>1574.06000165767</v>
      </c>
      <c r="AG18" s="84" t="n">
        <v>323.249</v>
      </c>
      <c r="AH18" s="84" t="n">
        <v>7.3797559529511</v>
      </c>
      <c r="AI18" s="84" t="n">
        <v>2148.31453279035</v>
      </c>
      <c r="AJ18" s="84" t="n">
        <v>0.790877978534031</v>
      </c>
      <c r="AK18" s="84" t="n">
        <v>132.145618020382</v>
      </c>
      <c r="AL18" s="84" t="n">
        <v>43.0985107302247</v>
      </c>
      <c r="AM18" s="84" t="n">
        <v>28.4697719169923</v>
      </c>
      <c r="AN18" s="84" t="n">
        <v>144.057132675028</v>
      </c>
      <c r="AO18" s="84" t="n">
        <v>53.7113508460331</v>
      </c>
      <c r="AP18" s="84" t="n">
        <v>8.66919943214456</v>
      </c>
      <c r="AQ18" s="84" t="n">
        <v>398.558983679784</v>
      </c>
      <c r="AR18" s="84" t="n">
        <v>1067.80588037957</v>
      </c>
      <c r="AS18" s="84" t="n">
        <v>1017.7344548822</v>
      </c>
      <c r="AT18" s="84" t="n">
        <v>968.77742028107</v>
      </c>
      <c r="AU18" s="85" t="n">
        <v>76.7191562469911</v>
      </c>
      <c r="AW18" s="71"/>
    </row>
    <row r="19" customFormat="false" ht="13.8" hidden="false" customHeight="false" outlineLevel="0" collapsed="false">
      <c r="B19" s="72" t="n">
        <f aca="false">B18+1</f>
        <v>2029</v>
      </c>
      <c r="C19" s="73" t="n">
        <v>9.76</v>
      </c>
      <c r="D19" s="86" t="n">
        <v>24.7052956300105</v>
      </c>
      <c r="E19" s="75" t="n">
        <f aca="false">AR19/AR18-1</f>
        <v>-0.00052201344017877</v>
      </c>
      <c r="F19" s="76" t="n">
        <f aca="false">AS19/AS18-1</f>
        <v>-0.000522013440177216</v>
      </c>
      <c r="G19" s="77" t="n">
        <f aca="false">AT19/AT18-1</f>
        <v>0.00725057739464763</v>
      </c>
      <c r="H19" s="77" t="n">
        <f aca="false">AU19/AU18-1</f>
        <v>0.00345289592518538</v>
      </c>
      <c r="I19" s="77" t="e">
        <f aca="false">AV19/AV18-1</f>
        <v>#DIV/0!</v>
      </c>
      <c r="J19" s="77" t="e">
        <f aca="false">AW19/AW18-1</f>
        <v>#DIV/0!</v>
      </c>
      <c r="K19" s="77" t="e">
        <f aca="false">AX19/AX18-1</f>
        <v>#DIV/0!</v>
      </c>
      <c r="L19" s="77" t="e">
        <f aca="false">AY19/AY18-1</f>
        <v>#DIV/0!</v>
      </c>
      <c r="M19" s="77" t="e">
        <f aca="false">AZ19/AZ18-1</f>
        <v>#DIV/0!</v>
      </c>
      <c r="N19" s="77" t="e">
        <f aca="false">BA19/BA18-1</f>
        <v>#DIV/0!</v>
      </c>
      <c r="O19" s="77" t="e">
        <f aca="false">BB19/BB18-1</f>
        <v>#DIV/0!</v>
      </c>
      <c r="P19" s="77" t="e">
        <f aca="false">BC19/BC18-1</f>
        <v>#DIV/0!</v>
      </c>
      <c r="Q19" s="77" t="e">
        <f aca="false">BD19/BD18-1</f>
        <v>#DIV/0!</v>
      </c>
      <c r="R19" s="77" t="e">
        <f aca="false">BE19/BE18-1</f>
        <v>#DIV/0!</v>
      </c>
      <c r="S19" s="77" t="e">
        <f aca="false">BF19/BF18-1</f>
        <v>#DIV/0!</v>
      </c>
      <c r="T19" s="77" t="e">
        <f aca="false">BG19/BG18-1</f>
        <v>#DIV/0!</v>
      </c>
      <c r="U19" s="77" t="n">
        <f aca="false">AU19/AU18-1</f>
        <v>0.00345289592518538</v>
      </c>
      <c r="V19" s="77" t="e">
        <f aca="false">AV19/AV18-1</f>
        <v>#DIV/0!</v>
      </c>
      <c r="W19" s="78" t="e">
        <f aca="false">AW19/AW18-1</f>
        <v>#DIV/0!</v>
      </c>
      <c r="X19" s="79" t="n">
        <f aca="false">(AE19+AD19)/AC19</f>
        <v>0.719401159440169</v>
      </c>
      <c r="Y19" s="80" t="n">
        <f aca="false">(AQ19+AR19+AS19+AT19+AU19)/AC19</f>
        <v>0.124001006484694</v>
      </c>
      <c r="Z19" s="80" t="n">
        <f aca="false">(AF19+AG19+AI19)/AC19</f>
        <v>0.141931584701926</v>
      </c>
      <c r="AA19" s="65" t="n">
        <f aca="false">1-AI19/(AF19+AG19+AI19)</f>
        <v>0.468173622211249</v>
      </c>
      <c r="AB19" s="81" t="n">
        <f aca="false">(AH19+AJ19+AK19+AL19+AM19+AN19+AO19+AP19)/AC19</f>
        <v>0.0146662493732115</v>
      </c>
      <c r="AC19" s="82" t="n">
        <f aca="false">SUM(AD19:AU19)</f>
        <v>28460.9204000046</v>
      </c>
      <c r="AD19" s="83" t="n">
        <v>19826.9013535108</v>
      </c>
      <c r="AE19" s="84" t="n">
        <v>647.91778098686</v>
      </c>
      <c r="AF19" s="84" t="n">
        <v>1567.94000165767</v>
      </c>
      <c r="AG19" s="84" t="n">
        <v>323.249</v>
      </c>
      <c r="AH19" s="84" t="n">
        <v>6.50984074749008</v>
      </c>
      <c r="AI19" s="84" t="n">
        <v>2148.31453279035</v>
      </c>
      <c r="AJ19" s="84" t="n">
        <v>0.756719803628519</v>
      </c>
      <c r="AK19" s="84" t="n">
        <v>132.145618020382</v>
      </c>
      <c r="AL19" s="84" t="n">
        <v>43.0985107302247</v>
      </c>
      <c r="AM19" s="84" t="n">
        <v>28.2420137416564</v>
      </c>
      <c r="AN19" s="84" t="n">
        <v>144.057132675028</v>
      </c>
      <c r="AO19" s="84" t="n">
        <v>53.9047117090788</v>
      </c>
      <c r="AP19" s="84" t="n">
        <v>8.70040855010029</v>
      </c>
      <c r="AQ19" s="84" t="n">
        <v>391.945444450617</v>
      </c>
      <c r="AR19" s="84" t="n">
        <v>1067.24847135851</v>
      </c>
      <c r="AS19" s="84" t="n">
        <v>1017.20318381822</v>
      </c>
      <c r="AT19" s="84" t="n">
        <v>975.801615945005</v>
      </c>
      <c r="AU19" s="85" t="n">
        <v>76.98405950898</v>
      </c>
      <c r="AW19" s="71"/>
    </row>
    <row r="20" customFormat="false" ht="13.8" hidden="false" customHeight="false" outlineLevel="0" collapsed="false">
      <c r="B20" s="72" t="n">
        <f aca="false">B19+1</f>
        <v>2030</v>
      </c>
      <c r="C20" s="73" t="n">
        <v>9.84</v>
      </c>
      <c r="D20" s="86" t="n">
        <v>24.7785448655887</v>
      </c>
      <c r="E20" s="75" t="n">
        <f aca="false">AR20/AR19-1</f>
        <v>1.57576719868047E-005</v>
      </c>
      <c r="F20" s="76" t="n">
        <f aca="false">AS20/AS19-1</f>
        <v>1.57576719823638E-005</v>
      </c>
      <c r="G20" s="77" t="n">
        <f aca="false">AT20/AT19-1</f>
        <v>0.0073957326699996</v>
      </c>
      <c r="H20" s="77" t="n">
        <f aca="false">AU20/AU19-1</f>
        <v>0.00406347496404247</v>
      </c>
      <c r="I20" s="77" t="e">
        <f aca="false">AV20/AV19-1</f>
        <v>#DIV/0!</v>
      </c>
      <c r="J20" s="77" t="e">
        <f aca="false">AW20/AW19-1</f>
        <v>#DIV/0!</v>
      </c>
      <c r="K20" s="77" t="e">
        <f aca="false">AX20/AX19-1</f>
        <v>#DIV/0!</v>
      </c>
      <c r="L20" s="77" t="e">
        <f aca="false">AY20/AY19-1</f>
        <v>#DIV/0!</v>
      </c>
      <c r="M20" s="77" t="e">
        <f aca="false">AZ20/AZ19-1</f>
        <v>#DIV/0!</v>
      </c>
      <c r="N20" s="77" t="e">
        <f aca="false">BA20/BA19-1</f>
        <v>#DIV/0!</v>
      </c>
      <c r="O20" s="77" t="e">
        <f aca="false">BB20/BB19-1</f>
        <v>#DIV/0!</v>
      </c>
      <c r="P20" s="77" t="e">
        <f aca="false">BC20/BC19-1</f>
        <v>#DIV/0!</v>
      </c>
      <c r="Q20" s="77" t="e">
        <f aca="false">BD20/BD19-1</f>
        <v>#DIV/0!</v>
      </c>
      <c r="R20" s="77" t="e">
        <f aca="false">BE20/BE19-1</f>
        <v>#DIV/0!</v>
      </c>
      <c r="S20" s="77" t="e">
        <f aca="false">BF20/BF19-1</f>
        <v>#DIV/0!</v>
      </c>
      <c r="T20" s="77" t="e">
        <f aca="false">BG20/BG19-1</f>
        <v>#DIV/0!</v>
      </c>
      <c r="U20" s="77" t="n">
        <f aca="false">AU20/AU19-1</f>
        <v>0.00406347496404247</v>
      </c>
      <c r="V20" s="77" t="e">
        <f aca="false">AV20/AV19-1</f>
        <v>#DIV/0!</v>
      </c>
      <c r="W20" s="78" t="e">
        <f aca="false">AW20/AW19-1</f>
        <v>#DIV/0!</v>
      </c>
      <c r="X20" s="79" t="n">
        <f aca="false">(AE20+AD20)/AC20</f>
        <v>0.719601923170735</v>
      </c>
      <c r="Y20" s="80" t="n">
        <f aca="false">(AQ20+AR20+AS20+AT20+AU20)/AC20</f>
        <v>0.124062135113775</v>
      </c>
      <c r="Z20" s="80" t="n">
        <f aca="false">(AF20+AG20+AI20)/AC20</f>
        <v>0.141696653562771</v>
      </c>
      <c r="AA20" s="65" t="n">
        <f aca="false">1-AI20/(AF20+AG20+AI20)</f>
        <v>0.467239858502506</v>
      </c>
      <c r="AB20" s="81" t="n">
        <f aca="false">(AH20+AJ20+AK20+AL20+AM20+AN20+AO20+AP20)/AC20</f>
        <v>0.01463928815272</v>
      </c>
      <c r="AC20" s="82" t="n">
        <f aca="false">SUM(AD20:AU20)</f>
        <v>28458.1423276992</v>
      </c>
      <c r="AD20" s="83" t="n">
        <v>19835.7687310501</v>
      </c>
      <c r="AE20" s="84" t="n">
        <v>642.765217828757</v>
      </c>
      <c r="AF20" s="84" t="n">
        <v>1560.86000165767</v>
      </c>
      <c r="AG20" s="84" t="n">
        <v>323.249</v>
      </c>
      <c r="AH20" s="84" t="n">
        <v>5.70811580391614</v>
      </c>
      <c r="AI20" s="84" t="n">
        <v>2148.31453279035</v>
      </c>
      <c r="AJ20" s="84" t="n">
        <v>0.725950224816948</v>
      </c>
      <c r="AK20" s="84" t="n">
        <v>132.145618020382</v>
      </c>
      <c r="AL20" s="84" t="n">
        <v>43.0985107302247</v>
      </c>
      <c r="AM20" s="84" t="n">
        <v>28.0160776317231</v>
      </c>
      <c r="AN20" s="84" t="n">
        <v>144.057132675028</v>
      </c>
      <c r="AO20" s="84" t="n">
        <v>54.1203305559151</v>
      </c>
      <c r="AP20" s="84" t="n">
        <v>8.73521018430069</v>
      </c>
      <c r="AQ20" s="84" t="n">
        <v>385.778131120955</v>
      </c>
      <c r="AR20" s="84" t="n">
        <v>1067.26528870985</v>
      </c>
      <c r="AS20" s="84" t="n">
        <v>1017.21921257233</v>
      </c>
      <c r="AT20" s="84" t="n">
        <v>983.018383835488</v>
      </c>
      <c r="AU20" s="85" t="n">
        <v>77.2968823074251</v>
      </c>
      <c r="AW20" s="71"/>
    </row>
    <row r="21" customFormat="false" ht="13.8" hidden="false" customHeight="false" outlineLevel="0" collapsed="false">
      <c r="B21" s="72" t="n">
        <f aca="false">B20+1</f>
        <v>2031</v>
      </c>
      <c r="C21" s="73" t="n">
        <v>9.92</v>
      </c>
      <c r="D21" s="86" t="n">
        <v>24.8530590542208</v>
      </c>
      <c r="E21" s="75" t="n">
        <f aca="false">AR21/AR20-1</f>
        <v>-7.29747737737707E-006</v>
      </c>
      <c r="F21" s="76" t="n">
        <f aca="false">AS21/AS20-1</f>
        <v>-7.29747737571174E-006</v>
      </c>
      <c r="G21" s="77" t="n">
        <f aca="false">AT21/AT20-1</f>
        <v>0.00744394155211192</v>
      </c>
      <c r="H21" s="77" t="n">
        <f aca="false">AU21/AU20-1</f>
        <v>0.00404283455158683</v>
      </c>
      <c r="I21" s="77" t="e">
        <f aca="false">AV21/AV20-1</f>
        <v>#DIV/0!</v>
      </c>
      <c r="J21" s="77" t="e">
        <f aca="false">AW21/AW20-1</f>
        <v>#DIV/0!</v>
      </c>
      <c r="K21" s="77" t="e">
        <f aca="false">AX21/AX20-1</f>
        <v>#DIV/0!</v>
      </c>
      <c r="L21" s="77" t="e">
        <f aca="false">AY21/AY20-1</f>
        <v>#DIV/0!</v>
      </c>
      <c r="M21" s="77" t="e">
        <f aca="false">AZ21/AZ20-1</f>
        <v>#DIV/0!</v>
      </c>
      <c r="N21" s="77" t="e">
        <f aca="false">BA21/BA20-1</f>
        <v>#DIV/0!</v>
      </c>
      <c r="O21" s="77" t="e">
        <f aca="false">BB21/BB20-1</f>
        <v>#DIV/0!</v>
      </c>
      <c r="P21" s="77" t="e">
        <f aca="false">BC21/BC20-1</f>
        <v>#DIV/0!</v>
      </c>
      <c r="Q21" s="77" t="e">
        <f aca="false">BD21/BD20-1</f>
        <v>#DIV/0!</v>
      </c>
      <c r="R21" s="77" t="e">
        <f aca="false">BE21/BE20-1</f>
        <v>#DIV/0!</v>
      </c>
      <c r="S21" s="77" t="e">
        <f aca="false">BF21/BF20-1</f>
        <v>#DIV/0!</v>
      </c>
      <c r="T21" s="77" t="e">
        <f aca="false">BG21/BG20-1</f>
        <v>#DIV/0!</v>
      </c>
      <c r="U21" s="77" t="n">
        <f aca="false">AU21/AU20-1</f>
        <v>0.00404283455158683</v>
      </c>
      <c r="V21" s="77" t="e">
        <f aca="false">AV21/AV20-1</f>
        <v>#DIV/0!</v>
      </c>
      <c r="W21" s="78" t="e">
        <f aca="false">AW21/AW20-1</f>
        <v>#DIV/0!</v>
      </c>
      <c r="X21" s="79" t="n">
        <f aca="false">(AE21+AD21)/AC21</f>
        <v>0.720155492791781</v>
      </c>
      <c r="Y21" s="80" t="n">
        <f aca="false">(AQ21+AR21+AS21+AT21+AU21)/AC21</f>
        <v>0.123917191540467</v>
      </c>
      <c r="Z21" s="80" t="n">
        <f aca="false">(AF21+AG21+AI21)/AC21</f>
        <v>0.141339011886753</v>
      </c>
      <c r="AA21" s="65" t="n">
        <f aca="false">1-AI21/(AF21+AG21+AI21)</f>
        <v>0.466798214923418</v>
      </c>
      <c r="AB21" s="81" t="n">
        <f aca="false">(AH21+AJ21+AK21+AL21+AM21+AN21+AO21+AP21)/AC21</f>
        <v>0.0145883037809986</v>
      </c>
      <c r="AC21" s="82" t="n">
        <f aca="false">SUM(AD21:AU21)</f>
        <v>28506.5211696563</v>
      </c>
      <c r="AD21" s="83" t="n">
        <v>19891.5523748043</v>
      </c>
      <c r="AE21" s="84" t="n">
        <v>637.575425908839</v>
      </c>
      <c r="AF21" s="84" t="n">
        <v>1557.52000165767</v>
      </c>
      <c r="AG21" s="84" t="n">
        <v>323.249</v>
      </c>
      <c r="AH21" s="84" t="n">
        <v>4.95808323452677</v>
      </c>
      <c r="AI21" s="84" t="n">
        <v>2148.31453279035</v>
      </c>
      <c r="AJ21" s="84" t="n">
        <v>0.697248434331327</v>
      </c>
      <c r="AK21" s="84" t="n">
        <v>132.145618020382</v>
      </c>
      <c r="AL21" s="84" t="n">
        <v>43.0985107302247</v>
      </c>
      <c r="AM21" s="84" t="n">
        <v>27.7919490106694</v>
      </c>
      <c r="AN21" s="84" t="n">
        <v>144.057132675028</v>
      </c>
      <c r="AO21" s="84" t="n">
        <v>54.3422239111944</v>
      </c>
      <c r="AP21" s="84" t="n">
        <v>8.77102454605632</v>
      </c>
      <c r="AQ21" s="84" t="n">
        <v>380.033458085631</v>
      </c>
      <c r="AR21" s="84" t="n">
        <v>1067.25750036555</v>
      </c>
      <c r="AS21" s="84" t="n">
        <v>1017.21178943814</v>
      </c>
      <c r="AT21" s="84" t="n">
        <v>990.335915229411</v>
      </c>
      <c r="AU21" s="85" t="n">
        <v>77.6093808139475</v>
      </c>
      <c r="AW21" s="71"/>
    </row>
    <row r="22" customFormat="false" ht="13.8" hidden="false" customHeight="false" outlineLevel="0" collapsed="false">
      <c r="B22" s="72" t="n">
        <f aca="false">B21+1</f>
        <v>2032</v>
      </c>
      <c r="C22" s="73" t="n">
        <v>10</v>
      </c>
      <c r="D22" s="86" t="n">
        <v>24.9282580926159</v>
      </c>
      <c r="E22" s="75" t="n">
        <f aca="false">AR22/AR21-1</f>
        <v>-7.80975319839561E-005</v>
      </c>
      <c r="F22" s="76" t="n">
        <f aca="false">AS22/AS21-1</f>
        <v>-7.80975319839561E-005</v>
      </c>
      <c r="G22" s="77" t="n">
        <f aca="false">AT22/AT21-1</f>
        <v>0.00734466788259125</v>
      </c>
      <c r="H22" s="77" t="n">
        <f aca="false">AU22/AU21-1</f>
        <v>0.00386150452985778</v>
      </c>
      <c r="I22" s="77" t="e">
        <f aca="false">AV22/AV21-1</f>
        <v>#DIV/0!</v>
      </c>
      <c r="J22" s="77" t="e">
        <f aca="false">AW22/AW21-1</f>
        <v>#DIV/0!</v>
      </c>
      <c r="K22" s="77" t="e">
        <f aca="false">AX22/AX21-1</f>
        <v>#DIV/0!</v>
      </c>
      <c r="L22" s="77" t="e">
        <f aca="false">AY22/AY21-1</f>
        <v>#DIV/0!</v>
      </c>
      <c r="M22" s="77" t="e">
        <f aca="false">AZ22/AZ21-1</f>
        <v>#DIV/0!</v>
      </c>
      <c r="N22" s="77" t="e">
        <f aca="false">BA22/BA21-1</f>
        <v>#DIV/0!</v>
      </c>
      <c r="O22" s="77" t="e">
        <f aca="false">BB22/BB21-1</f>
        <v>#DIV/0!</v>
      </c>
      <c r="P22" s="77" t="e">
        <f aca="false">BC22/BC21-1</f>
        <v>#DIV/0!</v>
      </c>
      <c r="Q22" s="77" t="e">
        <f aca="false">BD22/BD21-1</f>
        <v>#DIV/0!</v>
      </c>
      <c r="R22" s="77" t="e">
        <f aca="false">BE22/BE21-1</f>
        <v>#DIV/0!</v>
      </c>
      <c r="S22" s="77" t="e">
        <f aca="false">BF22/BF21-1</f>
        <v>#DIV/0!</v>
      </c>
      <c r="T22" s="77" t="e">
        <f aca="false">BG22/BG21-1</f>
        <v>#DIV/0!</v>
      </c>
      <c r="U22" s="77" t="n">
        <f aca="false">AU22/AU21-1</f>
        <v>0.00386150452985778</v>
      </c>
      <c r="V22" s="77" t="e">
        <f aca="false">AV22/AV21-1</f>
        <v>#DIV/0!</v>
      </c>
      <c r="W22" s="78" t="e">
        <f aca="false">AW22/AW21-1</f>
        <v>#DIV/0!</v>
      </c>
      <c r="X22" s="79" t="n">
        <f aca="false">(AE22+AD22)/AC22</f>
        <v>0.720643876913748</v>
      </c>
      <c r="Y22" s="80" t="n">
        <f aca="false">(AQ22+AR22+AS22+AT22+AU22)/AC22</f>
        <v>0.123791646149862</v>
      </c>
      <c r="Z22" s="80" t="n">
        <f aca="false">(AF22+AG22+AI22)/AC22</f>
        <v>0.141021468742128</v>
      </c>
      <c r="AA22" s="65" t="n">
        <f aca="false">1-AI22/(AF22+AG22+AI22)</f>
        <v>0.466451263146766</v>
      </c>
      <c r="AB22" s="81" t="n">
        <f aca="false">(AH22+AJ22+AK22+AL22+AM22+AN22+AO22+AP22)/AC22</f>
        <v>0.014543008194261</v>
      </c>
      <c r="AC22" s="82" t="n">
        <f aca="false">SUM(AD22:AU22)</f>
        <v>28552.1316035277</v>
      </c>
      <c r="AD22" s="83" t="n">
        <v>19943.4100667177</v>
      </c>
      <c r="AE22" s="84" t="n">
        <v>632.508746200076</v>
      </c>
      <c r="AF22" s="84" t="n">
        <v>1554.90000165767</v>
      </c>
      <c r="AG22" s="84" t="n">
        <v>323.249</v>
      </c>
      <c r="AH22" s="84" t="n">
        <v>4.3046072192297</v>
      </c>
      <c r="AI22" s="84" t="n">
        <v>2148.31453279035</v>
      </c>
      <c r="AJ22" s="84" t="n">
        <v>0.671331349281808</v>
      </c>
      <c r="AK22" s="84" t="n">
        <v>132.145618020382</v>
      </c>
      <c r="AL22" s="84" t="n">
        <v>43.0985107302247</v>
      </c>
      <c r="AM22" s="84" t="n">
        <v>27.5972937533416</v>
      </c>
      <c r="AN22" s="84" t="n">
        <v>144.057132675028</v>
      </c>
      <c r="AO22" s="84" t="n">
        <v>54.554158584448</v>
      </c>
      <c r="AP22" s="84" t="n">
        <v>8.80523154178594</v>
      </c>
      <c r="AQ22" s="84" t="n">
        <v>374.690200983058</v>
      </c>
      <c r="AR22" s="84" t="n">
        <v>1067.17415018878</v>
      </c>
      <c r="AS22" s="84" t="n">
        <v>1017.13234770788</v>
      </c>
      <c r="AT22" s="84" t="n">
        <v>997.609603618973</v>
      </c>
      <c r="AU22" s="85" t="n">
        <v>77.90906978952</v>
      </c>
      <c r="AW22" s="71"/>
    </row>
    <row r="23" customFormat="false" ht="13.8" hidden="false" customHeight="false" outlineLevel="0" collapsed="false">
      <c r="B23" s="72" t="n">
        <f aca="false">B22+1</f>
        <v>2033</v>
      </c>
      <c r="C23" s="73" t="n">
        <v>10</v>
      </c>
      <c r="D23" s="86" t="n">
        <v>25.0023935190837</v>
      </c>
      <c r="E23" s="75" t="n">
        <f aca="false">AR23/AR22-1</f>
        <v>0.00231618516294896</v>
      </c>
      <c r="F23" s="76" t="n">
        <f aca="false">AS23/AS22-1</f>
        <v>0.00231618516295251</v>
      </c>
      <c r="G23" s="77" t="n">
        <f aca="false">AT23/AT22-1</f>
        <v>0.00722880806424286</v>
      </c>
      <c r="H23" s="77" t="n">
        <f aca="false">AU23/AU22-1</f>
        <v>0.00227907531091054</v>
      </c>
      <c r="I23" s="77" t="e">
        <f aca="false">AV23/AV22-1</f>
        <v>#DIV/0!</v>
      </c>
      <c r="J23" s="77" t="e">
        <f aca="false">AW23/AW22-1</f>
        <v>#DIV/0!</v>
      </c>
      <c r="K23" s="77" t="e">
        <f aca="false">AX23/AX22-1</f>
        <v>#DIV/0!</v>
      </c>
      <c r="L23" s="77" t="e">
        <f aca="false">AY23/AY22-1</f>
        <v>#DIV/0!</v>
      </c>
      <c r="M23" s="77" t="e">
        <f aca="false">AZ23/AZ22-1</f>
        <v>#DIV/0!</v>
      </c>
      <c r="N23" s="77" t="e">
        <f aca="false">BA23/BA22-1</f>
        <v>#DIV/0!</v>
      </c>
      <c r="O23" s="77" t="e">
        <f aca="false">BB23/BB22-1</f>
        <v>#DIV/0!</v>
      </c>
      <c r="P23" s="77" t="e">
        <f aca="false">BC23/BC22-1</f>
        <v>#DIV/0!</v>
      </c>
      <c r="Q23" s="77" t="e">
        <f aca="false">BD23/BD22-1</f>
        <v>#DIV/0!</v>
      </c>
      <c r="R23" s="77" t="e">
        <f aca="false">BE23/BE22-1</f>
        <v>#DIV/0!</v>
      </c>
      <c r="S23" s="77" t="e">
        <f aca="false">BF23/BF22-1</f>
        <v>#DIV/0!</v>
      </c>
      <c r="T23" s="77" t="e">
        <f aca="false">BG23/BG22-1</f>
        <v>#DIV/0!</v>
      </c>
      <c r="U23" s="77" t="n">
        <f aca="false">AU23/AU22-1</f>
        <v>0.00227907531091054</v>
      </c>
      <c r="V23" s="77" t="e">
        <f aca="false">AV23/AV22-1</f>
        <v>#DIV/0!</v>
      </c>
      <c r="W23" s="78" t="e">
        <f aca="false">AW23/AW22-1</f>
        <v>#DIV/0!</v>
      </c>
      <c r="X23" s="79" t="n">
        <f aca="false">(AE23+AD23)/AC23</f>
        <v>0.720968063929629</v>
      </c>
      <c r="Y23" s="80" t="n">
        <f aca="false">(AQ23+AR23+AS23+AT23+AU23)/AC23</f>
        <v>0.123748772609179</v>
      </c>
      <c r="Z23" s="80" t="n">
        <f aca="false">(AF23+AG23+AI23)/AC23</f>
        <v>0.140796192373833</v>
      </c>
      <c r="AA23" s="65" t="n">
        <f aca="false">1-AI23/(AF23+AG23+AI23)</f>
        <v>0.465597575843717</v>
      </c>
      <c r="AB23" s="81" t="n">
        <f aca="false">(AH23+AJ23+AK23+AL23+AM23+AN23+AO23+AP23)/AC23</f>
        <v>0.014486971087359</v>
      </c>
      <c r="AC23" s="82" t="n">
        <f aca="false">SUM(AD23:AU23)</f>
        <v>28620.6567193762</v>
      </c>
      <c r="AD23" s="83" t="n">
        <v>20004.5905792375</v>
      </c>
      <c r="AE23" s="84" t="n">
        <v>629.988884125676</v>
      </c>
      <c r="AF23" s="84" t="n">
        <v>1552.96000165767</v>
      </c>
      <c r="AG23" s="84" t="n">
        <v>323.249</v>
      </c>
      <c r="AH23" s="84" t="n">
        <v>3.74115288219509</v>
      </c>
      <c r="AI23" s="84" t="n">
        <v>2153.47048766905</v>
      </c>
      <c r="AJ23" s="84" t="n">
        <v>0.647385372654634</v>
      </c>
      <c r="AK23" s="84" t="n">
        <v>132.145618020382</v>
      </c>
      <c r="AL23" s="84" t="n">
        <v>43.0985107302247</v>
      </c>
      <c r="AM23" s="84" t="n">
        <v>27.4317099908216</v>
      </c>
      <c r="AN23" s="84" t="n">
        <v>144.057132675028</v>
      </c>
      <c r="AO23" s="84" t="n">
        <v>54.6796331491923</v>
      </c>
      <c r="AP23" s="84" t="n">
        <v>8.82548357433205</v>
      </c>
      <c r="AQ23" s="84" t="n">
        <v>369.729240215767</v>
      </c>
      <c r="AR23" s="84" t="n">
        <v>1069.64592312173</v>
      </c>
      <c r="AS23" s="84" t="n">
        <v>1019.4882145604</v>
      </c>
      <c r="AT23" s="84" t="n">
        <v>1004.82113196658</v>
      </c>
      <c r="AU23" s="85" t="n">
        <v>78.0866304269733</v>
      </c>
      <c r="AW23" s="71"/>
    </row>
    <row r="24" customFormat="false" ht="13.8" hidden="false" customHeight="false" outlineLevel="0" collapsed="false">
      <c r="B24" s="72" t="n">
        <f aca="false">B23+1</f>
        <v>2034</v>
      </c>
      <c r="C24" s="73" t="n">
        <v>10</v>
      </c>
      <c r="D24" s="86" t="n">
        <v>25.0782978613516</v>
      </c>
      <c r="E24" s="75" t="n">
        <f aca="false">AR24/AR23-1</f>
        <v>0.00241581755004372</v>
      </c>
      <c r="F24" s="76" t="n">
        <f aca="false">AS24/AS23-1</f>
        <v>0.00241581755004594</v>
      </c>
      <c r="G24" s="77" t="n">
        <f aca="false">AT24/AT23-1</f>
        <v>0.00704030604559902</v>
      </c>
      <c r="H24" s="77" t="n">
        <f aca="false">AU24/AU23-1</f>
        <v>0.00238809978494325</v>
      </c>
      <c r="I24" s="77" t="e">
        <f aca="false">AV24/AV23-1</f>
        <v>#DIV/0!</v>
      </c>
      <c r="J24" s="77" t="e">
        <f aca="false">AW24/AW23-1</f>
        <v>#DIV/0!</v>
      </c>
      <c r="K24" s="77" t="e">
        <f aca="false">AX24/AX23-1</f>
        <v>#DIV/0!</v>
      </c>
      <c r="L24" s="77" t="e">
        <f aca="false">AY24/AY23-1</f>
        <v>#DIV/0!</v>
      </c>
      <c r="M24" s="77" t="e">
        <f aca="false">AZ24/AZ23-1</f>
        <v>#DIV/0!</v>
      </c>
      <c r="N24" s="77" t="e">
        <f aca="false">BA24/BA23-1</f>
        <v>#DIV/0!</v>
      </c>
      <c r="O24" s="77" t="e">
        <f aca="false">BB24/BB23-1</f>
        <v>#DIV/0!</v>
      </c>
      <c r="P24" s="77" t="e">
        <f aca="false">BC24/BC23-1</f>
        <v>#DIV/0!</v>
      </c>
      <c r="Q24" s="77" t="e">
        <f aca="false">BD24/BD23-1</f>
        <v>#DIV/0!</v>
      </c>
      <c r="R24" s="77" t="e">
        <f aca="false">BE24/BE23-1</f>
        <v>#DIV/0!</v>
      </c>
      <c r="S24" s="77" t="e">
        <f aca="false">BF24/BF23-1</f>
        <v>#DIV/0!</v>
      </c>
      <c r="T24" s="77" t="e">
        <f aca="false">BG24/BG23-1</f>
        <v>#DIV/0!</v>
      </c>
      <c r="U24" s="77" t="n">
        <f aca="false">AU24/AU23-1</f>
        <v>0.00238809978494325</v>
      </c>
      <c r="V24" s="77" t="e">
        <f aca="false">AV24/AV23-1</f>
        <v>#DIV/0!</v>
      </c>
      <c r="W24" s="78" t="e">
        <f aca="false">AW24/AW23-1</f>
        <v>#DIV/0!</v>
      </c>
      <c r="X24" s="79" t="n">
        <f aca="false">(AE24+AD24)/AC24</f>
        <v>0.721285262468531</v>
      </c>
      <c r="Y24" s="80" t="n">
        <f aca="false">(AQ24+AR24+AS24+AT24+AU24)/AC24</f>
        <v>0.123708948796937</v>
      </c>
      <c r="Z24" s="80" t="n">
        <f aca="false">(AF24+AG24+AI24)/AC24</f>
        <v>0.140572768564015</v>
      </c>
      <c r="AA24" s="65" t="n">
        <f aca="false">1-AI24/(AF24+AG24+AI24)</f>
        <v>0.464748206319303</v>
      </c>
      <c r="AB24" s="81" t="n">
        <f aca="false">(AH24+AJ24+AK24+AL24+AM24+AN24+AO24+AP24)/AC24</f>
        <v>0.0144330201705178</v>
      </c>
      <c r="AC24" s="82" t="n">
        <f aca="false">SUM(AD24:AU24)</f>
        <v>28692.2083611747</v>
      </c>
      <c r="AD24" s="83" t="n">
        <v>20067.7882087443</v>
      </c>
      <c r="AE24" s="84" t="n">
        <v>627.478829847334</v>
      </c>
      <c r="AF24" s="84" t="n">
        <v>1551.24000165767</v>
      </c>
      <c r="AG24" s="84" t="n">
        <v>323.249</v>
      </c>
      <c r="AH24" s="84" t="n">
        <v>3.26505880113321</v>
      </c>
      <c r="AI24" s="84" t="n">
        <v>2158.85416388822</v>
      </c>
      <c r="AJ24" s="84" t="n">
        <v>0.62425305222716</v>
      </c>
      <c r="AK24" s="84" t="n">
        <v>132.145618020382</v>
      </c>
      <c r="AL24" s="84" t="n">
        <v>43.0985107302247</v>
      </c>
      <c r="AM24" s="84" t="n">
        <v>27.2671197308766</v>
      </c>
      <c r="AN24" s="84" t="n">
        <v>144.057132675028</v>
      </c>
      <c r="AO24" s="84" t="n">
        <v>54.8108642687503</v>
      </c>
      <c r="AP24" s="84" t="n">
        <v>8.84666473491044</v>
      </c>
      <c r="AQ24" s="84" t="n">
        <v>365.133341078246</v>
      </c>
      <c r="AR24" s="84" t="n">
        <v>1072.22999251514</v>
      </c>
      <c r="AS24" s="84" t="n">
        <v>1021.9511120812</v>
      </c>
      <c r="AT24" s="84" t="n">
        <v>1011.89538025671</v>
      </c>
      <c r="AU24" s="85" t="n">
        <v>78.2731090923029</v>
      </c>
      <c r="AW24" s="71"/>
    </row>
    <row r="25" customFormat="false" ht="13.8" hidden="false" customHeight="false" outlineLevel="0" collapsed="false">
      <c r="B25" s="72" t="n">
        <f aca="false">B24+1</f>
        <v>2035</v>
      </c>
      <c r="C25" s="73" t="n">
        <v>10</v>
      </c>
      <c r="D25" s="86" t="n">
        <v>25.1543816830723</v>
      </c>
      <c r="E25" s="75" t="n">
        <f aca="false">AR25/AR24-1</f>
        <v>0.00211173043732771</v>
      </c>
      <c r="F25" s="76" t="n">
        <f aca="false">AS25/AS24-1</f>
        <v>0.00211173043732504</v>
      </c>
      <c r="G25" s="77" t="n">
        <f aca="false">AT25/AT24-1</f>
        <v>0.0067927236834664</v>
      </c>
      <c r="H25" s="77" t="n">
        <f aca="false">AU25/AU24-1</f>
        <v>0.00216213648251951</v>
      </c>
      <c r="I25" s="77" t="e">
        <f aca="false">AV25/AV24-1</f>
        <v>#DIV/0!</v>
      </c>
      <c r="J25" s="77" t="e">
        <f aca="false">AW25/AW24-1</f>
        <v>#DIV/0!</v>
      </c>
      <c r="K25" s="77" t="e">
        <f aca="false">AX25/AX24-1</f>
        <v>#DIV/0!</v>
      </c>
      <c r="L25" s="77" t="e">
        <f aca="false">AY25/AY24-1</f>
        <v>#DIV/0!</v>
      </c>
      <c r="M25" s="77" t="e">
        <f aca="false">AZ25/AZ24-1</f>
        <v>#DIV/0!</v>
      </c>
      <c r="N25" s="77" t="e">
        <f aca="false">BA25/BA24-1</f>
        <v>#DIV/0!</v>
      </c>
      <c r="O25" s="77" t="e">
        <f aca="false">BB25/BB24-1</f>
        <v>#DIV/0!</v>
      </c>
      <c r="P25" s="77" t="e">
        <f aca="false">BC25/BC24-1</f>
        <v>#DIV/0!</v>
      </c>
      <c r="Q25" s="77" t="e">
        <f aca="false">BD25/BD24-1</f>
        <v>#DIV/0!</v>
      </c>
      <c r="R25" s="77" t="e">
        <f aca="false">BE25/BE24-1</f>
        <v>#DIV/0!</v>
      </c>
      <c r="S25" s="77" t="e">
        <f aca="false">BF25/BF24-1</f>
        <v>#DIV/0!</v>
      </c>
      <c r="T25" s="77" t="e">
        <f aca="false">BG25/BG24-1</f>
        <v>#DIV/0!</v>
      </c>
      <c r="U25" s="77" t="n">
        <f aca="false">AU25/AU24-1</f>
        <v>0.00216213648251951</v>
      </c>
      <c r="V25" s="77" t="e">
        <f aca="false">AV25/AV24-1</f>
        <v>#DIV/0!</v>
      </c>
      <c r="W25" s="78" t="e">
        <f aca="false">AW25/AW24-1</f>
        <v>#DIV/0!</v>
      </c>
      <c r="X25" s="79" t="n">
        <f aca="false">(AE25+AD25)/AC25</f>
        <v>0.721515323576217</v>
      </c>
      <c r="Y25" s="80" t="n">
        <f aca="false">(AQ25+AR25+AS25+AT25+AU25)/AC25</f>
        <v>0.123700769268583</v>
      </c>
      <c r="Z25" s="80" t="n">
        <f aca="false">(AF25+AG25+AI25)/AC25</f>
        <v>0.140397603498021</v>
      </c>
      <c r="AA25" s="65" t="n">
        <f aca="false">1-AI25/(AF25+AG25+AI25)</f>
        <v>0.464080407059008</v>
      </c>
      <c r="AB25" s="81" t="n">
        <f aca="false">(AH25+AJ25+AK25+AL25+AM25+AN25+AO25+AP25)/AC25</f>
        <v>0.0143863036571786</v>
      </c>
      <c r="AC25" s="82" t="n">
        <f aca="false">SUM(AD25:AU25)</f>
        <v>28752.4619987331</v>
      </c>
      <c r="AD25" s="83" t="n">
        <v>20120.3656923053</v>
      </c>
      <c r="AE25" s="84" t="n">
        <v>624.97623032346</v>
      </c>
      <c r="AF25" s="84" t="n">
        <v>1550.14000165767</v>
      </c>
      <c r="AG25" s="84" t="n">
        <v>323.249</v>
      </c>
      <c r="AH25" s="84" t="n">
        <v>2.84395499955046</v>
      </c>
      <c r="AI25" s="84" t="n">
        <v>2163.38775763238</v>
      </c>
      <c r="AJ25" s="84" t="n">
        <v>0.601705953015983</v>
      </c>
      <c r="AK25" s="84" t="n">
        <v>132.145618020382</v>
      </c>
      <c r="AL25" s="84" t="n">
        <v>43.0985107302247</v>
      </c>
      <c r="AM25" s="84" t="n">
        <v>27.1035170124914</v>
      </c>
      <c r="AN25" s="84" t="n">
        <v>144.057132675028</v>
      </c>
      <c r="AO25" s="84" t="n">
        <v>54.9259670837147</v>
      </c>
      <c r="AP25" s="84" t="n">
        <v>8.86524273085376</v>
      </c>
      <c r="AQ25" s="84" t="n">
        <v>360.886964824362</v>
      </c>
      <c r="AR25" s="84" t="n">
        <v>1074.49425322615</v>
      </c>
      <c r="AS25" s="84" t="n">
        <v>1024.10919735004</v>
      </c>
      <c r="AT25" s="84" t="n">
        <v>1018.76890597137</v>
      </c>
      <c r="AU25" s="85" t="n">
        <v>78.4423462370716</v>
      </c>
      <c r="AW25" s="71"/>
    </row>
    <row r="26" customFormat="false" ht="13.8" hidden="false" customHeight="false" outlineLevel="0" collapsed="false">
      <c r="B26" s="72" t="n">
        <f aca="false">B25+1</f>
        <v>2036</v>
      </c>
      <c r="C26" s="73" t="n">
        <v>10</v>
      </c>
      <c r="D26" s="86" t="n">
        <v>25.2057553601327</v>
      </c>
      <c r="E26" s="75" t="n">
        <f aca="false">AR26/AR25-1</f>
        <v>0.00170780322602049</v>
      </c>
      <c r="F26" s="76" t="n">
        <f aca="false">AS26/AS25-1</f>
        <v>0.00170780322601893</v>
      </c>
      <c r="G26" s="77" t="n">
        <f aca="false">AT26/AT25-1</f>
        <v>0.00650449047343238</v>
      </c>
      <c r="H26" s="77" t="n">
        <f aca="false">AU26/AU25-1</f>
        <v>0.00171911470897923</v>
      </c>
      <c r="I26" s="77" t="e">
        <f aca="false">AV26/AV25-1</f>
        <v>#DIV/0!</v>
      </c>
      <c r="J26" s="77" t="e">
        <f aca="false">AW26/AW25-1</f>
        <v>#DIV/0!</v>
      </c>
      <c r="K26" s="77" t="e">
        <f aca="false">AX26/AX25-1</f>
        <v>#DIV/0!</v>
      </c>
      <c r="L26" s="77" t="e">
        <f aca="false">AY26/AY25-1</f>
        <v>#DIV/0!</v>
      </c>
      <c r="M26" s="77" t="e">
        <f aca="false">AZ26/AZ25-1</f>
        <v>#DIV/0!</v>
      </c>
      <c r="N26" s="77" t="e">
        <f aca="false">BA26/BA25-1</f>
        <v>#DIV/0!</v>
      </c>
      <c r="O26" s="77" t="e">
        <f aca="false">BB26/BB25-1</f>
        <v>#DIV/0!</v>
      </c>
      <c r="P26" s="77" t="e">
        <f aca="false">BC26/BC25-1</f>
        <v>#DIV/0!</v>
      </c>
      <c r="Q26" s="77" t="e">
        <f aca="false">BD26/BD25-1</f>
        <v>#DIV/0!</v>
      </c>
      <c r="R26" s="77" t="e">
        <f aca="false">BE26/BE25-1</f>
        <v>#DIV/0!</v>
      </c>
      <c r="S26" s="77" t="e">
        <f aca="false">BF26/BF25-1</f>
        <v>#DIV/0!</v>
      </c>
      <c r="T26" s="77" t="e">
        <f aca="false">BG26/BG25-1</f>
        <v>#DIV/0!</v>
      </c>
      <c r="U26" s="77" t="n">
        <f aca="false">AU26/AU25-1</f>
        <v>0.00171911470897923</v>
      </c>
      <c r="V26" s="77" t="e">
        <f aca="false">AV26/AV25-1</f>
        <v>#DIV/0!</v>
      </c>
      <c r="W26" s="78" t="e">
        <f aca="false">AW26/AW25-1</f>
        <v>#DIV/0!</v>
      </c>
      <c r="X26" s="79" t="n">
        <f aca="false">(AE26+AD26)/AC26</f>
        <v>0.721661210018597</v>
      </c>
      <c r="Y26" s="80" t="n">
        <f aca="false">(AQ26+AR26+AS26+AT26+AU26)/AC26</f>
        <v>0.123726598570166</v>
      </c>
      <c r="Z26" s="80" t="n">
        <f aca="false">(AF26+AG26+AI26)/AC26</f>
        <v>0.140265047048283</v>
      </c>
      <c r="AA26" s="65" t="n">
        <f aca="false">1-AI26/(AF26+AG26+AI26)</f>
        <v>0.463573940194449</v>
      </c>
      <c r="AB26" s="81" t="n">
        <f aca="false">(AH26+AJ26+AK26+AL26+AM26+AN26+AO26+AP26)/AC26</f>
        <v>0.014347144362954</v>
      </c>
      <c r="AC26" s="82" t="n">
        <f aca="false">SUM(AD26:AU26)</f>
        <v>28798.4659379311</v>
      </c>
      <c r="AD26" s="83" t="n">
        <v>20160.2546009645</v>
      </c>
      <c r="AE26" s="84" t="n">
        <v>622.48117448219</v>
      </c>
      <c r="AF26" s="84" t="n">
        <v>1549.32000165767</v>
      </c>
      <c r="AG26" s="84" t="n">
        <v>323.249</v>
      </c>
      <c r="AH26" s="84" t="n">
        <v>2.45325229372157</v>
      </c>
      <c r="AI26" s="84" t="n">
        <v>2166.8491780446</v>
      </c>
      <c r="AJ26" s="84" t="n">
        <v>0.580683742085106</v>
      </c>
      <c r="AK26" s="84" t="n">
        <v>132.145618020382</v>
      </c>
      <c r="AL26" s="84" t="n">
        <v>43.0985107302247</v>
      </c>
      <c r="AM26" s="84" t="n">
        <v>26.9408959104164</v>
      </c>
      <c r="AN26" s="84" t="n">
        <v>144.057132675028</v>
      </c>
      <c r="AO26" s="84" t="n">
        <v>55.019341227757</v>
      </c>
      <c r="AP26" s="84" t="n">
        <v>8.88031364349621</v>
      </c>
      <c r="AQ26" s="84" t="n">
        <v>356.976105976594</v>
      </c>
      <c r="AR26" s="84" t="n">
        <v>1076.32927797815</v>
      </c>
      <c r="AS26" s="84" t="n">
        <v>1025.85817434107</v>
      </c>
      <c r="AT26" s="84" t="n">
        <v>1025.39547861489</v>
      </c>
      <c r="AU26" s="85" t="n">
        <v>78.5771976282946</v>
      </c>
      <c r="AW26" s="71"/>
    </row>
    <row r="27" customFormat="false" ht="13.8" hidden="false" customHeight="false" outlineLevel="0" collapsed="false">
      <c r="B27" s="72" t="n">
        <f aca="false">B26+1</f>
        <v>2037</v>
      </c>
      <c r="C27" s="73" t="n">
        <v>10</v>
      </c>
      <c r="D27" s="86" t="n">
        <v>25.2561219566421</v>
      </c>
      <c r="E27" s="75" t="n">
        <f aca="false">AR27/AR26-1</f>
        <v>0.00110333187529821</v>
      </c>
      <c r="F27" s="76" t="n">
        <f aca="false">AS27/AS26-1</f>
        <v>0.00110333187529266</v>
      </c>
      <c r="G27" s="77" t="n">
        <f aca="false">AT27/AT26-1</f>
        <v>0.00625835934400509</v>
      </c>
      <c r="H27" s="77" t="n">
        <f aca="false">AU27/AU26-1</f>
        <v>0.00104634441844875</v>
      </c>
      <c r="I27" s="77" t="e">
        <f aca="false">AV27/AV26-1</f>
        <v>#DIV/0!</v>
      </c>
      <c r="J27" s="77" t="e">
        <f aca="false">AW27/AW26-1</f>
        <v>#DIV/0!</v>
      </c>
      <c r="K27" s="77" t="e">
        <f aca="false">AX27/AX26-1</f>
        <v>#DIV/0!</v>
      </c>
      <c r="L27" s="77" t="e">
        <f aca="false">AY27/AY26-1</f>
        <v>#DIV/0!</v>
      </c>
      <c r="M27" s="77" t="e">
        <f aca="false">AZ27/AZ26-1</f>
        <v>#DIV/0!</v>
      </c>
      <c r="N27" s="77" t="e">
        <f aca="false">BA27/BA26-1</f>
        <v>#DIV/0!</v>
      </c>
      <c r="O27" s="77" t="e">
        <f aca="false">BB27/BB26-1</f>
        <v>#DIV/0!</v>
      </c>
      <c r="P27" s="77" t="e">
        <f aca="false">BC27/BC26-1</f>
        <v>#DIV/0!</v>
      </c>
      <c r="Q27" s="77" t="e">
        <f aca="false">BD27/BD26-1</f>
        <v>#DIV/0!</v>
      </c>
      <c r="R27" s="77" t="e">
        <f aca="false">BE27/BE26-1</f>
        <v>#DIV/0!</v>
      </c>
      <c r="S27" s="77" t="e">
        <f aca="false">BF27/BF26-1</f>
        <v>#DIV/0!</v>
      </c>
      <c r="T27" s="77" t="e">
        <f aca="false">BG27/BG26-1</f>
        <v>#DIV/0!</v>
      </c>
      <c r="U27" s="77" t="n">
        <f aca="false">AU27/AU26-1</f>
        <v>0.00104634441844875</v>
      </c>
      <c r="V27" s="77" t="e">
        <f aca="false">AV27/AV26-1</f>
        <v>#DIV/0!</v>
      </c>
      <c r="W27" s="78" t="e">
        <f aca="false">AW27/AW26-1</f>
        <v>#DIV/0!</v>
      </c>
      <c r="X27" s="79" t="n">
        <f aca="false">(AE27+AD27)/AC27</f>
        <v>0.721719377897844</v>
      </c>
      <c r="Y27" s="80" t="n">
        <f aca="false">(AQ27+AR27+AS27+AT27+AU27)/AC27</f>
        <v>0.123784454645283</v>
      </c>
      <c r="Z27" s="80" t="n">
        <f aca="false">(AF27+AG27+AI27)/AC27</f>
        <v>0.140179275156541</v>
      </c>
      <c r="AA27" s="65" t="n">
        <f aca="false">1-AI27/(AF27+AG27+AI27)</f>
        <v>0.46324571565571</v>
      </c>
      <c r="AB27" s="81" t="n">
        <f aca="false">(AH27+AJ27+AK27+AL27+AM27+AN27+AO27+AP27)/AC27</f>
        <v>0.0143168923003318</v>
      </c>
      <c r="AC27" s="82" t="n">
        <f aca="false">SUM(AD27:AU27)</f>
        <v>28827.264403869</v>
      </c>
      <c r="AD27" s="83" t="n">
        <v>20185.202018809</v>
      </c>
      <c r="AE27" s="84" t="n">
        <v>619.993313247977</v>
      </c>
      <c r="AF27" s="84" t="n">
        <v>1548.72000165767</v>
      </c>
      <c r="AG27" s="84" t="n">
        <v>323.249</v>
      </c>
      <c r="AH27" s="84" t="n">
        <v>2.10636975152948</v>
      </c>
      <c r="AI27" s="84" t="n">
        <v>2169.01602722264</v>
      </c>
      <c r="AJ27" s="84" t="n">
        <v>0.560013579650456</v>
      </c>
      <c r="AK27" s="84" t="n">
        <v>132.145618020382</v>
      </c>
      <c r="AL27" s="84" t="n">
        <v>43.0985107302247</v>
      </c>
      <c r="AM27" s="84" t="n">
        <v>26.7792505349539</v>
      </c>
      <c r="AN27" s="84" t="n">
        <v>144.057132675028</v>
      </c>
      <c r="AO27" s="84" t="n">
        <v>55.0798625031075</v>
      </c>
      <c r="AP27" s="84" t="n">
        <v>8.89008198850405</v>
      </c>
      <c r="AQ27" s="84" t="n">
        <v>353.38815197486</v>
      </c>
      <c r="AR27" s="84" t="n">
        <v>1077.51682637886</v>
      </c>
      <c r="AS27" s="84" t="n">
        <v>1026.99003636435</v>
      </c>
      <c r="AT27" s="84" t="n">
        <v>1031.81277198978</v>
      </c>
      <c r="AU27" s="85" t="n">
        <v>78.6594164404503</v>
      </c>
      <c r="AW27" s="71"/>
    </row>
    <row r="28" customFormat="false" ht="13.8" hidden="false" customHeight="false" outlineLevel="0" collapsed="false">
      <c r="B28" s="72" t="n">
        <f aca="false">B27+1</f>
        <v>2038</v>
      </c>
      <c r="C28" s="73" t="n">
        <v>10</v>
      </c>
      <c r="D28" s="86" t="n">
        <v>25.3074526084578</v>
      </c>
      <c r="E28" s="75" t="n">
        <f aca="false">AR28/AR27-1</f>
        <v>0.0010023091957545</v>
      </c>
      <c r="F28" s="76" t="n">
        <f aca="false">AS28/AS27-1</f>
        <v>0.00100230919575806</v>
      </c>
      <c r="G28" s="77" t="n">
        <f aca="false">AT28/AT27-1</f>
        <v>0.00603715809980465</v>
      </c>
      <c r="H28" s="77" t="n">
        <f aca="false">AU28/AU27-1</f>
        <v>0.00102779781503326</v>
      </c>
      <c r="I28" s="77" t="e">
        <f aca="false">AV28/AV27-1</f>
        <v>#DIV/0!</v>
      </c>
      <c r="J28" s="77" t="e">
        <f aca="false">AW28/AW27-1</f>
        <v>#DIV/0!</v>
      </c>
      <c r="K28" s="77" t="e">
        <f aca="false">AX28/AX27-1</f>
        <v>#DIV/0!</v>
      </c>
      <c r="L28" s="77" t="e">
        <f aca="false">AY28/AY27-1</f>
        <v>#DIV/0!</v>
      </c>
      <c r="M28" s="77" t="e">
        <f aca="false">AZ28/AZ27-1</f>
        <v>#DIV/0!</v>
      </c>
      <c r="N28" s="77" t="e">
        <f aca="false">BA28/BA27-1</f>
        <v>#DIV/0!</v>
      </c>
      <c r="O28" s="77" t="e">
        <f aca="false">BB28/BB27-1</f>
        <v>#DIV/0!</v>
      </c>
      <c r="P28" s="77" t="e">
        <f aca="false">BC28/BC27-1</f>
        <v>#DIV/0!</v>
      </c>
      <c r="Q28" s="77" t="e">
        <f aca="false">BD28/BD27-1</f>
        <v>#DIV/0!</v>
      </c>
      <c r="R28" s="77" t="e">
        <f aca="false">BE28/BE27-1</f>
        <v>#DIV/0!</v>
      </c>
      <c r="S28" s="77" t="e">
        <f aca="false">BF28/BF27-1</f>
        <v>#DIV/0!</v>
      </c>
      <c r="T28" s="77" t="e">
        <f aca="false">BG28/BG27-1</f>
        <v>#DIV/0!</v>
      </c>
      <c r="U28" s="77" t="n">
        <f aca="false">AU28/AU27-1</f>
        <v>0.00102779781503326</v>
      </c>
      <c r="V28" s="77" t="e">
        <f aca="false">AV28/AV27-1</f>
        <v>#DIV/0!</v>
      </c>
      <c r="W28" s="78" t="e">
        <f aca="false">AW28/AW27-1</f>
        <v>#DIV/0!</v>
      </c>
      <c r="X28" s="79" t="n">
        <f aca="false">(AE28+AD28)/AC28</f>
        <v>0.72175746283891</v>
      </c>
      <c r="Y28" s="80" t="n">
        <f aca="false">(AQ28+AR28+AS28+AT28+AU28)/AC28</f>
        <v>0.123851397246172</v>
      </c>
      <c r="Z28" s="80" t="n">
        <f aca="false">(AF28+AG28+AI28)/AC28</f>
        <v>0.140102168582157</v>
      </c>
      <c r="AA28" s="65" t="n">
        <f aca="false">1-AI28/(AF28+AG28+AI28)</f>
        <v>0.46295030777894</v>
      </c>
      <c r="AB28" s="81" t="n">
        <f aca="false">(AH28+AJ28+AK28+AL28+AM28+AN28+AO28+AP28)/AC28</f>
        <v>0.0142889713327604</v>
      </c>
      <c r="AC28" s="82" t="n">
        <f aca="false">SUM(AD28:AU28)</f>
        <v>28853.2089418324</v>
      </c>
      <c r="AD28" s="83" t="n">
        <v>20207.5041160883</v>
      </c>
      <c r="AE28" s="84" t="n">
        <v>617.514764529636</v>
      </c>
      <c r="AF28" s="84" t="n">
        <v>1548.18000165767</v>
      </c>
      <c r="AG28" s="84" t="n">
        <v>323.249</v>
      </c>
      <c r="AH28" s="84" t="n">
        <v>1.78790279729373</v>
      </c>
      <c r="AI28" s="84" t="n">
        <v>2170.96814164714</v>
      </c>
      <c r="AJ28" s="84" t="n">
        <v>0.541021737213422</v>
      </c>
      <c r="AK28" s="84" t="n">
        <v>132.145618020382</v>
      </c>
      <c r="AL28" s="84" t="n">
        <v>43.0985107302247</v>
      </c>
      <c r="AM28" s="84" t="n">
        <v>26.6185750317442</v>
      </c>
      <c r="AN28" s="84" t="n">
        <v>144.057132675028</v>
      </c>
      <c r="AO28" s="84" t="n">
        <v>55.1349423656106</v>
      </c>
      <c r="AP28" s="84" t="n">
        <v>8.89897207049256</v>
      </c>
      <c r="AQ28" s="84" t="n">
        <v>350.111761916949</v>
      </c>
      <c r="AR28" s="84" t="n">
        <v>1078.59683140252</v>
      </c>
      <c r="AS28" s="84" t="n">
        <v>1028.01939792175</v>
      </c>
      <c r="AT28" s="84" t="n">
        <v>1038.04198882368</v>
      </c>
      <c r="AU28" s="85" t="n">
        <v>78.7402624167996</v>
      </c>
      <c r="AW28" s="71"/>
    </row>
    <row r="29" customFormat="false" ht="13.8" hidden="false" customHeight="false" outlineLevel="0" collapsed="false">
      <c r="B29" s="72" t="n">
        <f aca="false">B28+1</f>
        <v>2039</v>
      </c>
      <c r="C29" s="73" t="n">
        <v>10</v>
      </c>
      <c r="D29" s="86" t="n">
        <v>25.3581390535298</v>
      </c>
      <c r="E29" s="75" t="n">
        <f aca="false">AR29/AR28-1</f>
        <v>0.00150572838991958</v>
      </c>
      <c r="F29" s="76" t="n">
        <f aca="false">AS29/AS28-1</f>
        <v>0.00150572838993046</v>
      </c>
      <c r="G29" s="77" t="n">
        <f aca="false">AT29/AT28-1</f>
        <v>0.00574751133976847</v>
      </c>
      <c r="H29" s="77" t="n">
        <f aca="false">AU29/AU28-1</f>
        <v>0.00146481385332287</v>
      </c>
      <c r="I29" s="77" t="e">
        <f aca="false">AV29/AV28-1</f>
        <v>#DIV/0!</v>
      </c>
      <c r="J29" s="77" t="e">
        <f aca="false">AW29/AW28-1</f>
        <v>#DIV/0!</v>
      </c>
      <c r="K29" s="77" t="e">
        <f aca="false">AX29/AX28-1</f>
        <v>#DIV/0!</v>
      </c>
      <c r="L29" s="77" t="e">
        <f aca="false">AY29/AY28-1</f>
        <v>#DIV/0!</v>
      </c>
      <c r="M29" s="77" t="e">
        <f aca="false">AZ29/AZ28-1</f>
        <v>#DIV/0!</v>
      </c>
      <c r="N29" s="77" t="e">
        <f aca="false">BA29/BA28-1</f>
        <v>#DIV/0!</v>
      </c>
      <c r="O29" s="77" t="e">
        <f aca="false">BB29/BB28-1</f>
        <v>#DIV/0!</v>
      </c>
      <c r="P29" s="77" t="e">
        <f aca="false">BC29/BC28-1</f>
        <v>#DIV/0!</v>
      </c>
      <c r="Q29" s="77" t="e">
        <f aca="false">BD29/BD28-1</f>
        <v>#DIV/0!</v>
      </c>
      <c r="R29" s="77" t="e">
        <f aca="false">BE29/BE28-1</f>
        <v>#DIV/0!</v>
      </c>
      <c r="S29" s="77" t="e">
        <f aca="false">BF29/BF28-1</f>
        <v>#DIV/0!</v>
      </c>
      <c r="T29" s="77" t="e">
        <f aca="false">BG29/BG28-1</f>
        <v>#DIV/0!</v>
      </c>
      <c r="U29" s="77" t="n">
        <f aca="false">AU29/AU28-1</f>
        <v>0.00146481385332287</v>
      </c>
      <c r="V29" s="77" t="e">
        <f aca="false">AV29/AV28-1</f>
        <v>#DIV/0!</v>
      </c>
      <c r="W29" s="78" t="e">
        <f aca="false">AW29/AW28-1</f>
        <v>#DIV/0!</v>
      </c>
      <c r="X29" s="79" t="n">
        <f aca="false">(AE29+AD29)/AC29</f>
        <v>0.721869999027432</v>
      </c>
      <c r="Y29" s="80" t="n">
        <f aca="false">(AQ29+AR29+AS29+AT29+AU29)/AC29</f>
        <v>0.123883173570327</v>
      </c>
      <c r="Z29" s="80" t="n">
        <f aca="false">(AF29+AG29+AI29)/AC29</f>
        <v>0.139992565525214</v>
      </c>
      <c r="AA29" s="65" t="n">
        <f aca="false">1-AI29/(AF29+AG29+AI29)</f>
        <v>0.462529840536435</v>
      </c>
      <c r="AB29" s="81" t="n">
        <f aca="false">(AH29+AJ29+AK29+AL29+AM29+AN29+AO29+AP29)/AC29</f>
        <v>0.014254261877027</v>
      </c>
      <c r="AC29" s="82" t="n">
        <f aca="false">SUM(AD29:AU29)</f>
        <v>28896.4887552453</v>
      </c>
      <c r="AD29" s="83" t="n">
        <v>20244.4600862346</v>
      </c>
      <c r="AE29" s="84" t="n">
        <v>615.048223410502</v>
      </c>
      <c r="AF29" s="84" t="n">
        <v>1547.82000165767</v>
      </c>
      <c r="AG29" s="84" t="n">
        <v>323.249</v>
      </c>
      <c r="AH29" s="84" t="n">
        <v>1.48617005376141</v>
      </c>
      <c r="AI29" s="84" t="n">
        <v>2174.22459385961</v>
      </c>
      <c r="AJ29" s="84" t="n">
        <v>0.52185767512531</v>
      </c>
      <c r="AK29" s="84" t="n">
        <v>132.145618020382</v>
      </c>
      <c r="AL29" s="84" t="n">
        <v>43.0985107302247</v>
      </c>
      <c r="AM29" s="84" t="n">
        <v>26.4588635815537</v>
      </c>
      <c r="AN29" s="84" t="n">
        <v>144.057132675028</v>
      </c>
      <c r="AO29" s="84" t="n">
        <v>55.2176447791591</v>
      </c>
      <c r="AP29" s="84" t="n">
        <v>8.9123205285983</v>
      </c>
      <c r="AQ29" s="84" t="n">
        <v>347.136761681998</v>
      </c>
      <c r="AR29" s="84" t="n">
        <v>1080.22090527284</v>
      </c>
      <c r="AS29" s="84" t="n">
        <v>1029.5673159146</v>
      </c>
      <c r="AT29" s="84" t="n">
        <v>1044.0081469256</v>
      </c>
      <c r="AU29" s="85" t="n">
        <v>78.855602244002</v>
      </c>
      <c r="AW29" s="71"/>
    </row>
    <row r="30" customFormat="false" ht="13.8" hidden="false" customHeight="false" outlineLevel="0" collapsed="false">
      <c r="B30" s="72" t="n">
        <f aca="false">B29+1</f>
        <v>2040</v>
      </c>
      <c r="C30" s="73" t="n">
        <v>10</v>
      </c>
      <c r="D30" s="86" t="n">
        <v>25.4090388118451</v>
      </c>
      <c r="E30" s="75" t="n">
        <f aca="false">AR30/AR29-1</f>
        <v>0.00160635458213232</v>
      </c>
      <c r="F30" s="76" t="n">
        <f aca="false">AS30/AS29-1</f>
        <v>0.00160635458211966</v>
      </c>
      <c r="G30" s="77" t="n">
        <f aca="false">AT30/AT29-1</f>
        <v>0.00541807994451715</v>
      </c>
      <c r="H30" s="77" t="n">
        <f aca="false">AU30/AU29-1</f>
        <v>0.00157864318935275</v>
      </c>
      <c r="I30" s="77" t="e">
        <f aca="false">AV30/AV29-1</f>
        <v>#DIV/0!</v>
      </c>
      <c r="J30" s="77" t="e">
        <f aca="false">AW30/AW29-1</f>
        <v>#DIV/0!</v>
      </c>
      <c r="K30" s="77" t="e">
        <f aca="false">AX30/AX29-1</f>
        <v>#DIV/0!</v>
      </c>
      <c r="L30" s="77" t="e">
        <f aca="false">AY30/AY29-1</f>
        <v>#DIV/0!</v>
      </c>
      <c r="M30" s="77" t="e">
        <f aca="false">AZ30/AZ29-1</f>
        <v>#DIV/0!</v>
      </c>
      <c r="N30" s="77" t="e">
        <f aca="false">BA30/BA29-1</f>
        <v>#DIV/0!</v>
      </c>
      <c r="O30" s="77" t="e">
        <f aca="false">BB30/BB29-1</f>
        <v>#DIV/0!</v>
      </c>
      <c r="P30" s="77" t="e">
        <f aca="false">BC30/BC29-1</f>
        <v>#DIV/0!</v>
      </c>
      <c r="Q30" s="77" t="e">
        <f aca="false">BD30/BD29-1</f>
        <v>#DIV/0!</v>
      </c>
      <c r="R30" s="77" t="e">
        <f aca="false">BE30/BE29-1</f>
        <v>#DIV/0!</v>
      </c>
      <c r="S30" s="77" t="e">
        <f aca="false">BF30/BF29-1</f>
        <v>#DIV/0!</v>
      </c>
      <c r="T30" s="77" t="e">
        <f aca="false">BG30/BG29-1</f>
        <v>#DIV/0!</v>
      </c>
      <c r="U30" s="77" t="n">
        <f aca="false">AU30/AU29-1</f>
        <v>0.00157864318935275</v>
      </c>
      <c r="V30" s="77" t="e">
        <f aca="false">AV30/AV29-1</f>
        <v>#DIV/0!</v>
      </c>
      <c r="W30" s="78" t="e">
        <f aca="false">AW30/AW29-1</f>
        <v>#DIV/0!</v>
      </c>
      <c r="X30" s="79" t="n">
        <f aca="false">(AE30+AD30)/AC30</f>
        <v>0.721994861278083</v>
      </c>
      <c r="Y30" s="80" t="n">
        <f aca="false">(AQ30+AR30+AS30+AT30+AU30)/AC30</f>
        <v>0.123909422032026</v>
      </c>
      <c r="Z30" s="80" t="n">
        <f aca="false">(AF30+AG30+AI30)/AC30</f>
        <v>0.139876691480234</v>
      </c>
      <c r="AA30" s="65" t="n">
        <f aca="false">1-AI30/(AF30+AG30+AI30)</f>
        <v>0.462084599511829</v>
      </c>
      <c r="AB30" s="81" t="n">
        <f aca="false">(AH30+AJ30+AK30+AL30+AM30+AN30+AO30+AP30)/AC30</f>
        <v>0.0142190252096569</v>
      </c>
      <c r="AC30" s="82" t="n">
        <f aca="false">SUM(AD30:AU30)</f>
        <v>28942.7231372536</v>
      </c>
      <c r="AD30" s="83" t="n">
        <v>20283.905459452</v>
      </c>
      <c r="AE30" s="84" t="n">
        <v>612.591917039374</v>
      </c>
      <c r="AF30" s="84" t="n">
        <v>1547.46000165767</v>
      </c>
      <c r="AG30" s="84" t="n">
        <v>323.249</v>
      </c>
      <c r="AH30" s="84" t="n">
        <v>1.2012154631648</v>
      </c>
      <c r="AI30" s="84" t="n">
        <v>2177.70335320979</v>
      </c>
      <c r="AJ30" s="84" t="n">
        <v>0.502149383615872</v>
      </c>
      <c r="AK30" s="84" t="n">
        <v>132.145618020382</v>
      </c>
      <c r="AL30" s="84" t="n">
        <v>43.0985107302247</v>
      </c>
      <c r="AM30" s="84" t="n">
        <v>26.3001104000644</v>
      </c>
      <c r="AN30" s="84" t="n">
        <v>144.057132675028</v>
      </c>
      <c r="AO30" s="84" t="n">
        <v>55.3059930108057</v>
      </c>
      <c r="AP30" s="84" t="n">
        <v>8.92658024144406</v>
      </c>
      <c r="AQ30" s="84" t="n">
        <v>344.454053174387</v>
      </c>
      <c r="AR30" s="84" t="n">
        <v>1081.95612307374</v>
      </c>
      <c r="AS30" s="84" t="n">
        <v>1031.22116609012</v>
      </c>
      <c r="AT30" s="84" t="n">
        <v>1049.66466652837</v>
      </c>
      <c r="AU30" s="85" t="n">
        <v>78.9800871034268</v>
      </c>
      <c r="AW30" s="71"/>
    </row>
    <row r="31" customFormat="false" ht="13.8" hidden="false" customHeight="false" outlineLevel="0" collapsed="false">
      <c r="B31" s="72" t="n">
        <f aca="false">B30+1</f>
        <v>2041</v>
      </c>
      <c r="C31" s="73" t="n">
        <v>10</v>
      </c>
      <c r="D31" s="86" t="n">
        <v>25.4593814235414</v>
      </c>
      <c r="E31" s="75" t="n">
        <f aca="false">AR31/AR30-1</f>
        <v>0.00150685516881977</v>
      </c>
      <c r="F31" s="76" t="n">
        <f aca="false">AS31/AS30-1</f>
        <v>0.00150685516882065</v>
      </c>
      <c r="G31" s="77" t="n">
        <f aca="false">AT31/AT30-1</f>
        <v>0.00505013202452753</v>
      </c>
      <c r="H31" s="77" t="n">
        <f aca="false">AU31/AU30-1</f>
        <v>0.00155548815639084</v>
      </c>
      <c r="I31" s="77" t="e">
        <f aca="false">AV31/AV30-1</f>
        <v>#DIV/0!</v>
      </c>
      <c r="J31" s="77" t="e">
        <f aca="false">AW31/AW30-1</f>
        <v>#DIV/0!</v>
      </c>
      <c r="K31" s="77" t="e">
        <f aca="false">AX31/AX30-1</f>
        <v>#DIV/0!</v>
      </c>
      <c r="L31" s="77" t="e">
        <f aca="false">AY31/AY30-1</f>
        <v>#DIV/0!</v>
      </c>
      <c r="M31" s="77" t="e">
        <f aca="false">AZ31/AZ30-1</f>
        <v>#DIV/0!</v>
      </c>
      <c r="N31" s="77" t="e">
        <f aca="false">BA31/BA30-1</f>
        <v>#DIV/0!</v>
      </c>
      <c r="O31" s="77" t="e">
        <f aca="false">BB31/BB30-1</f>
        <v>#DIV/0!</v>
      </c>
      <c r="P31" s="77" t="e">
        <f aca="false">BC31/BC30-1</f>
        <v>#DIV/0!</v>
      </c>
      <c r="Q31" s="77" t="e">
        <f aca="false">BD31/BD30-1</f>
        <v>#DIV/0!</v>
      </c>
      <c r="R31" s="77" t="e">
        <f aca="false">BE31/BE30-1</f>
        <v>#DIV/0!</v>
      </c>
      <c r="S31" s="77" t="e">
        <f aca="false">BF31/BF30-1</f>
        <v>#DIV/0!</v>
      </c>
      <c r="T31" s="77" t="e">
        <f aca="false">BG31/BG30-1</f>
        <v>#DIV/0!</v>
      </c>
      <c r="U31" s="77" t="n">
        <f aca="false">AU31/AU30-1</f>
        <v>0.00155548815639084</v>
      </c>
      <c r="V31" s="77" t="e">
        <f aca="false">AV31/AV30-1</f>
        <v>#DIV/0!</v>
      </c>
      <c r="W31" s="78" t="e">
        <f aca="false">AW31/AW30-1</f>
        <v>#DIV/0!</v>
      </c>
      <c r="X31" s="79" t="n">
        <f aca="false">(AE31+AD31)/AC31</f>
        <v>0.722144194281776</v>
      </c>
      <c r="Y31" s="80" t="n">
        <f aca="false">(AQ31+AR31+AS31+AT31+AU31)/AC31</f>
        <v>0.123913314947485</v>
      </c>
      <c r="Z31" s="80" t="n">
        <f aca="false">(AF31+AG31+AI31)/AC31</f>
        <v>0.139759410367893</v>
      </c>
      <c r="AA31" s="65" t="n">
        <f aca="false">1-AI31/(AF31+AG31+AI31)</f>
        <v>0.461633200093725</v>
      </c>
      <c r="AB31" s="81" t="n">
        <f aca="false">(AH31+AJ31+AK31+AL31+AM31+AN31+AO31+AP31)/AC31</f>
        <v>0.0141830804028466</v>
      </c>
      <c r="AC31" s="82" t="n">
        <f aca="false">SUM(AD31:AU31)</f>
        <v>28991.925766587</v>
      </c>
      <c r="AD31" s="83" t="n">
        <v>20326.205147659</v>
      </c>
      <c r="AE31" s="84" t="n">
        <v>610.145725730002</v>
      </c>
      <c r="AF31" s="84" t="n">
        <v>1547.24000165767</v>
      </c>
      <c r="AG31" s="84" t="n">
        <v>323.249</v>
      </c>
      <c r="AH31" s="84" t="n">
        <v>0.939553611720831</v>
      </c>
      <c r="AI31" s="84" t="n">
        <v>2181.40544891024</v>
      </c>
      <c r="AJ31" s="84" t="n">
        <v>0.482767293715098</v>
      </c>
      <c r="AK31" s="84" t="n">
        <v>132.145618020382</v>
      </c>
      <c r="AL31" s="84" t="n">
        <v>43.0985107302247</v>
      </c>
      <c r="AM31" s="84" t="n">
        <v>26.142309737664</v>
      </c>
      <c r="AN31" s="84" t="n">
        <v>144.057132675028</v>
      </c>
      <c r="AO31" s="84" t="n">
        <v>55.3889520003219</v>
      </c>
      <c r="AP31" s="84" t="n">
        <v>8.93997011180622</v>
      </c>
      <c r="AQ31" s="84" t="n">
        <v>342.055535795192</v>
      </c>
      <c r="AR31" s="84" t="n">
        <v>1083.58647425023</v>
      </c>
      <c r="AS31" s="84" t="n">
        <v>1032.77506703444</v>
      </c>
      <c r="AT31" s="84" t="n">
        <v>1054.96561167582</v>
      </c>
      <c r="AU31" s="85" t="n">
        <v>79.1029396935069</v>
      </c>
      <c r="AW31" s="71"/>
    </row>
    <row r="32" customFormat="false" ht="13.8" hidden="false" customHeight="false" outlineLevel="0" collapsed="false">
      <c r="B32" s="72" t="n">
        <f aca="false">B31+1</f>
        <v>2042</v>
      </c>
      <c r="C32" s="73" t="n">
        <v>10</v>
      </c>
      <c r="D32" s="86" t="n">
        <v>25.5106114503027</v>
      </c>
      <c r="E32" s="75" t="n">
        <f aca="false">AR32/AR31-1</f>
        <v>0.00130507233214461</v>
      </c>
      <c r="F32" s="76" t="n">
        <f aca="false">AS32/AS31-1</f>
        <v>0.00130507233214883</v>
      </c>
      <c r="G32" s="77" t="n">
        <f aca="false">AT32/AT31-1</f>
        <v>0.00464438099398046</v>
      </c>
      <c r="H32" s="77" t="n">
        <f aca="false">AU32/AU31-1</f>
        <v>0.00123275546468982</v>
      </c>
      <c r="I32" s="77" t="e">
        <f aca="false">AV32/AV31-1</f>
        <v>#DIV/0!</v>
      </c>
      <c r="J32" s="77" t="e">
        <f aca="false">AW32/AW31-1</f>
        <v>#DIV/0!</v>
      </c>
      <c r="K32" s="77" t="e">
        <f aca="false">AX32/AX31-1</f>
        <v>#DIV/0!</v>
      </c>
      <c r="L32" s="77" t="e">
        <f aca="false">AY32/AY31-1</f>
        <v>#DIV/0!</v>
      </c>
      <c r="M32" s="77" t="e">
        <f aca="false">AZ32/AZ31-1</f>
        <v>#DIV/0!</v>
      </c>
      <c r="N32" s="77" t="e">
        <f aca="false">BA32/BA31-1</f>
        <v>#DIV/0!</v>
      </c>
      <c r="O32" s="77" t="e">
        <f aca="false">BB32/BB31-1</f>
        <v>#DIV/0!</v>
      </c>
      <c r="P32" s="77" t="e">
        <f aca="false">BC32/BC31-1</f>
        <v>#DIV/0!</v>
      </c>
      <c r="Q32" s="77" t="e">
        <f aca="false">BD32/BD31-1</f>
        <v>#DIV/0!</v>
      </c>
      <c r="R32" s="77" t="e">
        <f aca="false">BE32/BE31-1</f>
        <v>#DIV/0!</v>
      </c>
      <c r="S32" s="77" t="e">
        <f aca="false">BF32/BF31-1</f>
        <v>#DIV/0!</v>
      </c>
      <c r="T32" s="77" t="e">
        <f aca="false">BG32/BG31-1</f>
        <v>#DIV/0!</v>
      </c>
      <c r="U32" s="77" t="n">
        <f aca="false">AU32/AU31-1</f>
        <v>0.00123275546468982</v>
      </c>
      <c r="V32" s="77" t="e">
        <f aca="false">AV32/AV31-1</f>
        <v>#DIV/0!</v>
      </c>
      <c r="W32" s="78" t="e">
        <f aca="false">AW32/AW31-1</f>
        <v>#DIV/0!</v>
      </c>
      <c r="X32" s="79" t="n">
        <f aca="false">(AE32+AD32)/AC32</f>
        <v>0.722251242228751</v>
      </c>
      <c r="Y32" s="80" t="n">
        <f aca="false">(AQ32+AR32+AS32+AT32+AU32)/AC32</f>
        <v>0.123934264031702</v>
      </c>
      <c r="Z32" s="80" t="n">
        <f aca="false">(AF32+AG32+AI32)/AC32</f>
        <v>0.139662323200126</v>
      </c>
      <c r="AA32" s="65" t="n">
        <f aca="false">1-AI32/(AF32+AG32+AI32)</f>
        <v>0.461258950928847</v>
      </c>
      <c r="AB32" s="81" t="n">
        <f aca="false">(AH32+AJ32+AK32+AL32+AM32+AN32+AO32+AP32)/AC32</f>
        <v>0.0141521705394205</v>
      </c>
      <c r="AC32" s="82" t="n">
        <f aca="false">SUM(AD32:AU32)</f>
        <v>29032.5144626602</v>
      </c>
      <c r="AD32" s="83" t="n">
        <v>20361.0614143731</v>
      </c>
      <c r="AE32" s="84" t="n">
        <v>607.70822130739</v>
      </c>
      <c r="AF32" s="84" t="n">
        <v>1547.04000165767</v>
      </c>
      <c r="AG32" s="84" t="n">
        <v>323.249</v>
      </c>
      <c r="AH32" s="84" t="n">
        <v>0.710557431492517</v>
      </c>
      <c r="AI32" s="84" t="n">
        <v>2184.45941653872</v>
      </c>
      <c r="AJ32" s="84" t="n">
        <v>0.463271416518682</v>
      </c>
      <c r="AK32" s="84" t="n">
        <v>132.145618020382</v>
      </c>
      <c r="AL32" s="84" t="n">
        <v>43.0985107302247</v>
      </c>
      <c r="AM32" s="84" t="n">
        <v>25.9854558792381</v>
      </c>
      <c r="AN32" s="84" t="n">
        <v>144.057132675028</v>
      </c>
      <c r="AO32" s="84" t="n">
        <v>55.4609576379223</v>
      </c>
      <c r="AP32" s="84" t="n">
        <v>8.95159207295157</v>
      </c>
      <c r="AQ32" s="84" t="n">
        <v>339.934038555833</v>
      </c>
      <c r="AR32" s="84" t="n">
        <v>1085.00063297726</v>
      </c>
      <c r="AS32" s="84" t="n">
        <v>1034.12291319976</v>
      </c>
      <c r="AT32" s="84" t="n">
        <v>1059.86527391199</v>
      </c>
      <c r="AU32" s="85" t="n">
        <v>79.2004542746871</v>
      </c>
      <c r="AW32" s="71"/>
    </row>
    <row r="33" customFormat="false" ht="13.8" hidden="false" customHeight="false" outlineLevel="0" collapsed="false">
      <c r="B33" s="72" t="n">
        <f aca="false">B32+1</f>
        <v>2043</v>
      </c>
      <c r="C33" s="73" t="n">
        <v>10</v>
      </c>
      <c r="D33" s="86" t="n">
        <v>25.5607932280756</v>
      </c>
      <c r="E33" s="75" t="n">
        <f aca="false">AR33/AR32-1</f>
        <v>0.000902373138302437</v>
      </c>
      <c r="F33" s="76" t="n">
        <f aca="false">AS33/AS32-1</f>
        <v>0.000902373138297996</v>
      </c>
      <c r="G33" s="77" t="n">
        <f aca="false">AT33/AT32-1</f>
        <v>0.00427673360780045</v>
      </c>
      <c r="H33" s="77" t="n">
        <f aca="false">AU33/AU32-1</f>
        <v>0.00085794921475757</v>
      </c>
      <c r="I33" s="77" t="e">
        <f aca="false">AV33/AV32-1</f>
        <v>#DIV/0!</v>
      </c>
      <c r="J33" s="77" t="e">
        <f aca="false">AW33/AW32-1</f>
        <v>#DIV/0!</v>
      </c>
      <c r="K33" s="77" t="e">
        <f aca="false">AX33/AX32-1</f>
        <v>#DIV/0!</v>
      </c>
      <c r="L33" s="77" t="e">
        <f aca="false">AY33/AY32-1</f>
        <v>#DIV/0!</v>
      </c>
      <c r="M33" s="77" t="e">
        <f aca="false">AZ33/AZ32-1</f>
        <v>#DIV/0!</v>
      </c>
      <c r="N33" s="77" t="e">
        <f aca="false">BA33/BA32-1</f>
        <v>#DIV/0!</v>
      </c>
      <c r="O33" s="77" t="e">
        <f aca="false">BB33/BB32-1</f>
        <v>#DIV/0!</v>
      </c>
      <c r="P33" s="77" t="e">
        <f aca="false">BC33/BC32-1</f>
        <v>#DIV/0!</v>
      </c>
      <c r="Q33" s="77" t="e">
        <f aca="false">BD33/BD32-1</f>
        <v>#DIV/0!</v>
      </c>
      <c r="R33" s="77" t="e">
        <f aca="false">BE33/BE32-1</f>
        <v>#DIV/0!</v>
      </c>
      <c r="S33" s="77" t="e">
        <f aca="false">BF33/BF32-1</f>
        <v>#DIV/0!</v>
      </c>
      <c r="T33" s="77" t="e">
        <f aca="false">BG33/BG32-1</f>
        <v>#DIV/0!</v>
      </c>
      <c r="U33" s="77" t="n">
        <f aca="false">AU33/AU32-1</f>
        <v>0.00085794921475757</v>
      </c>
      <c r="V33" s="77" t="e">
        <f aca="false">AV33/AV32-1</f>
        <v>#DIV/0!</v>
      </c>
      <c r="W33" s="78" t="e">
        <f aca="false">AW33/AW32-1</f>
        <v>#DIV/0!</v>
      </c>
      <c r="X33" s="79" t="n">
        <f aca="false">(AE33+AD33)/AC33</f>
        <v>0.72230523416639</v>
      </c>
      <c r="Y33" s="80" t="n">
        <f aca="false">(AQ33+AR33+AS33+AT33+AU33)/AC33</f>
        <v>0.123970877746942</v>
      </c>
      <c r="Z33" s="80" t="n">
        <f aca="false">(AF33+AG33+AI33)/AC33</f>
        <v>0.139596590670362</v>
      </c>
      <c r="AA33" s="65" t="n">
        <f aca="false">1-AI33/(AF33+AG33+AI33)</f>
        <v>0.461005271294746</v>
      </c>
      <c r="AB33" s="81" t="n">
        <f aca="false">(AH33+AJ33+AK33+AL33+AM33+AN33+AO33+AP33)/AC33</f>
        <v>0.0141272974163058</v>
      </c>
      <c r="AC33" s="82" t="n">
        <f aca="false">SUM(AD33:AU33)</f>
        <v>29061.5469771229</v>
      </c>
      <c r="AD33" s="83" t="n">
        <v>20386.0286710108</v>
      </c>
      <c r="AE33" s="84" t="n">
        <v>605.278823537508</v>
      </c>
      <c r="AF33" s="84" t="n">
        <v>1547.00000165767</v>
      </c>
      <c r="AG33" s="84" t="n">
        <v>323.249</v>
      </c>
      <c r="AH33" s="84" t="n">
        <v>0.516942192264532</v>
      </c>
      <c r="AI33" s="84" t="n">
        <v>2186.64387595526</v>
      </c>
      <c r="AJ33" s="84" t="n">
        <v>0.442849756281907</v>
      </c>
      <c r="AK33" s="84" t="n">
        <v>132.145618020382</v>
      </c>
      <c r="AL33" s="84" t="n">
        <v>43.0985107302247</v>
      </c>
      <c r="AM33" s="84" t="n">
        <v>25.8295431439626</v>
      </c>
      <c r="AN33" s="84" t="n">
        <v>144.057132675028</v>
      </c>
      <c r="AO33" s="84" t="n">
        <v>55.5108724997965</v>
      </c>
      <c r="AP33" s="84" t="n">
        <v>8.95964850581723</v>
      </c>
      <c r="AQ33" s="84" t="n">
        <v>338.083261505165</v>
      </c>
      <c r="AR33" s="84" t="n">
        <v>1085.9797084035</v>
      </c>
      <c r="AS33" s="84" t="n">
        <v>1035.05607793833</v>
      </c>
      <c r="AT33" s="84" t="n">
        <v>1064.39803534867</v>
      </c>
      <c r="AU33" s="85" t="n">
        <v>79.2684042422405</v>
      </c>
      <c r="AW33" s="71"/>
    </row>
    <row r="34" customFormat="false" ht="13.8" hidden="false" customHeight="false" outlineLevel="0" collapsed="false">
      <c r="B34" s="72" t="n">
        <f aca="false">B33+1</f>
        <v>2044</v>
      </c>
      <c r="C34" s="73" t="n">
        <v>10</v>
      </c>
      <c r="D34" s="86" t="n">
        <v>25.6128594778378</v>
      </c>
      <c r="E34" s="75" t="n">
        <f aca="false">AR34/AR33-1</f>
        <v>0.00100237784379087</v>
      </c>
      <c r="F34" s="76" t="n">
        <f aca="false">AS34/AS33-1</f>
        <v>0.00100237784379442</v>
      </c>
      <c r="G34" s="77" t="n">
        <f aca="false">AT34/AT33-1</f>
        <v>0.00392400696760187</v>
      </c>
      <c r="H34" s="77" t="n">
        <f aca="false">AU34/AU33-1</f>
        <v>0.00110772310604301</v>
      </c>
      <c r="I34" s="77" t="e">
        <f aca="false">AV34/AV33-1</f>
        <v>#DIV/0!</v>
      </c>
      <c r="J34" s="77" t="e">
        <f aca="false">AW34/AW33-1</f>
        <v>#DIV/0!</v>
      </c>
      <c r="K34" s="77" t="e">
        <f aca="false">AX34/AX33-1</f>
        <v>#DIV/0!</v>
      </c>
      <c r="L34" s="77" t="e">
        <f aca="false">AY34/AY33-1</f>
        <v>#DIV/0!</v>
      </c>
      <c r="M34" s="77" t="e">
        <f aca="false">AZ34/AZ33-1</f>
        <v>#DIV/0!</v>
      </c>
      <c r="N34" s="77" t="e">
        <f aca="false">BA34/BA33-1</f>
        <v>#DIV/0!</v>
      </c>
      <c r="O34" s="77" t="e">
        <f aca="false">BB34/BB33-1</f>
        <v>#DIV/0!</v>
      </c>
      <c r="P34" s="77" t="e">
        <f aca="false">BC34/BC33-1</f>
        <v>#DIV/0!</v>
      </c>
      <c r="Q34" s="77" t="e">
        <f aca="false">BD34/BD33-1</f>
        <v>#DIV/0!</v>
      </c>
      <c r="R34" s="77" t="e">
        <f aca="false">BE34/BE33-1</f>
        <v>#DIV/0!</v>
      </c>
      <c r="S34" s="77" t="e">
        <f aca="false">BF34/BF33-1</f>
        <v>#DIV/0!</v>
      </c>
      <c r="T34" s="77" t="e">
        <f aca="false">BG34/BG33-1</f>
        <v>#DIV/0!</v>
      </c>
      <c r="U34" s="77" t="n">
        <f aca="false">AU34/AU33-1</f>
        <v>0.00110772310604301</v>
      </c>
      <c r="V34" s="77" t="e">
        <f aca="false">AV34/AV33-1</f>
        <v>#DIV/0!</v>
      </c>
      <c r="W34" s="78" t="e">
        <f aca="false">AW34/AW33-1</f>
        <v>#DIV/0!</v>
      </c>
      <c r="X34" s="79" t="n">
        <f aca="false">(AE34+AD34)/AC34</f>
        <v>0.722352027609652</v>
      </c>
      <c r="Y34" s="80" t="n">
        <f aca="false">(AQ34+AR34+AS34+AT34+AU34)/AC34</f>
        <v>0.12401220621866</v>
      </c>
      <c r="Z34" s="80" t="n">
        <f aca="false">(AF34+AG34+AI34)/AC34</f>
        <v>0.139531612689579</v>
      </c>
      <c r="AA34" s="65" t="n">
        <f aca="false">1-AI34/(AF34+AG34+AI34)</f>
        <v>0.460754268755256</v>
      </c>
      <c r="AB34" s="81" t="n">
        <f aca="false">(AH34+AJ34+AK34+AL34+AM34+AN34+AO34+AP34)/AC34</f>
        <v>0.0141041534821083</v>
      </c>
      <c r="AC34" s="82" t="n">
        <f aca="false">SUM(AD34:AU34)</f>
        <v>29090.6085241</v>
      </c>
      <c r="AD34" s="83" t="n">
        <v>20410.8009114695</v>
      </c>
      <c r="AE34" s="84" t="n">
        <v>602.85914031275</v>
      </c>
      <c r="AF34" s="84" t="n">
        <v>1546.98000165767</v>
      </c>
      <c r="AG34" s="84" t="n">
        <v>323.249</v>
      </c>
      <c r="AH34" s="84" t="n">
        <v>0.365926205876107</v>
      </c>
      <c r="AI34" s="84" t="n">
        <v>2188.83051983121</v>
      </c>
      <c r="AJ34" s="84" t="n">
        <v>0.421662468604547</v>
      </c>
      <c r="AK34" s="84" t="n">
        <v>132.145618020382</v>
      </c>
      <c r="AL34" s="84" t="n">
        <v>43.0985107302247</v>
      </c>
      <c r="AM34" s="84" t="n">
        <v>25.6745658850988</v>
      </c>
      <c r="AN34" s="84" t="n">
        <v>144.057132675028</v>
      </c>
      <c r="AO34" s="84" t="n">
        <v>55.5663833722963</v>
      </c>
      <c r="AP34" s="84" t="n">
        <v>8.96860815432305</v>
      </c>
      <c r="AQ34" s="84" t="n">
        <v>336.497725356172</v>
      </c>
      <c r="AR34" s="84" t="n">
        <v>1087.06827040201</v>
      </c>
      <c r="AS34" s="84" t="n">
        <v>1036.09359521794</v>
      </c>
      <c r="AT34" s="84" t="n">
        <v>1068.57474065568</v>
      </c>
      <c r="AU34" s="85" t="n">
        <v>79.3562116851988</v>
      </c>
      <c r="AW34" s="71"/>
    </row>
    <row r="35" customFormat="false" ht="13.8" hidden="false" customHeight="false" outlineLevel="0" collapsed="false">
      <c r="B35" s="72" t="n">
        <f aca="false">B34+1</f>
        <v>2045</v>
      </c>
      <c r="C35" s="73" t="n">
        <v>10</v>
      </c>
      <c r="D35" s="86" t="n">
        <v>25.6650291698401</v>
      </c>
      <c r="E35" s="75" t="n">
        <f aca="false">AR35/AR34-1</f>
        <v>0.000499439878913321</v>
      </c>
      <c r="F35" s="76" t="n">
        <f aca="false">AS35/AS34-1</f>
        <v>0.000499439878914876</v>
      </c>
      <c r="G35" s="77" t="n">
        <f aca="false">AT35/AT34-1</f>
        <v>0.00350999666873908</v>
      </c>
      <c r="H35" s="77" t="n">
        <f aca="false">AU35/AU34-1</f>
        <v>0.000422683918926969</v>
      </c>
      <c r="I35" s="77" t="e">
        <f aca="false">AV35/AV34-1</f>
        <v>#DIV/0!</v>
      </c>
      <c r="J35" s="77" t="e">
        <f aca="false">AW35/AW34-1</f>
        <v>#DIV/0!</v>
      </c>
      <c r="K35" s="77" t="e">
        <f aca="false">AX35/AX34-1</f>
        <v>#DIV/0!</v>
      </c>
      <c r="L35" s="77" t="e">
        <f aca="false">AY35/AY34-1</f>
        <v>#DIV/0!</v>
      </c>
      <c r="M35" s="77" t="e">
        <f aca="false">AZ35/AZ34-1</f>
        <v>#DIV/0!</v>
      </c>
      <c r="N35" s="77" t="e">
        <f aca="false">BA35/BA34-1</f>
        <v>#DIV/0!</v>
      </c>
      <c r="O35" s="77" t="e">
        <f aca="false">BB35/BB34-1</f>
        <v>#DIV/0!</v>
      </c>
      <c r="P35" s="77" t="e">
        <f aca="false">BC35/BC34-1</f>
        <v>#DIV/0!</v>
      </c>
      <c r="Q35" s="77" t="e">
        <f aca="false">BD35/BD34-1</f>
        <v>#DIV/0!</v>
      </c>
      <c r="R35" s="77" t="e">
        <f aca="false">BE35/BE34-1</f>
        <v>#DIV/0!</v>
      </c>
      <c r="S35" s="77" t="e">
        <f aca="false">BF35/BF34-1</f>
        <v>#DIV/0!</v>
      </c>
      <c r="T35" s="77" t="e">
        <f aca="false">BG35/BG34-1</f>
        <v>#DIV/0!</v>
      </c>
      <c r="U35" s="77" t="n">
        <f aca="false">AU35/AU34-1</f>
        <v>0.000422683918926969</v>
      </c>
      <c r="V35" s="77" t="e">
        <f aca="false">AV35/AV34-1</f>
        <v>#DIV/0!</v>
      </c>
      <c r="W35" s="78" t="e">
        <f aca="false">AW35/AW34-1</f>
        <v>#DIV/0!</v>
      </c>
      <c r="X35" s="79" t="n">
        <f aca="false">(AE35+AD35)/AC35</f>
        <v>0.722340999006619</v>
      </c>
      <c r="Y35" s="80" t="n">
        <f aca="false">(AQ35+AR35+AS35+AT35+AU35)/AC35</f>
        <v>0.124071159208261</v>
      </c>
      <c r="Z35" s="80" t="n">
        <f aca="false">(AF35+AG35+AI35)/AC35</f>
        <v>0.139499483860907</v>
      </c>
      <c r="AA35" s="65" t="n">
        <f aca="false">1-AI35/(AF35+AG35+AI35)</f>
        <v>0.460630072355156</v>
      </c>
      <c r="AB35" s="81" t="n">
        <f aca="false">(AH35+AJ35+AK35+AL35+AM35+AN35+AO35+AP35)/AC35</f>
        <v>0.0140883579242134</v>
      </c>
      <c r="AC35" s="82" t="n">
        <f aca="false">SUM(AD35:AU35)</f>
        <v>29105.1538283621</v>
      </c>
      <c r="AD35" s="83" t="n">
        <v>20423.3985250242</v>
      </c>
      <c r="AE35" s="84" t="n">
        <v>600.447367596156</v>
      </c>
      <c r="AF35" s="84" t="n">
        <v>1546.98000165767</v>
      </c>
      <c r="AG35" s="84" t="n">
        <v>323.249</v>
      </c>
      <c r="AH35" s="84" t="n">
        <v>0.254830038729801</v>
      </c>
      <c r="AI35" s="84" t="n">
        <v>2189.92493509113</v>
      </c>
      <c r="AJ35" s="84" t="n">
        <v>0.399955596720461</v>
      </c>
      <c r="AK35" s="84" t="n">
        <v>132.145618020382</v>
      </c>
      <c r="AL35" s="84" t="n">
        <v>43.0985107302247</v>
      </c>
      <c r="AM35" s="84" t="n">
        <v>25.5205184897882</v>
      </c>
      <c r="AN35" s="84" t="n">
        <v>144.057132675028</v>
      </c>
      <c r="AO35" s="84" t="n">
        <v>55.5941665639824</v>
      </c>
      <c r="AP35" s="84" t="n">
        <v>8.97309245840021</v>
      </c>
      <c r="AQ35" s="84" t="n">
        <v>335.172728379185</v>
      </c>
      <c r="AR35" s="84" t="n">
        <v>1087.61119564735</v>
      </c>
      <c r="AS35" s="84" t="n">
        <v>1036.61106167768</v>
      </c>
      <c r="AT35" s="84" t="n">
        <v>1072.32543443568</v>
      </c>
      <c r="AU35" s="85" t="n">
        <v>79.3897542797451</v>
      </c>
      <c r="AW35" s="71"/>
    </row>
    <row r="36" customFormat="false" ht="13.8" hidden="false" customHeight="false" outlineLevel="0" collapsed="false">
      <c r="B36" s="72" t="n">
        <f aca="false">B35+1</f>
        <v>2046</v>
      </c>
      <c r="C36" s="73" t="n">
        <v>10</v>
      </c>
      <c r="D36" s="86" t="n">
        <v>25.6901374014399</v>
      </c>
      <c r="E36" s="75" t="n">
        <f aca="false">AR36/AR35-1</f>
        <v>9.73009116802537E-005</v>
      </c>
      <c r="F36" s="76" t="n">
        <f aca="false">AS36/AS35-1</f>
        <v>9.73009116811419E-005</v>
      </c>
      <c r="G36" s="77" t="n">
        <f aca="false">AT36/AT35-1</f>
        <v>0.00302489836839204</v>
      </c>
      <c r="H36" s="77" t="n">
        <f aca="false">AU36/AU35-1</f>
        <v>7.24372661946582E-005</v>
      </c>
      <c r="I36" s="77" t="e">
        <f aca="false">AV36/AV35-1</f>
        <v>#DIV/0!</v>
      </c>
      <c r="J36" s="77" t="e">
        <f aca="false">AW36/AW35-1</f>
        <v>#DIV/0!</v>
      </c>
      <c r="K36" s="77" t="e">
        <f aca="false">AX36/AX35-1</f>
        <v>#DIV/0!</v>
      </c>
      <c r="L36" s="77" t="e">
        <f aca="false">AY36/AY35-1</f>
        <v>#DIV/0!</v>
      </c>
      <c r="M36" s="77" t="e">
        <f aca="false">AZ36/AZ35-1</f>
        <v>#DIV/0!</v>
      </c>
      <c r="N36" s="77" t="e">
        <f aca="false">BA36/BA35-1</f>
        <v>#DIV/0!</v>
      </c>
      <c r="O36" s="77" t="e">
        <f aca="false">BB36/BB35-1</f>
        <v>#DIV/0!</v>
      </c>
      <c r="P36" s="77" t="e">
        <f aca="false">BC36/BC35-1</f>
        <v>#DIV/0!</v>
      </c>
      <c r="Q36" s="77" t="e">
        <f aca="false">BD36/BD35-1</f>
        <v>#DIV/0!</v>
      </c>
      <c r="R36" s="77" t="e">
        <f aca="false">BE36/BE35-1</f>
        <v>#DIV/0!</v>
      </c>
      <c r="S36" s="77" t="e">
        <f aca="false">BF36/BF35-1</f>
        <v>#DIV/0!</v>
      </c>
      <c r="T36" s="77" t="e">
        <f aca="false">BG36/BG35-1</f>
        <v>#DIV/0!</v>
      </c>
      <c r="U36" s="77" t="n">
        <f aca="false">AU36/AU35-1</f>
        <v>7.24372661946582E-005</v>
      </c>
      <c r="V36" s="77" t="e">
        <f aca="false">AV36/AV35-1</f>
        <v>#DIV/0!</v>
      </c>
      <c r="W36" s="78" t="e">
        <f aca="false">AW36/AW35-1</f>
        <v>#DIV/0!</v>
      </c>
      <c r="X36" s="79" t="n">
        <f aca="false">(AE36+AD36)/AC36</f>
        <v>0.722287837753693</v>
      </c>
      <c r="Y36" s="80" t="n">
        <f aca="false">(AQ36+AR36+AS36+AT36+AU36)/AC36</f>
        <v>0.124140782023324</v>
      </c>
      <c r="Z36" s="80" t="n">
        <f aca="false">(AF36+AG36+AI36)/AC36</f>
        <v>0.139493058737685</v>
      </c>
      <c r="AA36" s="65" t="n">
        <f aca="false">1-AI36/(AF36+AG36+AI36)</f>
        <v>0.460605228694268</v>
      </c>
      <c r="AB36" s="81" t="n">
        <f aca="false">(AH36+AJ36+AK36+AL36+AM36+AN36+AO36+AP36)/AC36</f>
        <v>0.0140783214852986</v>
      </c>
      <c r="AC36" s="82" t="n">
        <f aca="false">SUM(AD36:AU36)</f>
        <v>29108.0643437449</v>
      </c>
      <c r="AD36" s="83" t="n">
        <v>20426.3568919295</v>
      </c>
      <c r="AE36" s="84" t="n">
        <v>598.043964109339</v>
      </c>
      <c r="AF36" s="84" t="n">
        <v>1546.98000165767</v>
      </c>
      <c r="AG36" s="84" t="n">
        <v>323.249</v>
      </c>
      <c r="AH36" s="84" t="n">
        <v>0.172489257891285</v>
      </c>
      <c r="AI36" s="84" t="n">
        <v>2190.14392758464</v>
      </c>
      <c r="AJ36" s="84" t="n">
        <v>0.377825835337106</v>
      </c>
      <c r="AK36" s="84" t="n">
        <v>132.145618020382</v>
      </c>
      <c r="AL36" s="84" t="n">
        <v>43.0985107302247</v>
      </c>
      <c r="AM36" s="84" t="n">
        <v>25.3673953788495</v>
      </c>
      <c r="AN36" s="84" t="n">
        <v>144.057132675028</v>
      </c>
      <c r="AO36" s="84" t="n">
        <v>55.5997259806388</v>
      </c>
      <c r="AP36" s="84" t="n">
        <v>8.97398976764605</v>
      </c>
      <c r="AQ36" s="84" t="n">
        <v>334.104309781238</v>
      </c>
      <c r="AR36" s="84" t="n">
        <v>1087.71702120824</v>
      </c>
      <c r="AS36" s="84" t="n">
        <v>1036.71192487904</v>
      </c>
      <c r="AT36" s="84" t="n">
        <v>1075.56910989269</v>
      </c>
      <c r="AU36" s="85" t="n">
        <v>79.395505056509</v>
      </c>
      <c r="AW36" s="71"/>
    </row>
    <row r="37" customFormat="false" ht="13.8" hidden="false" customHeight="false" outlineLevel="0" collapsed="false">
      <c r="B37" s="72" t="n">
        <f aca="false">B36+1</f>
        <v>2047</v>
      </c>
      <c r="C37" s="73" t="n">
        <v>10</v>
      </c>
      <c r="D37" s="86" t="n">
        <v>25.7162420410553</v>
      </c>
      <c r="E37" s="75" t="n">
        <f aca="false">AR37/AR36-1</f>
        <v>0.000298994009111375</v>
      </c>
      <c r="F37" s="76" t="n">
        <f aca="false">AS37/AS36-1</f>
        <v>0.000298994009108267</v>
      </c>
      <c r="G37" s="77" t="n">
        <f aca="false">AT37/AT36-1</f>
        <v>0.0025163295019881</v>
      </c>
      <c r="H37" s="77" t="n">
        <f aca="false">AU37/AU36-1</f>
        <v>0.000417437164542456</v>
      </c>
      <c r="I37" s="77" t="e">
        <f aca="false">AV37/AV36-1</f>
        <v>#DIV/0!</v>
      </c>
      <c r="J37" s="77" t="e">
        <f aca="false">AW37/AW36-1</f>
        <v>#DIV/0!</v>
      </c>
      <c r="K37" s="77" t="e">
        <f aca="false">AX37/AX36-1</f>
        <v>#DIV/0!</v>
      </c>
      <c r="L37" s="77" t="e">
        <f aca="false">AY37/AY36-1</f>
        <v>#DIV/0!</v>
      </c>
      <c r="M37" s="77" t="e">
        <f aca="false">AZ37/AZ36-1</f>
        <v>#DIV/0!</v>
      </c>
      <c r="N37" s="77" t="e">
        <f aca="false">BA37/BA36-1</f>
        <v>#DIV/0!</v>
      </c>
      <c r="O37" s="77" t="e">
        <f aca="false">BB37/BB36-1</f>
        <v>#DIV/0!</v>
      </c>
      <c r="P37" s="77" t="e">
        <f aca="false">BC37/BC36-1</f>
        <v>#DIV/0!</v>
      </c>
      <c r="Q37" s="77" t="e">
        <f aca="false">BD37/BD36-1</f>
        <v>#DIV/0!</v>
      </c>
      <c r="R37" s="77" t="e">
        <f aca="false">BE37/BE36-1</f>
        <v>#DIV/0!</v>
      </c>
      <c r="S37" s="77" t="e">
        <f aca="false">BF37/BF36-1</f>
        <v>#DIV/0!</v>
      </c>
      <c r="T37" s="77" t="e">
        <f aca="false">BG37/BG36-1</f>
        <v>#DIV/0!</v>
      </c>
      <c r="U37" s="77" t="n">
        <f aca="false">AU37/AU36-1</f>
        <v>0.000417437164542456</v>
      </c>
      <c r="V37" s="77" t="e">
        <f aca="false">AV37/AV36-1</f>
        <v>#DIV/0!</v>
      </c>
      <c r="W37" s="78" t="e">
        <f aca="false">AW37/AW36-1</f>
        <v>#DIV/0!</v>
      </c>
      <c r="X37" s="79" t="n">
        <f aca="false">(AE37+AD37)/AC37</f>
        <v>0.722268029526163</v>
      </c>
      <c r="Y37" s="80" t="n">
        <f aca="false">(AQ37+AR37+AS37+AT37+AU37)/AC37</f>
        <v>0.124191463430187</v>
      </c>
      <c r="Z37" s="80" t="n">
        <f aca="false">(AF37+AG37+AI37)/AC37</f>
        <v>0.139473789148895</v>
      </c>
      <c r="AA37" s="65" t="n">
        <f aca="false">1-AI37/(AF37+AG37+AI37)</f>
        <v>0.460530706337762</v>
      </c>
      <c r="AB37" s="81" t="n">
        <f aca="false">(AH37+AJ37+AK37+AL37+AM37+AN37+AO37+AP37)/AC37</f>
        <v>0.0140667178947559</v>
      </c>
      <c r="AC37" s="82" t="n">
        <f aca="false">SUM(AD37:AU37)</f>
        <v>29116.796763048</v>
      </c>
      <c r="AD37" s="83" t="n">
        <v>20434.4802349481</v>
      </c>
      <c r="AE37" s="84" t="n">
        <v>595.651189212344</v>
      </c>
      <c r="AF37" s="84" t="n">
        <v>1546.98000165767</v>
      </c>
      <c r="AG37" s="84" t="n">
        <v>323.249</v>
      </c>
      <c r="AH37" s="84" t="n">
        <v>0.113109862934774</v>
      </c>
      <c r="AI37" s="84" t="n">
        <v>2190.80097076291</v>
      </c>
      <c r="AJ37" s="84" t="n">
        <v>0.355115906583263</v>
      </c>
      <c r="AK37" s="84" t="n">
        <v>132.145618020382</v>
      </c>
      <c r="AL37" s="84" t="n">
        <v>43.0985107302247</v>
      </c>
      <c r="AM37" s="84" t="n">
        <v>25.2151910065764</v>
      </c>
      <c r="AN37" s="84" t="n">
        <v>144.057132675028</v>
      </c>
      <c r="AO37" s="84" t="n">
        <v>55.616405898433</v>
      </c>
      <c r="AP37" s="84" t="n">
        <v>8.97668196457634</v>
      </c>
      <c r="AQ37" s="84" t="n">
        <v>333.289218920962</v>
      </c>
      <c r="AR37" s="84" t="n">
        <v>1088.04224208119</v>
      </c>
      <c r="AS37" s="84" t="n">
        <v>1037.02189553375</v>
      </c>
      <c r="AT37" s="84" t="n">
        <v>1078.27559617534</v>
      </c>
      <c r="AU37" s="85" t="n">
        <v>79.4286476910172</v>
      </c>
      <c r="AW37" s="71"/>
    </row>
    <row r="38" customFormat="false" ht="13.8" hidden="false" customHeight="false" outlineLevel="0" collapsed="false">
      <c r="B38" s="72" t="n">
        <f aca="false">B37+1</f>
        <v>2048</v>
      </c>
      <c r="C38" s="73" t="n">
        <v>10</v>
      </c>
      <c r="D38" s="86" t="n">
        <v>25.7415354250487</v>
      </c>
      <c r="E38" s="75" t="n">
        <f aca="false">AR38/AR37-1</f>
        <v>0.000601316549271536</v>
      </c>
      <c r="F38" s="76" t="n">
        <f aca="false">AS38/AS37-1</f>
        <v>0.000601316549270203</v>
      </c>
      <c r="G38" s="77" t="n">
        <f aca="false">AT38/AT37-1</f>
        <v>0.00204931482512261</v>
      </c>
      <c r="H38" s="77" t="n">
        <f aca="false">AU38/AU37-1</f>
        <v>0.000471428237026617</v>
      </c>
      <c r="I38" s="77" t="e">
        <f aca="false">AV38/AV37-1</f>
        <v>#DIV/0!</v>
      </c>
      <c r="J38" s="77" t="e">
        <f aca="false">AW38/AW37-1</f>
        <v>#DIV/0!</v>
      </c>
      <c r="K38" s="77" t="e">
        <f aca="false">AX38/AX37-1</f>
        <v>#DIV/0!</v>
      </c>
      <c r="L38" s="77" t="e">
        <f aca="false">AY38/AY37-1</f>
        <v>#DIV/0!</v>
      </c>
      <c r="M38" s="77" t="e">
        <f aca="false">AZ38/AZ37-1</f>
        <v>#DIV/0!</v>
      </c>
      <c r="N38" s="77" t="e">
        <f aca="false">BA38/BA37-1</f>
        <v>#DIV/0!</v>
      </c>
      <c r="O38" s="77" t="e">
        <f aca="false">BB38/BB37-1</f>
        <v>#DIV/0!</v>
      </c>
      <c r="P38" s="77" t="e">
        <f aca="false">BC38/BC37-1</f>
        <v>#DIV/0!</v>
      </c>
      <c r="Q38" s="77" t="e">
        <f aca="false">BD38/BD37-1</f>
        <v>#DIV/0!</v>
      </c>
      <c r="R38" s="77" t="e">
        <f aca="false">BE38/BE37-1</f>
        <v>#DIV/0!</v>
      </c>
      <c r="S38" s="77" t="e">
        <f aca="false">BF38/BF37-1</f>
        <v>#DIV/0!</v>
      </c>
      <c r="T38" s="77" t="e">
        <f aca="false">BG38/BG37-1</f>
        <v>#DIV/0!</v>
      </c>
      <c r="U38" s="77" t="n">
        <f aca="false">AU38/AU37-1</f>
        <v>0.000471428237026617</v>
      </c>
      <c r="V38" s="77" t="e">
        <f aca="false">AV38/AV37-1</f>
        <v>#DIV/0!</v>
      </c>
      <c r="W38" s="78" t="e">
        <f aca="false">AW38/AW37-1</f>
        <v>#DIV/0!</v>
      </c>
      <c r="X38" s="79" t="n">
        <f aca="false">(AE38+AD38)/AC38</f>
        <v>0.722293945124754</v>
      </c>
      <c r="Y38" s="80" t="n">
        <f aca="false">(AQ38+AR38+AS38+AT38+AU38)/AC38</f>
        <v>0.124218615088021</v>
      </c>
      <c r="Z38" s="80" t="n">
        <f aca="false">(AF38+AG38+AI38)/AC38</f>
        <v>0.139435273080956</v>
      </c>
      <c r="AA38" s="65" t="n">
        <f aca="false">1-AI38/(AF38+AG38+AI38)</f>
        <v>0.460381689266927</v>
      </c>
      <c r="AB38" s="81" t="n">
        <f aca="false">(AH38+AJ38+AK38+AL38+AM38+AN38+AO38+AP38)/AC38</f>
        <v>0.0140521667062681</v>
      </c>
      <c r="AC38" s="82" t="n">
        <f aca="false">SUM(AD38:AU38)</f>
        <v>29134.2668411058</v>
      </c>
      <c r="AD38" s="83" t="n">
        <v>20450.2351699252</v>
      </c>
      <c r="AE38" s="84" t="n">
        <v>593.269365054456</v>
      </c>
      <c r="AF38" s="84" t="n">
        <v>1546.98000165767</v>
      </c>
      <c r="AG38" s="84" t="n">
        <v>323.249</v>
      </c>
      <c r="AH38" s="84" t="n">
        <v>0.0707101946489806</v>
      </c>
      <c r="AI38" s="84" t="n">
        <v>2192.11545134537</v>
      </c>
      <c r="AJ38" s="84" t="n">
        <v>0.331859319571071</v>
      </c>
      <c r="AK38" s="84" t="n">
        <v>132.145618020382</v>
      </c>
      <c r="AL38" s="84" t="n">
        <v>43.0985107302247</v>
      </c>
      <c r="AM38" s="84" t="n">
        <v>25.063899860537</v>
      </c>
      <c r="AN38" s="84" t="n">
        <v>144.057132675028</v>
      </c>
      <c r="AO38" s="84" t="n">
        <v>55.6497757419721</v>
      </c>
      <c r="AP38" s="84" t="n">
        <v>8.98206797375509</v>
      </c>
      <c r="AQ38" s="84" t="n">
        <v>332.724889819361</v>
      </c>
      <c r="AR38" s="84" t="n">
        <v>1088.69649988766</v>
      </c>
      <c r="AS38" s="84" t="n">
        <v>1037.64547396149</v>
      </c>
      <c r="AT38" s="84" t="n">
        <v>1080.48532234015</v>
      </c>
      <c r="AU38" s="85" t="n">
        <v>79.4660925983676</v>
      </c>
      <c r="AW38" s="71"/>
    </row>
    <row r="39" customFormat="false" ht="13.8" hidden="false" customHeight="false" outlineLevel="0" collapsed="false">
      <c r="B39" s="72" t="n">
        <f aca="false">B38+1</f>
        <v>2049</v>
      </c>
      <c r="C39" s="73" t="n">
        <v>10</v>
      </c>
      <c r="D39" s="86" t="n">
        <v>25.7683282291925</v>
      </c>
      <c r="E39" s="75" t="n">
        <f aca="false">AR39/AR38-1</f>
        <v>0.000802810092904949</v>
      </c>
      <c r="F39" s="76" t="n">
        <f aca="false">AS39/AS38-1</f>
        <v>0.000802810092911166</v>
      </c>
      <c r="G39" s="77" t="n">
        <f aca="false">AT39/AT38-1</f>
        <v>0.00166043324770415</v>
      </c>
      <c r="H39" s="77" t="n">
        <f aca="false">AU39/AU38-1</f>
        <v>0.000926496745904171</v>
      </c>
      <c r="I39" s="77" t="e">
        <f aca="false">AV39/AV38-1</f>
        <v>#DIV/0!</v>
      </c>
      <c r="J39" s="77" t="e">
        <f aca="false">AW39/AW38-1</f>
        <v>#DIV/0!</v>
      </c>
      <c r="K39" s="77" t="e">
        <f aca="false">AX39/AX38-1</f>
        <v>#DIV/0!</v>
      </c>
      <c r="L39" s="77" t="e">
        <f aca="false">AY39/AY38-1</f>
        <v>#DIV/0!</v>
      </c>
      <c r="M39" s="77" t="e">
        <f aca="false">AZ39/AZ38-1</f>
        <v>#DIV/0!</v>
      </c>
      <c r="N39" s="77" t="e">
        <f aca="false">BA39/BA38-1</f>
        <v>#DIV/0!</v>
      </c>
      <c r="O39" s="77" t="e">
        <f aca="false">BB39/BB38-1</f>
        <v>#DIV/0!</v>
      </c>
      <c r="P39" s="77" t="e">
        <f aca="false">BC39/BC38-1</f>
        <v>#DIV/0!</v>
      </c>
      <c r="Q39" s="77" t="e">
        <f aca="false">BD39/BD38-1</f>
        <v>#DIV/0!</v>
      </c>
      <c r="R39" s="77" t="e">
        <f aca="false">BE39/BE38-1</f>
        <v>#DIV/0!</v>
      </c>
      <c r="S39" s="77" t="e">
        <f aca="false">BF39/BF38-1</f>
        <v>#DIV/0!</v>
      </c>
      <c r="T39" s="77" t="e">
        <f aca="false">BG39/BG38-1</f>
        <v>#DIV/0!</v>
      </c>
      <c r="U39" s="77" t="n">
        <f aca="false">AU39/AU38-1</f>
        <v>0.000926496745904171</v>
      </c>
      <c r="V39" s="77" t="e">
        <f aca="false">AV39/AV38-1</f>
        <v>#DIV/0!</v>
      </c>
      <c r="W39" s="78" t="e">
        <f aca="false">AW39/AW38-1</f>
        <v>#DIV/0!</v>
      </c>
      <c r="X39" s="79" t="n">
        <f aca="false">(AE39+AD39)/AC39</f>
        <v>0.722349254845778</v>
      </c>
      <c r="Y39" s="80" t="n">
        <f aca="false">(AQ39+AR39+AS39+AT39+AU39)/AC39</f>
        <v>0.124231101164662</v>
      </c>
      <c r="Z39" s="80" t="n">
        <f aca="false">(AF39+AG39+AI39)/AC39</f>
        <v>0.13938395937467</v>
      </c>
      <c r="AA39" s="65" t="n">
        <f aca="false">1-AI39/(AF39+AG39+AI39)</f>
        <v>0.460183030715197</v>
      </c>
      <c r="AB39" s="81" t="n">
        <f aca="false">(AH39+AJ39+AK39+AL39+AM39+AN39+AO39+AP39)/AC39</f>
        <v>0.0140356846148905</v>
      </c>
      <c r="AC39" s="82" t="n">
        <f aca="false">SUM(AD39:AU39)</f>
        <v>29157.5742545787</v>
      </c>
      <c r="AD39" s="83" t="n">
        <v>20471.054089165</v>
      </c>
      <c r="AE39" s="84" t="n">
        <v>590.897946740388</v>
      </c>
      <c r="AF39" s="84" t="n">
        <v>1546.98000165767</v>
      </c>
      <c r="AG39" s="84" t="n">
        <v>323.249</v>
      </c>
      <c r="AH39" s="84" t="n">
        <v>0.0400740670454536</v>
      </c>
      <c r="AI39" s="84" t="n">
        <v>2193.86914370645</v>
      </c>
      <c r="AJ39" s="84" t="n">
        <v>0.308115227765559</v>
      </c>
      <c r="AK39" s="84" t="n">
        <v>132.145618020382</v>
      </c>
      <c r="AL39" s="84" t="n">
        <v>43.0985107302247</v>
      </c>
      <c r="AM39" s="84" t="n">
        <v>24.9135164613737</v>
      </c>
      <c r="AN39" s="84" t="n">
        <v>144.057132675028</v>
      </c>
      <c r="AO39" s="84" t="n">
        <v>55.6942955625656</v>
      </c>
      <c r="AP39" s="84" t="n">
        <v>8.98925362813409</v>
      </c>
      <c r="AQ39" s="84" t="n">
        <v>332.4094205224</v>
      </c>
      <c r="AR39" s="84" t="n">
        <v>1089.57051642588</v>
      </c>
      <c r="AS39" s="84" t="n">
        <v>1038.47850622085</v>
      </c>
      <c r="AT39" s="84" t="n">
        <v>1082.27939609302</v>
      </c>
      <c r="AU39" s="85" t="n">
        <v>79.5397176745697</v>
      </c>
      <c r="AW39" s="71"/>
    </row>
    <row r="40" customFormat="false" ht="13.8" hidden="false" customHeight="false" outlineLevel="0" collapsed="false">
      <c r="B40" s="72" t="n">
        <f aca="false">B39+1</f>
        <v>2050</v>
      </c>
      <c r="C40" s="73" t="n">
        <v>10</v>
      </c>
      <c r="D40" s="86" t="n">
        <v>25.7937256801939</v>
      </c>
      <c r="E40" s="75" t="n">
        <f aca="false">AR40/AR39-1</f>
        <v>0.000400876114510451</v>
      </c>
      <c r="F40" s="76" t="n">
        <f aca="false">AS40/AS39-1</f>
        <v>0.000400876114504234</v>
      </c>
      <c r="G40" s="77" t="n">
        <f aca="false">AT40/AT39-1</f>
        <v>0.00134389440397786</v>
      </c>
      <c r="H40" s="77" t="n">
        <f aca="false">AU40/AU39-1</f>
        <v>0.00040879790719317</v>
      </c>
      <c r="I40" s="77" t="e">
        <f aca="false">AV40/AV39-1</f>
        <v>#DIV/0!</v>
      </c>
      <c r="J40" s="77" t="e">
        <f aca="false">AW40/AW39-1</f>
        <v>#DIV/0!</v>
      </c>
      <c r="K40" s="77" t="e">
        <f aca="false">AX40/AX39-1</f>
        <v>#DIV/0!</v>
      </c>
      <c r="L40" s="77" t="e">
        <f aca="false">AY40/AY39-1</f>
        <v>#DIV/0!</v>
      </c>
      <c r="M40" s="77" t="e">
        <f aca="false">AZ40/AZ39-1</f>
        <v>#DIV/0!</v>
      </c>
      <c r="N40" s="77" t="e">
        <f aca="false">BA40/BA39-1</f>
        <v>#DIV/0!</v>
      </c>
      <c r="O40" s="77" t="e">
        <f aca="false">BB40/BB39-1</f>
        <v>#DIV/0!</v>
      </c>
      <c r="P40" s="77" t="e">
        <f aca="false">BC40/BC39-1</f>
        <v>#DIV/0!</v>
      </c>
      <c r="Q40" s="77" t="e">
        <f aca="false">BD40/BD39-1</f>
        <v>#DIV/0!</v>
      </c>
      <c r="R40" s="77" t="e">
        <f aca="false">BE40/BE39-1</f>
        <v>#DIV/0!</v>
      </c>
      <c r="S40" s="77" t="e">
        <f aca="false">BF40/BF39-1</f>
        <v>#DIV/0!</v>
      </c>
      <c r="T40" s="77" t="e">
        <f aca="false">BG40/BG39-1</f>
        <v>#DIV/0!</v>
      </c>
      <c r="U40" s="77" t="n">
        <f aca="false">AU40/AU39-1</f>
        <v>0.00040879790719317</v>
      </c>
      <c r="V40" s="77" t="e">
        <f aca="false">AV40/AV39-1</f>
        <v>#DIV/0!</v>
      </c>
      <c r="W40" s="78" t="e">
        <f aca="false">AW40/AW39-1</f>
        <v>#DIV/0!</v>
      </c>
      <c r="X40" s="79" t="n">
        <f aca="false">(AE40+AD40)/AC40</f>
        <v>0.722366507455829</v>
      </c>
      <c r="Y40" s="80" t="n">
        <f aca="false">(AQ40+AR40+AS40+AT40+AU40)/AC40</f>
        <v>0.124250847574245</v>
      </c>
      <c r="Z40" s="80" t="n">
        <f aca="false">(AF40+AG40+AI40)/AC40</f>
        <v>0.139358312780165</v>
      </c>
      <c r="AA40" s="65" t="n">
        <f aca="false">1-AI40/(AF40+AG40+AI40)</f>
        <v>0.46008368632273</v>
      </c>
      <c r="AB40" s="81" t="n">
        <f aca="false">(AH40+AJ40+AK40+AL40+AM40+AN40+AO40+AP40)/AC40</f>
        <v>0.0140243321897618</v>
      </c>
      <c r="AC40" s="82" t="n">
        <f aca="false">SUM(AD40:AU40)</f>
        <v>29169.2372842805</v>
      </c>
      <c r="AD40" s="83" t="n">
        <v>20482.3451918253</v>
      </c>
      <c r="AE40" s="84" t="n">
        <v>588.534870370746</v>
      </c>
      <c r="AF40" s="84" t="n">
        <v>1546.98000165767</v>
      </c>
      <c r="AG40" s="84" t="n">
        <v>323.249</v>
      </c>
      <c r="AH40" s="84" t="n">
        <v>0.0201915033562243</v>
      </c>
      <c r="AI40" s="84" t="n">
        <v>2194.74669136393</v>
      </c>
      <c r="AJ40" s="84" t="n">
        <v>0.284162494763604</v>
      </c>
      <c r="AK40" s="84" t="n">
        <v>132.145618020382</v>
      </c>
      <c r="AL40" s="84" t="n">
        <v>43.0985107302247</v>
      </c>
      <c r="AM40" s="84" t="n">
        <v>24.7640353626055</v>
      </c>
      <c r="AN40" s="84" t="n">
        <v>144.057132675028</v>
      </c>
      <c r="AO40" s="84" t="n">
        <v>55.7165732807906</v>
      </c>
      <c r="AP40" s="84" t="n">
        <v>8.99284932958534</v>
      </c>
      <c r="AQ40" s="84" t="n">
        <v>332.094250334043</v>
      </c>
      <c r="AR40" s="84" t="n">
        <v>1090.00729922099</v>
      </c>
      <c r="AS40" s="84" t="n">
        <v>1038.89480744942</v>
      </c>
      <c r="AT40" s="84" t="n">
        <v>1083.73386531697</v>
      </c>
      <c r="AU40" s="85" t="n">
        <v>79.5722333446938</v>
      </c>
      <c r="AW40" s="71"/>
    </row>
    <row r="41" customFormat="false" ht="13.8" hidden="false" customHeight="false" outlineLevel="0" collapsed="false">
      <c r="B41" s="72" t="n">
        <f aca="false">B40+1</f>
        <v>2051</v>
      </c>
      <c r="C41" s="73" t="n">
        <v>10</v>
      </c>
      <c r="D41" s="86" t="n">
        <v>25.7938295089529</v>
      </c>
      <c r="E41" s="75" t="n">
        <f aca="false">AR41/AR40-1</f>
        <v>0.000200054609942324</v>
      </c>
      <c r="F41" s="76" t="n">
        <f aca="false">AS41/AS40-1</f>
        <v>0.000200054609946765</v>
      </c>
      <c r="G41" s="77" t="n">
        <f aca="false">AT41/AT40-1</f>
        <v>0.00110147266167693</v>
      </c>
      <c r="H41" s="77" t="n">
        <f aca="false">AU41/AU40-1</f>
        <v>0.000184481618199728</v>
      </c>
      <c r="I41" s="77" t="e">
        <f aca="false">AV41/AV40-1</f>
        <v>#DIV/0!</v>
      </c>
      <c r="J41" s="77" t="e">
        <f aca="false">AW41/AW40-1</f>
        <v>#DIV/0!</v>
      </c>
      <c r="K41" s="77" t="e">
        <f aca="false">AX41/AX40-1</f>
        <v>#DIV/0!</v>
      </c>
      <c r="L41" s="77" t="e">
        <f aca="false">AY41/AY40-1</f>
        <v>#DIV/0!</v>
      </c>
      <c r="M41" s="77" t="e">
        <f aca="false">AZ41/AZ40-1</f>
        <v>#DIV/0!</v>
      </c>
      <c r="N41" s="77" t="e">
        <f aca="false">BA41/BA40-1</f>
        <v>#DIV/0!</v>
      </c>
      <c r="O41" s="77" t="e">
        <f aca="false">BB41/BB40-1</f>
        <v>#DIV/0!</v>
      </c>
      <c r="P41" s="77" t="e">
        <f aca="false">BC41/BC40-1</f>
        <v>#DIV/0!</v>
      </c>
      <c r="Q41" s="77" t="e">
        <f aca="false">BD41/BD40-1</f>
        <v>#DIV/0!</v>
      </c>
      <c r="R41" s="77" t="e">
        <f aca="false">BE41/BE40-1</f>
        <v>#DIV/0!</v>
      </c>
      <c r="S41" s="77" t="e">
        <f aca="false">BF41/BF40-1</f>
        <v>#DIV/0!</v>
      </c>
      <c r="T41" s="77" t="e">
        <f aca="false">BG41/BG40-1</f>
        <v>#DIV/0!</v>
      </c>
      <c r="U41" s="77" t="n">
        <f aca="false">AU41/AU40-1</f>
        <v>0.000184481618199728</v>
      </c>
      <c r="V41" s="77" t="e">
        <f aca="false">AV41/AV40-1</f>
        <v>#DIV/0!</v>
      </c>
      <c r="W41" s="78" t="e">
        <f aca="false">AW41/AW40-1</f>
        <v>#DIV/0!</v>
      </c>
      <c r="X41" s="79" t="n">
        <f aca="false">(AE41+AD41)/AC41</f>
        <v>0.722367583084937</v>
      </c>
      <c r="Y41" s="80" t="n">
        <f aca="false">(AQ41+AR41+AS41+AT41+AU41)/AC41</f>
        <v>0.124271226193476</v>
      </c>
      <c r="Z41" s="80" t="n">
        <f aca="false">(AF41+AG41+AI41)/AC41</f>
        <v>0.139345492047058</v>
      </c>
      <c r="AA41" s="65" t="n">
        <f aca="false">1-AI41/(AF41+AG41+AI41)</f>
        <v>0.460034010349323</v>
      </c>
      <c r="AB41" s="81" t="n">
        <f aca="false">(AH41+AJ41+AK41+AL41+AM41+AN41+AO41+AP41)/AC41</f>
        <v>0.0140156986745286</v>
      </c>
      <c r="AC41" s="82" t="n">
        <f aca="false">SUM(AD41:AU41)</f>
        <v>29175.0711317374</v>
      </c>
      <c r="AD41" s="83" t="n">
        <v>20488.9448568701</v>
      </c>
      <c r="AE41" s="84" t="n">
        <v>586.180762894158</v>
      </c>
      <c r="AF41" s="84" t="n">
        <v>1546.98000165767</v>
      </c>
      <c r="AG41" s="84" t="n">
        <v>323.249</v>
      </c>
      <c r="AH41" s="84" t="n">
        <v>0.00959702712283473</v>
      </c>
      <c r="AI41" s="84" t="n">
        <v>2195.1856407022</v>
      </c>
      <c r="AJ41" s="84" t="n">
        <v>0.260331692283937</v>
      </c>
      <c r="AK41" s="84" t="n">
        <v>132.145618020382</v>
      </c>
      <c r="AL41" s="84" t="n">
        <v>43.0985107302247</v>
      </c>
      <c r="AM41" s="84" t="n">
        <v>24.6154511504299</v>
      </c>
      <c r="AN41" s="84" t="n">
        <v>144.057132675028</v>
      </c>
      <c r="AO41" s="84" t="n">
        <v>55.7277165954468</v>
      </c>
      <c r="AP41" s="84" t="n">
        <v>8.99464789945126</v>
      </c>
      <c r="AQ41" s="84" t="n">
        <v>331.779378970694</v>
      </c>
      <c r="AR41" s="84" t="n">
        <v>1090.22536020607</v>
      </c>
      <c r="AS41" s="84" t="n">
        <v>1039.1026431449</v>
      </c>
      <c r="AT41" s="84" t="n">
        <v>1084.92756854215</v>
      </c>
      <c r="AU41" s="85" t="n">
        <v>79.586912959065</v>
      </c>
      <c r="AW41" s="71"/>
    </row>
    <row r="42" customFormat="false" ht="13.8" hidden="false" customHeight="false" outlineLevel="0" collapsed="false">
      <c r="B42" s="72" t="n">
        <f aca="false">B41+1</f>
        <v>2052</v>
      </c>
      <c r="C42" s="73" t="n">
        <v>10</v>
      </c>
      <c r="D42" s="86" t="n">
        <v>25.7926362661101</v>
      </c>
      <c r="E42" s="75" t="n">
        <f aca="false">AR42/AR41-1</f>
        <v>0.000501704903825173</v>
      </c>
      <c r="F42" s="76" t="n">
        <f aca="false">AS42/AS41-1</f>
        <v>0.000501704903821842</v>
      </c>
      <c r="G42" s="77" t="n">
        <f aca="false">AT42/AT41-1</f>
        <v>0.000871346553328101</v>
      </c>
      <c r="H42" s="77" t="n">
        <f aca="false">AU42/AU41-1</f>
        <v>0.00049439560476916</v>
      </c>
      <c r="I42" s="77" t="e">
        <f aca="false">AV42/AV41-1</f>
        <v>#DIV/0!</v>
      </c>
      <c r="J42" s="77" t="e">
        <f aca="false">AW42/AW41-1</f>
        <v>#DIV/0!</v>
      </c>
      <c r="K42" s="77" t="e">
        <f aca="false">AX42/AX41-1</f>
        <v>#DIV/0!</v>
      </c>
      <c r="L42" s="77" t="e">
        <f aca="false">AY42/AY41-1</f>
        <v>#DIV/0!</v>
      </c>
      <c r="M42" s="77" t="e">
        <f aca="false">AZ42/AZ41-1</f>
        <v>#DIV/0!</v>
      </c>
      <c r="N42" s="77" t="e">
        <f aca="false">BA42/BA41-1</f>
        <v>#DIV/0!</v>
      </c>
      <c r="O42" s="77" t="e">
        <f aca="false">BB42/BB41-1</f>
        <v>#DIV/0!</v>
      </c>
      <c r="P42" s="77" t="e">
        <f aca="false">BC42/BC41-1</f>
        <v>#DIV/0!</v>
      </c>
      <c r="Q42" s="77" t="e">
        <f aca="false">BD42/BD41-1</f>
        <v>#DIV/0!</v>
      </c>
      <c r="R42" s="77" t="e">
        <f aca="false">BE42/BE41-1</f>
        <v>#DIV/0!</v>
      </c>
      <c r="S42" s="77" t="e">
        <f aca="false">BF42/BF41-1</f>
        <v>#DIV/0!</v>
      </c>
      <c r="T42" s="77" t="e">
        <f aca="false">BG42/BG41-1</f>
        <v>#DIV/0!</v>
      </c>
      <c r="U42" s="77" t="n">
        <f aca="false">AU42/AU41-1</f>
        <v>0.00049439560476916</v>
      </c>
      <c r="V42" s="77" t="e">
        <f aca="false">AV42/AV41-1</f>
        <v>#DIV/0!</v>
      </c>
      <c r="W42" s="78" t="e">
        <f aca="false">AW42/AW41-1</f>
        <v>#DIV/0!</v>
      </c>
      <c r="X42" s="79" t="n">
        <f aca="false">(AE42+AD42)/AC42</f>
        <v>0.722393859661855</v>
      </c>
      <c r="Y42" s="80" t="n">
        <f aca="false">(AQ42+AR42+AS42+AT42+AU42)/AC42</f>
        <v>0.124281099445504</v>
      </c>
      <c r="Z42" s="80" t="n">
        <f aca="false">(AF42+AG42+AI42)/AC42</f>
        <v>0.139319860833332</v>
      </c>
      <c r="AA42" s="65" t="n">
        <f aca="false">1-AI42/(AF42+AG42+AI42)</f>
        <v>0.459934670717464</v>
      </c>
      <c r="AB42" s="81" t="n">
        <f aca="false">(AH42+AJ42+AK42+AL42+AM42+AN42+AO42+AP42)/AC42</f>
        <v>0.0140051800593091</v>
      </c>
      <c r="AC42" s="82" t="n">
        <f aca="false">SUM(AD42:AU42)</f>
        <v>29186.7411601901</v>
      </c>
      <c r="AD42" s="83" t="n">
        <v>20500.4855629318</v>
      </c>
      <c r="AE42" s="84" t="n">
        <v>583.837034729434</v>
      </c>
      <c r="AF42" s="84" t="n">
        <v>1546.98000165767</v>
      </c>
      <c r="AG42" s="84" t="n">
        <v>323.249</v>
      </c>
      <c r="AH42" s="84" t="n">
        <v>0.00500778124678627</v>
      </c>
      <c r="AI42" s="84" t="n">
        <v>2196.06371495848</v>
      </c>
      <c r="AJ42" s="84" t="n">
        <v>0.236811965355403</v>
      </c>
      <c r="AK42" s="84" t="n">
        <v>132.145618020382</v>
      </c>
      <c r="AL42" s="84" t="n">
        <v>43.0985107302247</v>
      </c>
      <c r="AM42" s="84" t="n">
        <v>24.4677584435273</v>
      </c>
      <c r="AN42" s="84" t="n">
        <v>144.057132675028</v>
      </c>
      <c r="AO42" s="84" t="n">
        <v>55.7555804537445</v>
      </c>
      <c r="AP42" s="84" t="n">
        <v>8.99914522340099</v>
      </c>
      <c r="AQ42" s="84" t="n">
        <v>331.464806149025</v>
      </c>
      <c r="AR42" s="84" t="n">
        <v>1090.77233161556</v>
      </c>
      <c r="AS42" s="84" t="n">
        <v>1039.62396603654</v>
      </c>
      <c r="AT42" s="84" t="n">
        <v>1085.87291643961</v>
      </c>
      <c r="AU42" s="85" t="n">
        <v>79.6262603790291</v>
      </c>
      <c r="AW42" s="71"/>
    </row>
    <row r="43" customFormat="false" ht="13.8" hidden="false" customHeight="false" outlineLevel="0" collapsed="false">
      <c r="B43" s="72" t="n">
        <f aca="false">B42+1</f>
        <v>2053</v>
      </c>
      <c r="C43" s="73" t="n">
        <v>10</v>
      </c>
      <c r="D43" s="86" t="n">
        <v>25.7930465192084</v>
      </c>
      <c r="E43" s="75" t="n">
        <f aca="false">AR43/AR42-1</f>
        <v>0.000804096978075153</v>
      </c>
      <c r="F43" s="76" t="n">
        <f aca="false">AS43/AS42-1</f>
        <v>0.000804096978070934</v>
      </c>
      <c r="G43" s="77" t="n">
        <f aca="false">AT43/AT42-1</f>
        <v>0.000597708450983392</v>
      </c>
      <c r="H43" s="77" t="n">
        <f aca="false">AU43/AU42-1</f>
        <v>0.000803538883530797</v>
      </c>
      <c r="I43" s="77" t="e">
        <f aca="false">AV43/AV42-1</f>
        <v>#DIV/0!</v>
      </c>
      <c r="J43" s="77" t="e">
        <f aca="false">AW43/AW42-1</f>
        <v>#DIV/0!</v>
      </c>
      <c r="K43" s="77" t="e">
        <f aca="false">AX43/AX42-1</f>
        <v>#DIV/0!</v>
      </c>
      <c r="L43" s="77" t="e">
        <f aca="false">AY43/AY42-1</f>
        <v>#DIV/0!</v>
      </c>
      <c r="M43" s="77" t="e">
        <f aca="false">AZ43/AZ42-1</f>
        <v>#DIV/0!</v>
      </c>
      <c r="N43" s="77" t="e">
        <f aca="false">BA43/BA42-1</f>
        <v>#DIV/0!</v>
      </c>
      <c r="O43" s="77" t="e">
        <f aca="false">BB43/BB42-1</f>
        <v>#DIV/0!</v>
      </c>
      <c r="P43" s="77" t="e">
        <f aca="false">BC43/BC42-1</f>
        <v>#DIV/0!</v>
      </c>
      <c r="Q43" s="77" t="e">
        <f aca="false">BD43/BD42-1</f>
        <v>#DIV/0!</v>
      </c>
      <c r="R43" s="77" t="e">
        <f aca="false">BE43/BE42-1</f>
        <v>#DIV/0!</v>
      </c>
      <c r="S43" s="77" t="e">
        <f aca="false">BF43/BF42-1</f>
        <v>#DIV/0!</v>
      </c>
      <c r="T43" s="77" t="e">
        <f aca="false">BG43/BG42-1</f>
        <v>#DIV/0!</v>
      </c>
      <c r="U43" s="77" t="n">
        <f aca="false">AU43/AU42-1</f>
        <v>0.000803538883530797</v>
      </c>
      <c r="V43" s="77" t="e">
        <f aca="false">AV43/AV42-1</f>
        <v>#DIV/0!</v>
      </c>
      <c r="W43" s="78" t="e">
        <f aca="false">AW43/AW42-1</f>
        <v>#DIV/0!</v>
      </c>
      <c r="X43" s="79" t="n">
        <f aca="false">(AE43+AD43)/AC43</f>
        <v>0.722467228332433</v>
      </c>
      <c r="Y43" s="80" t="n">
        <f aca="false">(AQ43+AR43+AS43+AT43+AU43)/AC43</f>
        <v>0.124266467309226</v>
      </c>
      <c r="Z43" s="80" t="n">
        <f aca="false">(AF43+AG43+AI43)/AC43</f>
        <v>0.139275037585583</v>
      </c>
      <c r="AA43" s="65" t="n">
        <f aca="false">1-AI43/(AF43+AG43+AI43)</f>
        <v>0.459760860087258</v>
      </c>
      <c r="AB43" s="81" t="n">
        <f aca="false">(AH43+AJ43+AK43+AL43+AM43+AN43+AO43+AP43)/AC43</f>
        <v>0.0139912667727572</v>
      </c>
      <c r="AC43" s="82" t="n">
        <f aca="false">SUM(AD43:AU43)</f>
        <v>29207.1718790022</v>
      </c>
      <c r="AD43" s="83" t="n">
        <v>20519.7204477659</v>
      </c>
      <c r="AE43" s="84" t="n">
        <v>581.50406708578</v>
      </c>
      <c r="AF43" s="84" t="n">
        <v>1546.98000165767</v>
      </c>
      <c r="AG43" s="84" t="n">
        <v>323.249</v>
      </c>
      <c r="AH43" s="84" t="n">
        <v>0.00272207206204173</v>
      </c>
      <c r="AI43" s="84" t="n">
        <v>2197.60095955895</v>
      </c>
      <c r="AJ43" s="84" t="n">
        <v>0.2138685886408</v>
      </c>
      <c r="AK43" s="84" t="n">
        <v>132.145618020382</v>
      </c>
      <c r="AL43" s="84" t="n">
        <v>43.0985107302247</v>
      </c>
      <c r="AM43" s="84" t="n">
        <v>24.3209518928661</v>
      </c>
      <c r="AN43" s="84" t="n">
        <v>144.057132675028</v>
      </c>
      <c r="AO43" s="84" t="n">
        <v>55.8001849181075</v>
      </c>
      <c r="AP43" s="84" t="n">
        <v>9.0063445395797</v>
      </c>
      <c r="AQ43" s="84" t="n">
        <v>331.150531585977</v>
      </c>
      <c r="AR43" s="84" t="n">
        <v>1091.64941835118</v>
      </c>
      <c r="AS43" s="84" t="n">
        <v>1040.45992452596</v>
      </c>
      <c r="AT43" s="84" t="n">
        <v>1086.52195185846</v>
      </c>
      <c r="AU43" s="85" t="n">
        <v>79.6902431753938</v>
      </c>
      <c r="AW43" s="71"/>
    </row>
    <row r="44" customFormat="false" ht="13.8" hidden="false" customHeight="false" outlineLevel="0" collapsed="false">
      <c r="B44" s="72" t="n">
        <f aca="false">B43+1</f>
        <v>2054</v>
      </c>
      <c r="C44" s="73" t="n">
        <v>10</v>
      </c>
      <c r="D44" s="86" t="n">
        <v>25.7918834853882</v>
      </c>
      <c r="E44" s="75" t="n">
        <f aca="false">AR44/AR43-1</f>
        <v>0.000905220776650673</v>
      </c>
      <c r="F44" s="76" t="n">
        <f aca="false">AS44/AS43-1</f>
        <v>0.000905220776647342</v>
      </c>
      <c r="G44" s="77" t="n">
        <f aca="false">AT44/AT43-1</f>
        <v>0.000331053041095819</v>
      </c>
      <c r="H44" s="77" t="n">
        <f aca="false">AU44/AU43-1</f>
        <v>0.000881975842922156</v>
      </c>
      <c r="I44" s="77" t="e">
        <f aca="false">AV44/AV43-1</f>
        <v>#DIV/0!</v>
      </c>
      <c r="J44" s="77" t="e">
        <f aca="false">AW44/AW43-1</f>
        <v>#DIV/0!</v>
      </c>
      <c r="K44" s="77" t="e">
        <f aca="false">AX44/AX43-1</f>
        <v>#DIV/0!</v>
      </c>
      <c r="L44" s="77" t="e">
        <f aca="false">AY44/AY43-1</f>
        <v>#DIV/0!</v>
      </c>
      <c r="M44" s="77" t="e">
        <f aca="false">AZ44/AZ43-1</f>
        <v>#DIV/0!</v>
      </c>
      <c r="N44" s="77" t="e">
        <f aca="false">BA44/BA43-1</f>
        <v>#DIV/0!</v>
      </c>
      <c r="O44" s="77" t="e">
        <f aca="false">BB44/BB43-1</f>
        <v>#DIV/0!</v>
      </c>
      <c r="P44" s="77" t="e">
        <f aca="false">BC44/BC43-1</f>
        <v>#DIV/0!</v>
      </c>
      <c r="Q44" s="77" t="e">
        <f aca="false">BD44/BD43-1</f>
        <v>#DIV/0!</v>
      </c>
      <c r="R44" s="77" t="e">
        <f aca="false">BE44/BE43-1</f>
        <v>#DIV/0!</v>
      </c>
      <c r="S44" s="77" t="e">
        <f aca="false">BF44/BF43-1</f>
        <v>#DIV/0!</v>
      </c>
      <c r="T44" s="77" t="e">
        <f aca="false">BG44/BG43-1</f>
        <v>#DIV/0!</v>
      </c>
      <c r="U44" s="77" t="n">
        <f aca="false">AU44/AU43-1</f>
        <v>0.000881975842922156</v>
      </c>
      <c r="V44" s="77" t="e">
        <f aca="false">AV44/AV43-1</f>
        <v>#DIV/0!</v>
      </c>
      <c r="W44" s="78" t="e">
        <f aca="false">AW44/AW43-1</f>
        <v>#DIV/0!</v>
      </c>
      <c r="X44" s="79" t="n">
        <f aca="false">(AE44+AD44)/AC44</f>
        <v>0.722562735753344</v>
      </c>
      <c r="Y44" s="80" t="n">
        <f aca="false">(AQ44+AR44+AS44+AT44+AU44)/AC44</f>
        <v>0.124237130069076</v>
      </c>
      <c r="Z44" s="80" t="n">
        <f aca="false">(AF44+AG44+AI44)/AC44</f>
        <v>0.139223851965224</v>
      </c>
      <c r="AA44" s="65" t="n">
        <f aca="false">1-AI44/(AF44+AG44+AI44)</f>
        <v>0.459562241279285</v>
      </c>
      <c r="AB44" s="81" t="n">
        <f aca="false">(AH44+AJ44+AK44+AL44+AM44+AN44+AO44+AP44)/AC44</f>
        <v>0.0139762822123561</v>
      </c>
      <c r="AC44" s="82" t="n">
        <f aca="false">SUM(AD44:AU44)</f>
        <v>29230.5376165054</v>
      </c>
      <c r="AD44" s="83" t="n">
        <v>20541.7161558654</v>
      </c>
      <c r="AE44" s="84" t="n">
        <v>579.181071857744</v>
      </c>
      <c r="AF44" s="84" t="n">
        <v>1546.98000165767</v>
      </c>
      <c r="AG44" s="84" t="n">
        <v>323.249</v>
      </c>
      <c r="AH44" s="84" t="n">
        <v>0.00135557578838852</v>
      </c>
      <c r="AI44" s="84" t="n">
        <v>2199.3590403266</v>
      </c>
      <c r="AJ44" s="84" t="n">
        <v>0.191744430037794</v>
      </c>
      <c r="AK44" s="84" t="n">
        <v>132.145618020382</v>
      </c>
      <c r="AL44" s="84" t="n">
        <v>43.0985107302247</v>
      </c>
      <c r="AM44" s="84" t="n">
        <v>24.1750261815089</v>
      </c>
      <c r="AN44" s="84" t="n">
        <v>144.057132675028</v>
      </c>
      <c r="AO44" s="84" t="n">
        <v>55.8504050845338</v>
      </c>
      <c r="AP44" s="84" t="n">
        <v>9.01445024966533</v>
      </c>
      <c r="AQ44" s="84" t="n">
        <v>330.83655499876</v>
      </c>
      <c r="AR44" s="84" t="n">
        <v>1092.63760208549</v>
      </c>
      <c r="AS44" s="84" t="n">
        <v>1041.40177046691</v>
      </c>
      <c r="AT44" s="84" t="n">
        <v>1086.88164825484</v>
      </c>
      <c r="AU44" s="85" t="n">
        <v>79.7605280447911</v>
      </c>
      <c r="AW44" s="71"/>
    </row>
    <row r="45" customFormat="false" ht="13.8" hidden="false" customHeight="false" outlineLevel="0" collapsed="false">
      <c r="B45" s="72" t="n">
        <f aca="false">B44+1</f>
        <v>2055</v>
      </c>
      <c r="C45" s="73" t="n">
        <v>10</v>
      </c>
      <c r="D45" s="86" t="n">
        <v>25.7927844383441</v>
      </c>
      <c r="E45" s="75" t="n">
        <f aca="false">AR45/AR44-1</f>
        <v>0.000805727205204665</v>
      </c>
      <c r="F45" s="76" t="n">
        <f aca="false">AS45/AS44-1</f>
        <v>0.00080572720522043</v>
      </c>
      <c r="G45" s="77" t="n">
        <f aca="false">AT45/AT44-1</f>
        <v>6.61789071749741E-005</v>
      </c>
      <c r="H45" s="77" t="n">
        <f aca="false">AU45/AU44-1</f>
        <v>0.000816958696423287</v>
      </c>
      <c r="I45" s="77" t="e">
        <f aca="false">AV45/AV44-1</f>
        <v>#DIV/0!</v>
      </c>
      <c r="J45" s="77" t="e">
        <f aca="false">AW45/AW44-1</f>
        <v>#DIV/0!</v>
      </c>
      <c r="K45" s="77" t="e">
        <f aca="false">AX45/AX44-1</f>
        <v>#DIV/0!</v>
      </c>
      <c r="L45" s="77" t="e">
        <f aca="false">AY45/AY44-1</f>
        <v>#DIV/0!</v>
      </c>
      <c r="M45" s="77" t="e">
        <f aca="false">AZ45/AZ44-1</f>
        <v>#DIV/0!</v>
      </c>
      <c r="N45" s="77" t="e">
        <f aca="false">BA45/BA44-1</f>
        <v>#DIV/0!</v>
      </c>
      <c r="O45" s="77" t="e">
        <f aca="false">BB45/BB44-1</f>
        <v>#DIV/0!</v>
      </c>
      <c r="P45" s="77" t="e">
        <f aca="false">BC45/BC44-1</f>
        <v>#DIV/0!</v>
      </c>
      <c r="Q45" s="77" t="e">
        <f aca="false">BD45/BD44-1</f>
        <v>#DIV/0!</v>
      </c>
      <c r="R45" s="77" t="e">
        <f aca="false">BE45/BE44-1</f>
        <v>#DIV/0!</v>
      </c>
      <c r="S45" s="77" t="e">
        <f aca="false">BF45/BF44-1</f>
        <v>#DIV/0!</v>
      </c>
      <c r="T45" s="77" t="e">
        <f aca="false">BG45/BG44-1</f>
        <v>#DIV/0!</v>
      </c>
      <c r="U45" s="77" t="n">
        <f aca="false">AU45/AU44-1</f>
        <v>0.000816958696423287</v>
      </c>
      <c r="V45" s="77" t="e">
        <f aca="false">AV45/AV44-1</f>
        <v>#DIV/0!</v>
      </c>
      <c r="W45" s="78" t="e">
        <f aca="false">AW45/AW44-1</f>
        <v>#DIV/0!</v>
      </c>
      <c r="X45" s="79" t="n">
        <f aca="false">(AE45+AD45)/AC45</f>
        <v>0.722675550716038</v>
      </c>
      <c r="Y45" s="80" t="n">
        <f aca="false">(AQ45+AR45+AS45+AT45+AU45)/AC45</f>
        <v>0.124190560241665</v>
      </c>
      <c r="Z45" s="80" t="n">
        <f aca="false">(AF45+AG45+AI45)/AC45</f>
        <v>0.139172707260629</v>
      </c>
      <c r="AA45" s="65" t="n">
        <f aca="false">1-AI45/(AF45+AG45+AI45)</f>
        <v>0.459363635316479</v>
      </c>
      <c r="AB45" s="81" t="n">
        <f aca="false">(AH45+AJ45+AK45+AL45+AM45+AN45+AO45+AP45)/AC45</f>
        <v>0.013961181781668</v>
      </c>
      <c r="AC45" s="82" t="n">
        <f aca="false">SUM(AD45:AU45)</f>
        <v>29253.9220465986</v>
      </c>
      <c r="AD45" s="83" t="n">
        <v>20564.2265768798</v>
      </c>
      <c r="AE45" s="84" t="n">
        <v>576.867648749868</v>
      </c>
      <c r="AF45" s="84" t="n">
        <v>1546.98000165767</v>
      </c>
      <c r="AG45" s="84" t="n">
        <v>323.249</v>
      </c>
      <c r="AH45" s="84" t="n">
        <v>0.000674895252504022</v>
      </c>
      <c r="AI45" s="84" t="n">
        <v>2201.11852755886</v>
      </c>
      <c r="AJ45" s="84" t="n">
        <v>0.170663955534219</v>
      </c>
      <c r="AK45" s="84" t="n">
        <v>132.145618020382</v>
      </c>
      <c r="AL45" s="84" t="n">
        <v>43.0985107302247</v>
      </c>
      <c r="AM45" s="84" t="n">
        <v>24.0299760244199</v>
      </c>
      <c r="AN45" s="84" t="n">
        <v>144.057132675028</v>
      </c>
      <c r="AO45" s="84" t="n">
        <v>55.8950854086014</v>
      </c>
      <c r="AP45" s="84" t="n">
        <v>9.02166180986506</v>
      </c>
      <c r="AQ45" s="84" t="n">
        <v>330.522876104851</v>
      </c>
      <c r="AR45" s="84" t="n">
        <v>1093.51796992692</v>
      </c>
      <c r="AS45" s="84" t="n">
        <v>1042.24085620494</v>
      </c>
      <c r="AT45" s="84" t="n">
        <v>1086.95357689455</v>
      </c>
      <c r="AU45" s="85" t="n">
        <v>79.8256891018086</v>
      </c>
      <c r="AW45" s="71"/>
    </row>
    <row r="46" customFormat="false" ht="13.8" hidden="false" customHeight="false" outlineLevel="0" collapsed="false">
      <c r="B46" s="72" t="n">
        <f aca="false">B45+1</f>
        <v>2056</v>
      </c>
      <c r="C46" s="73" t="n">
        <v>10</v>
      </c>
      <c r="D46" s="86" t="n">
        <v>25.7921613480033</v>
      </c>
      <c r="E46" s="75" t="n">
        <f aca="false">AR46/AR45-1</f>
        <v>0.00100748539465134</v>
      </c>
      <c r="F46" s="76" t="n">
        <f aca="false">AS46/AS45-1</f>
        <v>0.00100748539464623</v>
      </c>
      <c r="G46" s="77" t="n">
        <f aca="false">AT46/AT45-1</f>
        <v>-0.000206850690111726</v>
      </c>
      <c r="H46" s="77" t="n">
        <f aca="false">AU46/AU45-1</f>
        <v>0.000995041853237177</v>
      </c>
      <c r="I46" s="77" t="e">
        <f aca="false">AV46/AV45-1</f>
        <v>#DIV/0!</v>
      </c>
      <c r="J46" s="77" t="e">
        <f aca="false">AW46/AW45-1</f>
        <v>#DIV/0!</v>
      </c>
      <c r="K46" s="77" t="e">
        <f aca="false">AX46/AX45-1</f>
        <v>#DIV/0!</v>
      </c>
      <c r="L46" s="77" t="e">
        <f aca="false">AY46/AY45-1</f>
        <v>#DIV/0!</v>
      </c>
      <c r="M46" s="77" t="e">
        <f aca="false">AZ46/AZ45-1</f>
        <v>#DIV/0!</v>
      </c>
      <c r="N46" s="77" t="e">
        <f aca="false">BA46/BA45-1</f>
        <v>#DIV/0!</v>
      </c>
      <c r="O46" s="77" t="e">
        <f aca="false">BB46/BB45-1</f>
        <v>#DIV/0!</v>
      </c>
      <c r="P46" s="77" t="e">
        <f aca="false">BC46/BC45-1</f>
        <v>#DIV/0!</v>
      </c>
      <c r="Q46" s="77" t="e">
        <f aca="false">BD46/BD45-1</f>
        <v>#DIV/0!</v>
      </c>
      <c r="R46" s="77" t="e">
        <f aca="false">BE46/BE45-1</f>
        <v>#DIV/0!</v>
      </c>
      <c r="S46" s="77" t="e">
        <f aca="false">BF46/BF45-1</f>
        <v>#DIV/0!</v>
      </c>
      <c r="T46" s="77" t="e">
        <f aca="false">BG46/BG45-1</f>
        <v>#DIV/0!</v>
      </c>
      <c r="U46" s="77" t="n">
        <f aca="false">AU46/AU45-1</f>
        <v>0.000995041853237177</v>
      </c>
      <c r="V46" s="77" t="e">
        <f aca="false">AV46/AV45-1</f>
        <v>#DIV/0!</v>
      </c>
      <c r="W46" s="78" t="e">
        <f aca="false">AW46/AW45-1</f>
        <v>#DIV/0!</v>
      </c>
      <c r="X46" s="79" t="n">
        <f aca="false">(AE46+AD46)/AC46</f>
        <v>0.722823016657414</v>
      </c>
      <c r="Y46" s="80" t="n">
        <f aca="false">(AQ46+AR46+AS46+AT46+AU46)/AC46</f>
        <v>0.1241243070516</v>
      </c>
      <c r="Z46" s="80" t="n">
        <f aca="false">(AF46+AG46+AI46)/AC46</f>
        <v>0.139108840246899</v>
      </c>
      <c r="AA46" s="65" t="n">
        <f aca="false">1-AI46/(AF46+AG46+AI46)</f>
        <v>0.459115420824394</v>
      </c>
      <c r="AB46" s="81" t="n">
        <f aca="false">(AH46+AJ46+AK46+AL46+AM46+AN46+AO46+AP46)/AC46</f>
        <v>0.0139438360440877</v>
      </c>
      <c r="AC46" s="82" t="n">
        <f aca="false">SUM(AD46:AU46)</f>
        <v>29283.1759686452</v>
      </c>
      <c r="AD46" s="83" t="n">
        <v>20591.989116298</v>
      </c>
      <c r="AE46" s="84" t="n">
        <v>574.564474668036</v>
      </c>
      <c r="AF46" s="84" t="n">
        <v>1546.98000165767</v>
      </c>
      <c r="AG46" s="84" t="n">
        <v>323.249</v>
      </c>
      <c r="AH46" s="84" t="n">
        <v>0.000224323941777879</v>
      </c>
      <c r="AI46" s="84" t="n">
        <v>2203.31964608642</v>
      </c>
      <c r="AJ46" s="84" t="n">
        <v>0.150858673425016</v>
      </c>
      <c r="AK46" s="84" t="n">
        <v>132.145618020382</v>
      </c>
      <c r="AL46" s="84" t="n">
        <v>43.0985107302247</v>
      </c>
      <c r="AM46" s="84" t="n">
        <v>23.8857961682733</v>
      </c>
      <c r="AN46" s="84" t="n">
        <v>144.057132675028</v>
      </c>
      <c r="AO46" s="84" t="n">
        <v>55.95098049401</v>
      </c>
      <c r="AP46" s="84" t="n">
        <v>9.03068347167492</v>
      </c>
      <c r="AQ46" s="84" t="n">
        <v>330.209494621996</v>
      </c>
      <c r="AR46" s="84" t="n">
        <v>1094.61967331041</v>
      </c>
      <c r="AS46" s="84" t="n">
        <v>1043.29089864527</v>
      </c>
      <c r="AT46" s="84" t="n">
        <v>1086.72873979705</v>
      </c>
      <c r="AU46" s="85" t="n">
        <v>79.9051190034284</v>
      </c>
    </row>
    <row r="47" customFormat="false" ht="13.8" hidden="false" customHeight="false" outlineLevel="0" collapsed="false">
      <c r="B47" s="72" t="n">
        <f aca="false">B46+1</f>
        <v>2057</v>
      </c>
      <c r="C47" s="73" t="n">
        <v>10</v>
      </c>
      <c r="D47" s="86" t="n">
        <v>25.7908819611171</v>
      </c>
      <c r="E47" s="75" t="n">
        <f aca="false">AR47/AR46-1</f>
        <v>0.00130973970281767</v>
      </c>
      <c r="F47" s="76" t="n">
        <f aca="false">AS47/AS46-1</f>
        <v>0.00130973970282344</v>
      </c>
      <c r="G47" s="77" t="n">
        <f aca="false">AT47/AT46-1</f>
        <v>-0.00041698033151738</v>
      </c>
      <c r="H47" s="77" t="n">
        <f aca="false">AU47/AU46-1</f>
        <v>0.00130006079576628</v>
      </c>
      <c r="I47" s="77" t="e">
        <f aca="false">AV47/AV46-1</f>
        <v>#DIV/0!</v>
      </c>
      <c r="J47" s="77" t="e">
        <f aca="false">AW47/AW46-1</f>
        <v>#DIV/0!</v>
      </c>
      <c r="K47" s="77" t="e">
        <f aca="false">AX47/AX46-1</f>
        <v>#DIV/0!</v>
      </c>
      <c r="L47" s="77" t="e">
        <f aca="false">AY47/AY46-1</f>
        <v>#DIV/0!</v>
      </c>
      <c r="M47" s="77" t="e">
        <f aca="false">AZ47/AZ46-1</f>
        <v>#DIV/0!</v>
      </c>
      <c r="N47" s="77" t="e">
        <f aca="false">BA47/BA46-1</f>
        <v>#DIV/0!</v>
      </c>
      <c r="O47" s="77" t="e">
        <f aca="false">BB47/BB46-1</f>
        <v>#DIV/0!</v>
      </c>
      <c r="P47" s="77" t="e">
        <f aca="false">BC47/BC46-1</f>
        <v>#DIV/0!</v>
      </c>
      <c r="Q47" s="77" t="e">
        <f aca="false">BD47/BD46-1</f>
        <v>#DIV/0!</v>
      </c>
      <c r="R47" s="77" t="e">
        <f aca="false">BE47/BE46-1</f>
        <v>#DIV/0!</v>
      </c>
      <c r="S47" s="77" t="e">
        <f aca="false">BF47/BF46-1</f>
        <v>#DIV/0!</v>
      </c>
      <c r="T47" s="77" t="e">
        <f aca="false">BG47/BG46-1</f>
        <v>#DIV/0!</v>
      </c>
      <c r="U47" s="77" t="n">
        <f aca="false">AU47/AU46-1</f>
        <v>0.00130006079576628</v>
      </c>
      <c r="V47" s="77" t="e">
        <f aca="false">AV47/AV46-1</f>
        <v>#DIV/0!</v>
      </c>
      <c r="W47" s="78" t="e">
        <f aca="false">AW47/AW46-1</f>
        <v>#DIV/0!</v>
      </c>
      <c r="X47" s="79" t="n">
        <f aca="false">(AE47+AD47)/AC47</f>
        <v>0.723014916626596</v>
      </c>
      <c r="Y47" s="80" t="n">
        <f aca="false">(AQ47+AR47+AS47+AT47+AU47)/AC47</f>
        <v>0.124036063145966</v>
      </c>
      <c r="Z47" s="80" t="n">
        <f aca="false">(AF47+AG47+AI47)/AC47</f>
        <v>0.139025920924169</v>
      </c>
      <c r="AA47" s="65" t="n">
        <f aca="false">1-AI47/(AF47+AG47+AI47)</f>
        <v>0.458792820674134</v>
      </c>
      <c r="AB47" s="81" t="n">
        <f aca="false">(AH47+AJ47+AK47+AL47+AM47+AN47+AO47+AP47)/AC47</f>
        <v>0.013923099303269</v>
      </c>
      <c r="AC47" s="82" t="n">
        <f aca="false">SUM(AD47:AU47)</f>
        <v>29321.2440974044</v>
      </c>
      <c r="AD47" s="83" t="n">
        <v>20627.4250732371</v>
      </c>
      <c r="AE47" s="84" t="n">
        <v>572.271783235846</v>
      </c>
      <c r="AF47" s="84" t="n">
        <v>1546.98000165767</v>
      </c>
      <c r="AG47" s="84" t="n">
        <v>323.249</v>
      </c>
      <c r="AH47" s="84" t="n">
        <v>0.000224323941777879</v>
      </c>
      <c r="AI47" s="84" t="n">
        <v>2206.18396162633</v>
      </c>
      <c r="AJ47" s="84" t="n">
        <v>0.13248599387022</v>
      </c>
      <c r="AK47" s="84" t="n">
        <v>132.145618020382</v>
      </c>
      <c r="AL47" s="84" t="n">
        <v>43.0985107302247</v>
      </c>
      <c r="AM47" s="84" t="n">
        <v>23.7424813912637</v>
      </c>
      <c r="AN47" s="84" t="n">
        <v>144.057132675028</v>
      </c>
      <c r="AO47" s="84" t="n">
        <v>56.0237167686522</v>
      </c>
      <c r="AP47" s="84" t="n">
        <v>9.0424233601881</v>
      </c>
      <c r="AQ47" s="84" t="n">
        <v>329.896410268209</v>
      </c>
      <c r="AR47" s="84" t="n">
        <v>1096.05334015603</v>
      </c>
      <c r="AS47" s="84" t="n">
        <v>1044.65733815682</v>
      </c>
      <c r="AT47" s="84" t="n">
        <v>1086.27559528686</v>
      </c>
      <c r="AU47" s="85" t="n">
        <v>80.0090005160258</v>
      </c>
    </row>
    <row r="48" customFormat="false" ht="13.8" hidden="false" customHeight="false" outlineLevel="0" collapsed="false">
      <c r="B48" s="72" t="n">
        <f aca="false">B47+1</f>
        <v>2058</v>
      </c>
      <c r="C48" s="73" t="n">
        <v>10</v>
      </c>
      <c r="D48" s="86" t="n">
        <v>25.7920335221559</v>
      </c>
      <c r="E48" s="75" t="n">
        <f aca="false">AR48/AR47-1</f>
        <v>0.00171313740233003</v>
      </c>
      <c r="F48" s="76" t="n">
        <f aca="false">AS48/AS47-1</f>
        <v>0.00171313740232515</v>
      </c>
      <c r="G48" s="77" t="n">
        <f aca="false">AT48/AT47-1</f>
        <v>-0.000564088604879442</v>
      </c>
      <c r="H48" s="77" t="n">
        <f aca="false">AU48/AU47-1</f>
        <v>0.00169936872869791</v>
      </c>
      <c r="I48" s="77" t="e">
        <f aca="false">AV48/AV47-1</f>
        <v>#DIV/0!</v>
      </c>
      <c r="J48" s="77" t="e">
        <f aca="false">AW48/AW47-1</f>
        <v>#DIV/0!</v>
      </c>
      <c r="K48" s="77" t="e">
        <f aca="false">AX48/AX47-1</f>
        <v>#DIV/0!</v>
      </c>
      <c r="L48" s="77" t="e">
        <f aca="false">AY48/AY47-1</f>
        <v>#DIV/0!</v>
      </c>
      <c r="M48" s="77" t="e">
        <f aca="false">AZ48/AZ47-1</f>
        <v>#DIV/0!</v>
      </c>
      <c r="N48" s="77" t="e">
        <f aca="false">BA48/BA47-1</f>
        <v>#DIV/0!</v>
      </c>
      <c r="O48" s="77" t="e">
        <f aca="false">BB48/BB47-1</f>
        <v>#DIV/0!</v>
      </c>
      <c r="P48" s="77" t="e">
        <f aca="false">BC48/BC47-1</f>
        <v>#DIV/0!</v>
      </c>
      <c r="Q48" s="77" t="e">
        <f aca="false">BD48/BD47-1</f>
        <v>#DIV/0!</v>
      </c>
      <c r="R48" s="77" t="e">
        <f aca="false">BE48/BE47-1</f>
        <v>#DIV/0!</v>
      </c>
      <c r="S48" s="77" t="e">
        <f aca="false">BF48/BF47-1</f>
        <v>#DIV/0!</v>
      </c>
      <c r="T48" s="77" t="e">
        <f aca="false">BG48/BG47-1</f>
        <v>#DIV/0!</v>
      </c>
      <c r="U48" s="77" t="n">
        <f aca="false">AU48/AU47-1</f>
        <v>0.00169936872869791</v>
      </c>
      <c r="V48" s="77" t="e">
        <f aca="false">AV48/AV47-1</f>
        <v>#DIV/0!</v>
      </c>
      <c r="W48" s="78" t="e">
        <f aca="false">AW48/AW47-1</f>
        <v>#DIV/0!</v>
      </c>
      <c r="X48" s="79" t="n">
        <f aca="false">(AE48+AD48)/AC48</f>
        <v>0.723281089712964</v>
      </c>
      <c r="Y48" s="80" t="n">
        <f aca="false">(AQ48+AR48+AS48+AT48+AU48)/AC48</f>
        <v>0.123911168711787</v>
      </c>
      <c r="Z48" s="80" t="n">
        <f aca="false">(AF48+AG48+AI48)/AC48</f>
        <v>0.13891131584338</v>
      </c>
      <c r="AA48" s="65" t="n">
        <f aca="false">1-AI48/(AF48+AG48+AI48)</f>
        <v>0.458346312107619</v>
      </c>
      <c r="AB48" s="81" t="n">
        <f aca="false">(AH48+AJ48+AK48+AL48+AM48+AN48+AO48+AP48)/AC48</f>
        <v>0.0138964257318684</v>
      </c>
      <c r="AC48" s="82" t="n">
        <f aca="false">SUM(AD48:AU48)</f>
        <v>29374.0223367798</v>
      </c>
      <c r="AD48" s="83" t="n">
        <v>20675.6847135123</v>
      </c>
      <c r="AE48" s="84" t="n">
        <v>569.99017148675</v>
      </c>
      <c r="AF48" s="84" t="n">
        <v>1546.98000165767</v>
      </c>
      <c r="AG48" s="84" t="n">
        <v>323.249</v>
      </c>
      <c r="AH48" s="84" t="n">
        <v>0.000224323941777879</v>
      </c>
      <c r="AI48" s="84" t="n">
        <v>2210.15509275726</v>
      </c>
      <c r="AJ48" s="84" t="n">
        <v>0.115655029751109</v>
      </c>
      <c r="AK48" s="84" t="n">
        <v>132.145618020382</v>
      </c>
      <c r="AL48" s="84" t="n">
        <v>43.0985107302247</v>
      </c>
      <c r="AM48" s="84" t="n">
        <v>23.6000265029161</v>
      </c>
      <c r="AN48" s="84" t="n">
        <v>144.057132675028</v>
      </c>
      <c r="AO48" s="84" t="n">
        <v>56.1189570871589</v>
      </c>
      <c r="AP48" s="84" t="n">
        <v>9.05779547990042</v>
      </c>
      <c r="AQ48" s="84" t="n">
        <v>329.583622761768</v>
      </c>
      <c r="AR48" s="84" t="n">
        <v>1097.931030128</v>
      </c>
      <c r="AS48" s="84" t="n">
        <v>1046.44697971543</v>
      </c>
      <c r="AT48" s="84" t="n">
        <v>1085.6628396018</v>
      </c>
      <c r="AU48" s="85" t="n">
        <v>80.1449653095171</v>
      </c>
    </row>
    <row r="49" customFormat="false" ht="13.8" hidden="false" customHeight="false" outlineLevel="0" collapsed="false">
      <c r="B49" s="72" t="n">
        <f aca="false">B48+1</f>
        <v>2059</v>
      </c>
      <c r="C49" s="73" t="n">
        <v>10</v>
      </c>
      <c r="D49" s="86" t="n">
        <v>25.7928260521968</v>
      </c>
      <c r="E49" s="75" t="n">
        <f aca="false">AR49/AR48-1</f>
        <v>0.00231635030126931</v>
      </c>
      <c r="F49" s="76" t="n">
        <f aca="false">AS49/AS48-1</f>
        <v>0.00231635030126354</v>
      </c>
      <c r="G49" s="77" t="n">
        <f aca="false">AT49/AT48-1</f>
        <v>-0.000650820169666222</v>
      </c>
      <c r="H49" s="77" t="n">
        <f aca="false">AU49/AU48-1</f>
        <v>0.00228967582258233</v>
      </c>
      <c r="I49" s="77" t="e">
        <f aca="false">AV49/AV48-1</f>
        <v>#DIV/0!</v>
      </c>
      <c r="J49" s="77" t="e">
        <f aca="false">AW49/AW48-1</f>
        <v>#DIV/0!</v>
      </c>
      <c r="K49" s="77" t="e">
        <f aca="false">AX49/AX48-1</f>
        <v>#DIV/0!</v>
      </c>
      <c r="L49" s="77" t="e">
        <f aca="false">AY49/AY48-1</f>
        <v>#DIV/0!</v>
      </c>
      <c r="M49" s="77" t="e">
        <f aca="false">AZ49/AZ48-1</f>
        <v>#DIV/0!</v>
      </c>
      <c r="N49" s="77" t="e">
        <f aca="false">BA49/BA48-1</f>
        <v>#DIV/0!</v>
      </c>
      <c r="O49" s="77" t="e">
        <f aca="false">BB49/BB48-1</f>
        <v>#DIV/0!</v>
      </c>
      <c r="P49" s="77" t="e">
        <f aca="false">BC49/BC48-1</f>
        <v>#DIV/0!</v>
      </c>
      <c r="Q49" s="77" t="e">
        <f aca="false">BD49/BD48-1</f>
        <v>#DIV/0!</v>
      </c>
      <c r="R49" s="77" t="e">
        <f aca="false">BE49/BE48-1</f>
        <v>#DIV/0!</v>
      </c>
      <c r="S49" s="77" t="e">
        <f aca="false">BF49/BF48-1</f>
        <v>#DIV/0!</v>
      </c>
      <c r="T49" s="77" t="e">
        <f aca="false">BG49/BG48-1</f>
        <v>#DIV/0!</v>
      </c>
      <c r="U49" s="77" t="n">
        <f aca="false">AU49/AU48-1</f>
        <v>0.00228967582258233</v>
      </c>
      <c r="V49" s="77" t="e">
        <f aca="false">AV49/AV48-1</f>
        <v>#DIV/0!</v>
      </c>
      <c r="W49" s="78" t="e">
        <f aca="false">AW49/AW48-1</f>
        <v>#DIV/0!</v>
      </c>
      <c r="X49" s="79" t="n">
        <f aca="false">(AE49+AD49)/AC49</f>
        <v>0.723603326985044</v>
      </c>
      <c r="Y49" s="80" t="n">
        <f aca="false">(AQ49+AR49+AS49+AT49+AU49)/AC49</f>
        <v>0.123767158271142</v>
      </c>
      <c r="Z49" s="80" t="n">
        <f aca="false">(AF49+AG49+AI49)/AC49</f>
        <v>0.138765212056638</v>
      </c>
      <c r="AA49" s="65" t="n">
        <f aca="false">1-AI49/(AF49+AG49+AI49)</f>
        <v>0.457776013156383</v>
      </c>
      <c r="AB49" s="81" t="n">
        <f aca="false">(AH49+AJ49+AK49+AL49+AM49+AN49+AO49+AP49)/AC49</f>
        <v>0.0138643026871762</v>
      </c>
      <c r="AC49" s="82" t="n">
        <f aca="false">SUM(AD49:AU49)</f>
        <v>29441.5825881544</v>
      </c>
      <c r="AD49" s="83" t="n">
        <v>20736.3076407598</v>
      </c>
      <c r="AE49" s="84" t="n">
        <v>567.719471733635</v>
      </c>
      <c r="AF49" s="84" t="n">
        <v>1546.98000165767</v>
      </c>
      <c r="AG49" s="84" t="n">
        <v>323.249</v>
      </c>
      <c r="AH49" s="84" t="n">
        <v>0.000224323941777879</v>
      </c>
      <c r="AI49" s="84" t="n">
        <v>2215.2384494706</v>
      </c>
      <c r="AJ49" s="84" t="n">
        <v>0.100441400229055</v>
      </c>
      <c r="AK49" s="84" t="n">
        <v>132.145618020382</v>
      </c>
      <c r="AL49" s="84" t="n">
        <v>43.0985107302247</v>
      </c>
      <c r="AM49" s="84" t="n">
        <v>23.4584263438986</v>
      </c>
      <c r="AN49" s="84" t="n">
        <v>144.057132675028</v>
      </c>
      <c r="AO49" s="84" t="n">
        <v>56.2480306884594</v>
      </c>
      <c r="AP49" s="84" t="n">
        <v>9.07862840950419</v>
      </c>
      <c r="AQ49" s="84" t="n">
        <v>329.271131821223</v>
      </c>
      <c r="AR49" s="84" t="n">
        <v>1100.47422300041</v>
      </c>
      <c r="AS49" s="84" t="n">
        <v>1048.87091749215</v>
      </c>
      <c r="AT49" s="84" t="n">
        <v>1084.95626832833</v>
      </c>
      <c r="AU49" s="85" t="n">
        <v>80.328471298888</v>
      </c>
    </row>
    <row r="50" customFormat="false" ht="13.8" hidden="false" customHeight="false" outlineLevel="0" collapsed="false">
      <c r="B50" s="72" t="n">
        <f aca="false">B49+1</f>
        <v>2060</v>
      </c>
      <c r="C50" s="73" t="n">
        <v>10</v>
      </c>
      <c r="D50" s="86" t="n">
        <v>25.7936129933592</v>
      </c>
      <c r="E50" s="75" t="n">
        <f aca="false">AR50/AR49-1</f>
        <v>0.00211518720526094</v>
      </c>
      <c r="F50" s="76" t="n">
        <f aca="false">AS50/AS49-1</f>
        <v>0.00211518720526116</v>
      </c>
      <c r="G50" s="77" t="n">
        <f aca="false">AT50/AT49-1</f>
        <v>-0.00072872469614671</v>
      </c>
      <c r="H50" s="77" t="n">
        <f aca="false">AU50/AU49-1</f>
        <v>0.00213157467656999</v>
      </c>
      <c r="I50" s="77" t="e">
        <f aca="false">AV50/AV49-1</f>
        <v>#DIV/0!</v>
      </c>
      <c r="J50" s="77" t="e">
        <f aca="false">AW50/AW49-1</f>
        <v>#DIV/0!</v>
      </c>
      <c r="K50" s="77" t="e">
        <f aca="false">AX50/AX49-1</f>
        <v>#DIV/0!</v>
      </c>
      <c r="L50" s="77" t="e">
        <f aca="false">AY50/AY49-1</f>
        <v>#DIV/0!</v>
      </c>
      <c r="M50" s="77" t="e">
        <f aca="false">AZ50/AZ49-1</f>
        <v>#DIV/0!</v>
      </c>
      <c r="N50" s="77" t="e">
        <f aca="false">BA50/BA49-1</f>
        <v>#DIV/0!</v>
      </c>
      <c r="O50" s="77" t="e">
        <f aca="false">BB50/BB49-1</f>
        <v>#DIV/0!</v>
      </c>
      <c r="P50" s="77" t="e">
        <f aca="false">BC50/BC49-1</f>
        <v>#DIV/0!</v>
      </c>
      <c r="Q50" s="77" t="e">
        <f aca="false">BD50/BD49-1</f>
        <v>#DIV/0!</v>
      </c>
      <c r="R50" s="77" t="e">
        <f aca="false">BE50/BE49-1</f>
        <v>#DIV/0!</v>
      </c>
      <c r="S50" s="77" t="e">
        <f aca="false">BF50/BF49-1</f>
        <v>#DIV/0!</v>
      </c>
      <c r="T50" s="77" t="e">
        <f aca="false">BG50/BG49-1</f>
        <v>#DIV/0!</v>
      </c>
      <c r="U50" s="77" t="n">
        <f aca="false">AU50/AU49-1</f>
        <v>0.00213157467656999</v>
      </c>
      <c r="V50" s="77" t="e">
        <f aca="false">AV50/AV49-1</f>
        <v>#DIV/0!</v>
      </c>
      <c r="W50" s="78" t="e">
        <f aca="false">AW50/AW49-1</f>
        <v>#DIV/0!</v>
      </c>
      <c r="X50" s="79" t="n">
        <f aca="false">(AE50+AD50)/AC50</f>
        <v>0.723902932250945</v>
      </c>
      <c r="Y50" s="80" t="n">
        <f aca="false">(AQ50+AR50+AS50+AT50+AU50)/AC50</f>
        <v>0.123630308742769</v>
      </c>
      <c r="Z50" s="80" t="n">
        <f aca="false">(AF50+AG50+AI50)/AC50</f>
        <v>0.138632092498077</v>
      </c>
      <c r="AA50" s="65" t="n">
        <f aca="false">1-AI50/(AF50+AG50+AI50)</f>
        <v>0.457255350036688</v>
      </c>
      <c r="AB50" s="81" t="n">
        <f aca="false">(AH50+AJ50+AK50+AL50+AM50+AN50+AO50+AP50)/AC50</f>
        <v>0.0138346665082089</v>
      </c>
      <c r="AC50" s="82" t="n">
        <f aca="false">SUM(AD50:AU50)</f>
        <v>29503.4099115895</v>
      </c>
      <c r="AD50" s="83" t="n">
        <v>20792.1477829668</v>
      </c>
      <c r="AE50" s="84" t="n">
        <v>565.457163434425</v>
      </c>
      <c r="AF50" s="84" t="n">
        <v>1546.98000165767</v>
      </c>
      <c r="AG50" s="84" t="n">
        <v>323.249</v>
      </c>
      <c r="AH50" s="84" t="n">
        <v>0.000224323941777879</v>
      </c>
      <c r="AI50" s="84" t="n">
        <v>2219.89045021449</v>
      </c>
      <c r="AJ50" s="84" t="n">
        <v>0.0868303643456945</v>
      </c>
      <c r="AK50" s="84" t="n">
        <v>132.145618020382</v>
      </c>
      <c r="AL50" s="84" t="n">
        <v>43.0985107302247</v>
      </c>
      <c r="AM50" s="84" t="n">
        <v>23.3176757858352</v>
      </c>
      <c r="AN50" s="84" t="n">
        <v>144.057132675028</v>
      </c>
      <c r="AO50" s="84" t="n">
        <v>56.3661515529052</v>
      </c>
      <c r="AP50" s="84" t="n">
        <v>9.09769352916415</v>
      </c>
      <c r="AQ50" s="84" t="n">
        <v>328.958937165387</v>
      </c>
      <c r="AR50" s="84" t="n">
        <v>1102.80193199662</v>
      </c>
      <c r="AS50" s="84" t="n">
        <v>1051.0894758368</v>
      </c>
      <c r="AT50" s="84" t="n">
        <v>1084.16563390136</v>
      </c>
      <c r="AU50" s="85" t="n">
        <v>80.4996974341163</v>
      </c>
    </row>
    <row r="51" customFormat="false" ht="13.8" hidden="false" customHeight="false" outlineLevel="0" collapsed="false">
      <c r="B51" s="72" t="n">
        <f aca="false">B50+1</f>
        <v>2061</v>
      </c>
      <c r="C51" s="73" t="n">
        <v>10</v>
      </c>
      <c r="D51" s="86" t="n">
        <v>25.7944010050355</v>
      </c>
      <c r="E51" s="75" t="n">
        <f aca="false">AR51/AR50-1</f>
        <v>0.00081439014923923</v>
      </c>
      <c r="F51" s="76" t="n">
        <f aca="false">AS51/AS50-1</f>
        <v>0.000814390149238786</v>
      </c>
      <c r="G51" s="77" t="n">
        <f aca="false">AT51/AT50-1</f>
        <v>-0.000861386469731107</v>
      </c>
      <c r="H51" s="77" t="n">
        <f aca="false">AU51/AU50-1</f>
        <v>0.000819662665305199</v>
      </c>
      <c r="I51" s="77" t="e">
        <f aca="false">AV51/AV50-1</f>
        <v>#DIV/0!</v>
      </c>
      <c r="J51" s="77" t="e">
        <f aca="false">AW51/AW50-1</f>
        <v>#DIV/0!</v>
      </c>
      <c r="K51" s="77" t="e">
        <f aca="false">AX51/AX50-1</f>
        <v>#DIV/0!</v>
      </c>
      <c r="L51" s="77" t="e">
        <f aca="false">AY51/AY50-1</f>
        <v>#DIV/0!</v>
      </c>
      <c r="M51" s="77" t="e">
        <f aca="false">AZ51/AZ50-1</f>
        <v>#DIV/0!</v>
      </c>
      <c r="N51" s="77" t="e">
        <f aca="false">BA51/BA50-1</f>
        <v>#DIV/0!</v>
      </c>
      <c r="O51" s="77" t="e">
        <f aca="false">BB51/BB50-1</f>
        <v>#DIV/0!</v>
      </c>
      <c r="P51" s="77" t="e">
        <f aca="false">BC51/BC50-1</f>
        <v>#DIV/0!</v>
      </c>
      <c r="Q51" s="77" t="e">
        <f aca="false">BD51/BD50-1</f>
        <v>#DIV/0!</v>
      </c>
      <c r="R51" s="77" t="e">
        <f aca="false">BE51/BE50-1</f>
        <v>#DIV/0!</v>
      </c>
      <c r="S51" s="77" t="e">
        <f aca="false">BF51/BF50-1</f>
        <v>#DIV/0!</v>
      </c>
      <c r="T51" s="77" t="e">
        <f aca="false">BG51/BG50-1</f>
        <v>#DIV/0!</v>
      </c>
      <c r="U51" s="77" t="n">
        <f aca="false">AU51/AU50-1</f>
        <v>0.000819662665305199</v>
      </c>
      <c r="V51" s="77" t="e">
        <f aca="false">AV51/AV50-1</f>
        <v>#DIV/0!</v>
      </c>
      <c r="W51" s="78" t="e">
        <f aca="false">AW51/AW50-1</f>
        <v>#DIV/0!</v>
      </c>
      <c r="X51" s="79" t="n">
        <f aca="false">(AE51+AD51)/AC51</f>
        <v>0.724187691556028</v>
      </c>
      <c r="Y51" s="80" t="n">
        <f aca="false">(AQ51+AR51+AS51+AT51+AU51)/AC51</f>
        <v>0.123464577635809</v>
      </c>
      <c r="Z51" s="80" t="n">
        <f aca="false">(AF51+AG51+AI51)/AC51</f>
        <v>0.138537149513581</v>
      </c>
      <c r="AA51" s="65" t="n">
        <f aca="false">1-AI51/(AF51+AG51+AI51)</f>
        <v>0.456883393510461</v>
      </c>
      <c r="AB51" s="81" t="n">
        <f aca="false">(AH51+AJ51+AK51+AL51+AM51+AN51+AO51+AP51)/AC51</f>
        <v>0.0138105812945817</v>
      </c>
      <c r="AC51" s="82" t="n">
        <f aca="false">SUM(AD51:AU51)</f>
        <v>29547.6650264569</v>
      </c>
      <c r="AD51" s="83" t="n">
        <v>20834.8533319311</v>
      </c>
      <c r="AE51" s="84" t="n">
        <v>563.201994449501</v>
      </c>
      <c r="AF51" s="84" t="n">
        <v>1546.98000165767</v>
      </c>
      <c r="AG51" s="84" t="n">
        <v>323.249</v>
      </c>
      <c r="AH51" s="84" t="n">
        <v>0.000224323941777879</v>
      </c>
      <c r="AI51" s="84" t="n">
        <v>2223.22028588981</v>
      </c>
      <c r="AJ51" s="84" t="n">
        <v>0.0747909573572235</v>
      </c>
      <c r="AK51" s="84" t="n">
        <v>132.145618020382</v>
      </c>
      <c r="AL51" s="84" t="n">
        <v>43.0985107302247</v>
      </c>
      <c r="AM51" s="84" t="n">
        <v>23.1777697311202</v>
      </c>
      <c r="AN51" s="84" t="n">
        <v>144.057132675028</v>
      </c>
      <c r="AO51" s="84" t="n">
        <v>56.4113885384317</v>
      </c>
      <c r="AP51" s="84" t="n">
        <v>9.10499493646562</v>
      </c>
      <c r="AQ51" s="84" t="n">
        <v>328.647038513342</v>
      </c>
      <c r="AR51" s="84" t="n">
        <v>1103.7000430266</v>
      </c>
      <c r="AS51" s="84" t="n">
        <v>1051.94547275189</v>
      </c>
      <c r="AT51" s="84" t="n">
        <v>1083.23174829337</v>
      </c>
      <c r="AU51" s="85" t="n">
        <v>80.5656800306714</v>
      </c>
    </row>
    <row r="52" customFormat="false" ht="13.8" hidden="false" customHeight="false" outlineLevel="0" collapsed="false">
      <c r="B52" s="72" t="n">
        <f aca="false">B51+1</f>
        <v>2062</v>
      </c>
      <c r="C52" s="73" t="n">
        <v>10</v>
      </c>
      <c r="D52" s="86" t="n">
        <v>25.7951900753072</v>
      </c>
      <c r="E52" s="75" t="n">
        <f aca="false">AR52/AR51-1</f>
        <v>0.00139222091327129</v>
      </c>
      <c r="F52" s="76" t="n">
        <f aca="false">AS52/AS51-1</f>
        <v>0.00139222091327484</v>
      </c>
      <c r="G52" s="77" t="n">
        <f aca="false">AT52/AT51-1</f>
        <v>-0.00096374609520522</v>
      </c>
      <c r="H52" s="77" t="n">
        <f aca="false">AU52/AU51-1</f>
        <v>0.00134454660965266</v>
      </c>
      <c r="I52" s="77" t="e">
        <f aca="false">AV52/AV51-1</f>
        <v>#DIV/0!</v>
      </c>
      <c r="J52" s="77" t="e">
        <f aca="false">AW52/AW51-1</f>
        <v>#DIV/0!</v>
      </c>
      <c r="K52" s="77" t="e">
        <f aca="false">AX52/AX51-1</f>
        <v>#DIV/0!</v>
      </c>
      <c r="L52" s="77" t="e">
        <f aca="false">AY52/AY51-1</f>
        <v>#DIV/0!</v>
      </c>
      <c r="M52" s="77" t="e">
        <f aca="false">AZ52/AZ51-1</f>
        <v>#DIV/0!</v>
      </c>
      <c r="N52" s="77" t="e">
        <f aca="false">BA52/BA51-1</f>
        <v>#DIV/0!</v>
      </c>
      <c r="O52" s="77" t="e">
        <f aca="false">BB52/BB51-1</f>
        <v>#DIV/0!</v>
      </c>
      <c r="P52" s="77" t="e">
        <f aca="false">BC52/BC51-1</f>
        <v>#DIV/0!</v>
      </c>
      <c r="Q52" s="77" t="e">
        <f aca="false">BD52/BD51-1</f>
        <v>#DIV/0!</v>
      </c>
      <c r="R52" s="77" t="e">
        <f aca="false">BE52/BE51-1</f>
        <v>#DIV/0!</v>
      </c>
      <c r="S52" s="77" t="e">
        <f aca="false">BF52/BF51-1</f>
        <v>#DIV/0!</v>
      </c>
      <c r="T52" s="77" t="e">
        <f aca="false">BG52/BG51-1</f>
        <v>#DIV/0!</v>
      </c>
      <c r="U52" s="77" t="n">
        <f aca="false">AU52/AU51-1</f>
        <v>0.00134454660965266</v>
      </c>
      <c r="V52" s="77" t="e">
        <f aca="false">AV52/AV51-1</f>
        <v>#DIV/0!</v>
      </c>
      <c r="W52" s="78" t="e">
        <f aca="false">AW52/AW51-1</f>
        <v>#DIV/0!</v>
      </c>
      <c r="X52" s="79" t="n">
        <f aca="false">(AE52+AD52)/AC52</f>
        <v>0.72443082711933</v>
      </c>
      <c r="Y52" s="80" t="n">
        <f aca="false">(AQ52+AR52+AS52+AT52+AU52)/AC52</f>
        <v>0.123338927430244</v>
      </c>
      <c r="Z52" s="80" t="n">
        <f aca="false">(AF52+AG52+AI52)/AC52</f>
        <v>0.138442348730261</v>
      </c>
      <c r="AA52" s="65" t="n">
        <f aca="false">1-AI52/(AF52+AG52+AI52)</f>
        <v>0.456511485057578</v>
      </c>
      <c r="AB52" s="81" t="n">
        <f aca="false">(AH52+AJ52+AK52+AL52+AM52+AN52+AO52+AP52)/AC52</f>
        <v>0.0137878967201655</v>
      </c>
      <c r="AC52" s="82" t="n">
        <f aca="false">SUM(AD52:AU52)</f>
        <v>29591.9865239965</v>
      </c>
      <c r="AD52" s="83" t="n">
        <v>20876.3914437348</v>
      </c>
      <c r="AE52" s="84" t="n">
        <v>560.955829948083</v>
      </c>
      <c r="AF52" s="84" t="n">
        <v>1546.98000165767</v>
      </c>
      <c r="AG52" s="84" t="n">
        <v>323.249</v>
      </c>
      <c r="AH52" s="84" t="n">
        <v>0.000224323941777879</v>
      </c>
      <c r="AI52" s="84" t="n">
        <v>2226.55511631865</v>
      </c>
      <c r="AJ52" s="84" t="n">
        <v>0.0642453206650152</v>
      </c>
      <c r="AK52" s="84" t="n">
        <v>132.145618020382</v>
      </c>
      <c r="AL52" s="84" t="n">
        <v>43.0985107302247</v>
      </c>
      <c r="AM52" s="84" t="n">
        <v>23.0387031127335</v>
      </c>
      <c r="AN52" s="84" t="n">
        <v>144.057132675028</v>
      </c>
      <c r="AO52" s="84" t="n">
        <v>56.4892566354101</v>
      </c>
      <c r="AP52" s="84" t="n">
        <v>9.11756311900941</v>
      </c>
      <c r="AQ52" s="84" t="n">
        <v>328.335435584434</v>
      </c>
      <c r="AR52" s="84" t="n">
        <v>1105.23663730848</v>
      </c>
      <c r="AS52" s="84" t="n">
        <v>1053.41001323868</v>
      </c>
      <c r="AT52" s="84" t="n">
        <v>1082.18778792575</v>
      </c>
      <c r="AU52" s="85" t="n">
        <v>80.674004342611</v>
      </c>
    </row>
    <row r="53" customFormat="false" ht="13.8" hidden="false" customHeight="false" outlineLevel="0" collapsed="false">
      <c r="B53" s="72" t="n">
        <f aca="false">B52+1</f>
        <v>2063</v>
      </c>
      <c r="C53" s="73" t="n">
        <v>10</v>
      </c>
      <c r="D53" s="86" t="n">
        <v>25.7959801923175</v>
      </c>
      <c r="E53" s="75" t="n">
        <f aca="false">AR53/AR52-1</f>
        <v>0.00167465142993928</v>
      </c>
      <c r="F53" s="76" t="n">
        <f aca="false">AS53/AS52-1</f>
        <v>0.00167465142993706</v>
      </c>
      <c r="G53" s="77" t="n">
        <f aca="false">AT53/AT52-1</f>
        <v>-0.0009897114776658</v>
      </c>
      <c r="H53" s="77" t="n">
        <f aca="false">AU53/AU52-1</f>
        <v>0.00166941552769506</v>
      </c>
      <c r="I53" s="77" t="e">
        <f aca="false">AV53/AV52-1</f>
        <v>#DIV/0!</v>
      </c>
      <c r="J53" s="77" t="e">
        <f aca="false">AW53/AW52-1</f>
        <v>#DIV/0!</v>
      </c>
      <c r="K53" s="77" t="e">
        <f aca="false">AX53/AX52-1</f>
        <v>#DIV/0!</v>
      </c>
      <c r="L53" s="77" t="e">
        <f aca="false">AY53/AY52-1</f>
        <v>#DIV/0!</v>
      </c>
      <c r="M53" s="77" t="e">
        <f aca="false">AZ53/AZ52-1</f>
        <v>#DIV/0!</v>
      </c>
      <c r="N53" s="77" t="e">
        <f aca="false">BA53/BA52-1</f>
        <v>#DIV/0!</v>
      </c>
      <c r="O53" s="77" t="e">
        <f aca="false">BB53/BB52-1</f>
        <v>#DIV/0!</v>
      </c>
      <c r="P53" s="77" t="e">
        <f aca="false">BC53/BC52-1</f>
        <v>#DIV/0!</v>
      </c>
      <c r="Q53" s="77" t="e">
        <f aca="false">BD53/BD52-1</f>
        <v>#DIV/0!</v>
      </c>
      <c r="R53" s="77" t="e">
        <f aca="false">BE53/BE52-1</f>
        <v>#DIV/0!</v>
      </c>
      <c r="S53" s="77" t="e">
        <f aca="false">BF53/BF52-1</f>
        <v>#DIV/0!</v>
      </c>
      <c r="T53" s="77" t="e">
        <f aca="false">BG53/BG52-1</f>
        <v>#DIV/0!</v>
      </c>
      <c r="U53" s="77" t="n">
        <f aca="false">AU53/AU52-1</f>
        <v>0.00166941552769506</v>
      </c>
      <c r="V53" s="77" t="e">
        <f aca="false">AV53/AV52-1</f>
        <v>#DIV/0!</v>
      </c>
      <c r="W53" s="78" t="e">
        <f aca="false">AW53/AW52-1</f>
        <v>#DIV/0!</v>
      </c>
      <c r="X53" s="79" t="n">
        <f aca="false">(AE53+AD53)/AC53</f>
        <v>0.724672262446868</v>
      </c>
      <c r="Y53" s="80" t="n">
        <f aca="false">(AQ53+AR53+AS53+AT53+AU53)/AC53</f>
        <v>0.123221770537799</v>
      </c>
      <c r="Z53" s="80" t="n">
        <f aca="false">(AF53+AG53+AI53)/AC53</f>
        <v>0.1383413894296</v>
      </c>
      <c r="AA53" s="65" t="n">
        <f aca="false">1-AI53/(AF53+AG53+AI53)</f>
        <v>0.456114855960444</v>
      </c>
      <c r="AB53" s="81" t="n">
        <f aca="false">(AH53+AJ53+AK53+AL53+AM53+AN53+AO53+AP53)/AC53</f>
        <v>0.0137645775857328</v>
      </c>
      <c r="AC53" s="82" t="n">
        <f aca="false">SUM(AD53:AU53)</f>
        <v>29639.333702435</v>
      </c>
      <c r="AD53" s="83" t="n">
        <v>20920.0840661726</v>
      </c>
      <c r="AE53" s="84" t="n">
        <v>558.718945388652</v>
      </c>
      <c r="AF53" s="84" t="n">
        <v>1546.98000165767</v>
      </c>
      <c r="AG53" s="84" t="n">
        <v>323.249</v>
      </c>
      <c r="AH53" s="84" t="n">
        <v>0.000224323941777879</v>
      </c>
      <c r="AI53" s="84" t="n">
        <v>2230.11760450476</v>
      </c>
      <c r="AJ53" s="84" t="n">
        <v>0.0550795230765562</v>
      </c>
      <c r="AK53" s="84" t="n">
        <v>132.145618020382</v>
      </c>
      <c r="AL53" s="84" t="n">
        <v>43.0985107302247</v>
      </c>
      <c r="AM53" s="84" t="n">
        <v>22.9004708940571</v>
      </c>
      <c r="AN53" s="84" t="n">
        <v>144.057132675028</v>
      </c>
      <c r="AO53" s="84" t="n">
        <v>56.5831537318815</v>
      </c>
      <c r="AP53" s="84" t="n">
        <v>9.13271843799856</v>
      </c>
      <c r="AQ53" s="84" t="n">
        <v>328.024128098278</v>
      </c>
      <c r="AR53" s="84" t="n">
        <v>1107.08752342357</v>
      </c>
      <c r="AS53" s="84" t="n">
        <v>1055.17410782366</v>
      </c>
      <c r="AT53" s="84" t="n">
        <v>1081.11673425105</v>
      </c>
      <c r="AU53" s="85" t="n">
        <v>80.8086827781419</v>
      </c>
    </row>
    <row r="54" customFormat="false" ht="13.8" hidden="false" customHeight="false" outlineLevel="0" collapsed="false">
      <c r="B54" s="72" t="n">
        <f aca="false">B53+1</f>
        <v>2064</v>
      </c>
      <c r="C54" s="73" t="n">
        <v>10</v>
      </c>
      <c r="D54" s="86" t="n">
        <v>25.7967666459942</v>
      </c>
      <c r="E54" s="75" t="n">
        <f aca="false">AR54/AR53-1</f>
        <v>0.00162277741785433</v>
      </c>
      <c r="F54" s="76" t="n">
        <f aca="false">AS54/AS53-1</f>
        <v>0.00162277741785344</v>
      </c>
      <c r="G54" s="77" t="n">
        <f aca="false">AT54/AT53-1</f>
        <v>-0.000958749436829387</v>
      </c>
      <c r="H54" s="77" t="n">
        <f aca="false">AU54/AU53-1</f>
        <v>0.0016243620870704</v>
      </c>
      <c r="I54" s="77" t="e">
        <f aca="false">AV54/AV53-1</f>
        <v>#DIV/0!</v>
      </c>
      <c r="J54" s="77" t="e">
        <f aca="false">AW54/AW53-1</f>
        <v>#DIV/0!</v>
      </c>
      <c r="K54" s="77" t="e">
        <f aca="false">AX54/AX53-1</f>
        <v>#DIV/0!</v>
      </c>
      <c r="L54" s="77" t="e">
        <f aca="false">AY54/AY53-1</f>
        <v>#DIV/0!</v>
      </c>
      <c r="M54" s="77" t="e">
        <f aca="false">AZ54/AZ53-1</f>
        <v>#DIV/0!</v>
      </c>
      <c r="N54" s="77" t="e">
        <f aca="false">BA54/BA53-1</f>
        <v>#DIV/0!</v>
      </c>
      <c r="O54" s="77" t="e">
        <f aca="false">BB54/BB53-1</f>
        <v>#DIV/0!</v>
      </c>
      <c r="P54" s="77" t="e">
        <f aca="false">BC54/BC53-1</f>
        <v>#DIV/0!</v>
      </c>
      <c r="Q54" s="77" t="e">
        <f aca="false">BD54/BD53-1</f>
        <v>#DIV/0!</v>
      </c>
      <c r="R54" s="77" t="e">
        <f aca="false">BE54/BE53-1</f>
        <v>#DIV/0!</v>
      </c>
      <c r="S54" s="77" t="e">
        <f aca="false">BF54/BF53-1</f>
        <v>#DIV/0!</v>
      </c>
      <c r="T54" s="77" t="e">
        <f aca="false">BG54/BG53-1</f>
        <v>#DIV/0!</v>
      </c>
      <c r="U54" s="77" t="n">
        <f aca="false">AU54/AU53-1</f>
        <v>0.0016243620870704</v>
      </c>
      <c r="V54" s="77" t="e">
        <f aca="false">AV54/AV53-1</f>
        <v>#DIV/0!</v>
      </c>
      <c r="W54" s="78" t="e">
        <f aca="false">AW54/AW53-1</f>
        <v>#DIV/0!</v>
      </c>
      <c r="X54" s="79" t="n">
        <f aca="false">(AE54+AD54)/AC54</f>
        <v>0.724896036485497</v>
      </c>
      <c r="Y54" s="80" t="n">
        <f aca="false">(AQ54+AR54+AS54+AT54+AU54)/AC54</f>
        <v>0.123114448765518</v>
      </c>
      <c r="Z54" s="80" t="n">
        <f aca="false">(AF54+AG54+AI54)/AC54</f>
        <v>0.138246881846605</v>
      </c>
      <c r="AA54" s="65" t="n">
        <f aca="false">1-AI54/(AF54+AG54+AI54)</f>
        <v>0.455743048150362</v>
      </c>
      <c r="AB54" s="81" t="n">
        <f aca="false">(AH54+AJ54+AK54+AL54+AM54+AN54+AO54+AP54)/AC54</f>
        <v>0.0137426329023794</v>
      </c>
      <c r="AC54" s="82" t="n">
        <f aca="false">SUM(AD54:AU54)</f>
        <v>29683.7927029886</v>
      </c>
      <c r="AD54" s="83" t="n">
        <v>20961.1730976502</v>
      </c>
      <c r="AE54" s="84" t="n">
        <v>556.49058060335</v>
      </c>
      <c r="AF54" s="84" t="n">
        <v>1546.98000165767</v>
      </c>
      <c r="AG54" s="84" t="n">
        <v>323.249</v>
      </c>
      <c r="AH54" s="84" t="n">
        <v>0.000224323941777879</v>
      </c>
      <c r="AI54" s="84" t="n">
        <v>2233.46278091151</v>
      </c>
      <c r="AJ54" s="84" t="n">
        <v>0.0471681760951188</v>
      </c>
      <c r="AK54" s="84" t="n">
        <v>132.145618020382</v>
      </c>
      <c r="AL54" s="84" t="n">
        <v>43.0985107302247</v>
      </c>
      <c r="AM54" s="84" t="n">
        <v>22.7630680686928</v>
      </c>
      <c r="AN54" s="84" t="n">
        <v>144.057132675028</v>
      </c>
      <c r="AO54" s="84" t="n">
        <v>56.674312493024</v>
      </c>
      <c r="AP54" s="84" t="n">
        <v>9.14743178011124</v>
      </c>
      <c r="AQ54" s="84" t="n">
        <v>327.713115774753</v>
      </c>
      <c r="AR54" s="84" t="n">
        <v>1108.88408005617</v>
      </c>
      <c r="AS54" s="84" t="n">
        <v>1056.88642053774</v>
      </c>
      <c r="AT54" s="84" t="n">
        <v>1080.08021419094</v>
      </c>
      <c r="AU54" s="85" t="n">
        <v>80.9399453387528</v>
      </c>
    </row>
    <row r="55" customFormat="false" ht="13.8" hidden="false" customHeight="false" outlineLevel="0" collapsed="false">
      <c r="B55" s="72" t="n">
        <f aca="false">B54+1</f>
        <v>2065</v>
      </c>
      <c r="C55" s="73" t="n">
        <v>10</v>
      </c>
      <c r="D55" s="86" t="n">
        <v>25.7975541385404</v>
      </c>
      <c r="E55" s="75" t="n">
        <f aca="false">AR55/AR54-1</f>
        <v>0.00135929357653297</v>
      </c>
      <c r="F55" s="76" t="n">
        <f aca="false">AS55/AS54-1</f>
        <v>0.00135929357654074</v>
      </c>
      <c r="G55" s="77" t="n">
        <f aca="false">AT55/AT54-1</f>
        <v>-0.000835080769705288</v>
      </c>
      <c r="H55" s="77" t="n">
        <f aca="false">AU55/AU54-1</f>
        <v>0.00133619260298179</v>
      </c>
      <c r="I55" s="77" t="e">
        <f aca="false">AV55/AV54-1</f>
        <v>#DIV/0!</v>
      </c>
      <c r="J55" s="77" t="e">
        <f aca="false">AW55/AW54-1</f>
        <v>#DIV/0!</v>
      </c>
      <c r="K55" s="77" t="e">
        <f aca="false">AX55/AX54-1</f>
        <v>#DIV/0!</v>
      </c>
      <c r="L55" s="77" t="e">
        <f aca="false">AY55/AY54-1</f>
        <v>#DIV/0!</v>
      </c>
      <c r="M55" s="77" t="e">
        <f aca="false">AZ55/AZ54-1</f>
        <v>#DIV/0!</v>
      </c>
      <c r="N55" s="77" t="e">
        <f aca="false">BA55/BA54-1</f>
        <v>#DIV/0!</v>
      </c>
      <c r="O55" s="77" t="e">
        <f aca="false">BB55/BB54-1</f>
        <v>#DIV/0!</v>
      </c>
      <c r="P55" s="77" t="e">
        <f aca="false">BC55/BC54-1</f>
        <v>#DIV/0!</v>
      </c>
      <c r="Q55" s="77" t="e">
        <f aca="false">BD55/BD54-1</f>
        <v>#DIV/0!</v>
      </c>
      <c r="R55" s="77" t="e">
        <f aca="false">BE55/BE54-1</f>
        <v>#DIV/0!</v>
      </c>
      <c r="S55" s="77" t="e">
        <f aca="false">BF55/BF54-1</f>
        <v>#DIV/0!</v>
      </c>
      <c r="T55" s="77" t="e">
        <f aca="false">BG55/BG54-1</f>
        <v>#DIV/0!</v>
      </c>
      <c r="U55" s="77" t="n">
        <f aca="false">AU55/AU54-1</f>
        <v>0.00133619260298179</v>
      </c>
      <c r="V55" s="77" t="e">
        <f aca="false">AV55/AV54-1</f>
        <v>#DIV/0!</v>
      </c>
      <c r="W55" s="78" t="e">
        <f aca="false">AW55/AW54-1</f>
        <v>#DIV/0!</v>
      </c>
      <c r="X55" s="79" t="n">
        <f aca="false">(AE55+AD55)/AC55</f>
        <v>0.725015671354498</v>
      </c>
      <c r="Y55" s="80" t="n">
        <f aca="false">(AQ55+AR55+AS55+AT55+AU55)/AC55</f>
        <v>0.123065656070219</v>
      </c>
      <c r="Z55" s="80" t="n">
        <f aca="false">(AF55+AG55+AI55)/AC55</f>
        <v>0.138190228285013</v>
      </c>
      <c r="AA55" s="65" t="n">
        <f aca="false">1-AI55/(AF55+AG55+AI55)</f>
        <v>0.455519920255387</v>
      </c>
      <c r="AB55" s="81" t="n">
        <f aca="false">(AH55+AJ55+AK55+AL55+AM55+AN55+AO55+AP55)/AC55</f>
        <v>0.0137284442902695</v>
      </c>
      <c r="AC55" s="82" t="n">
        <f aca="false">SUM(AD55:AU55)</f>
        <v>29710.5081164213</v>
      </c>
      <c r="AD55" s="83" t="n">
        <v>20986.3151052653</v>
      </c>
      <c r="AE55" s="84" t="n">
        <v>554.268883045169</v>
      </c>
      <c r="AF55" s="84" t="n">
        <v>1546.98000165767</v>
      </c>
      <c r="AG55" s="84" t="n">
        <v>323.249</v>
      </c>
      <c r="AH55" s="84" t="n">
        <v>0.000224323941777879</v>
      </c>
      <c r="AI55" s="84" t="n">
        <v>2235.47289741433</v>
      </c>
      <c r="AJ55" s="84" t="n">
        <v>0.0403719016982046</v>
      </c>
      <c r="AK55" s="84" t="n">
        <v>132.145618020382</v>
      </c>
      <c r="AL55" s="84" t="n">
        <v>43.0985107302247</v>
      </c>
      <c r="AM55" s="84" t="n">
        <v>22.6264896602806</v>
      </c>
      <c r="AN55" s="84" t="n">
        <v>144.057132675028</v>
      </c>
      <c r="AO55" s="84" t="n">
        <v>56.7509128545982</v>
      </c>
      <c r="AP55" s="84" t="n">
        <v>9.15979534573752</v>
      </c>
      <c r="AQ55" s="84" t="n">
        <v>327.402398334004</v>
      </c>
      <c r="AR55" s="84" t="n">
        <v>1110.39137906331</v>
      </c>
      <c r="AS55" s="84" t="n">
        <v>1058.32303946031</v>
      </c>
      <c r="AT55" s="84" t="n">
        <v>1079.17825997433</v>
      </c>
      <c r="AU55" s="85" t="n">
        <v>81.0480966950002</v>
      </c>
    </row>
    <row r="56" customFormat="false" ht="13.8" hidden="false" customHeight="false" outlineLevel="0" collapsed="false">
      <c r="B56" s="72" t="n">
        <f aca="false">B55+1</f>
        <v>2066</v>
      </c>
      <c r="C56" s="73" t="n">
        <v>10</v>
      </c>
      <c r="D56" s="86" t="n">
        <v>25.7983414502028</v>
      </c>
      <c r="E56" s="75" t="n">
        <f aca="false">AR56/AR55-1</f>
        <v>0.000523370481559482</v>
      </c>
      <c r="F56" s="76" t="n">
        <f aca="false">AS56/AS55-1</f>
        <v>0.00052337048156148</v>
      </c>
      <c r="G56" s="77" t="n">
        <f aca="false">AT56/AT55-1</f>
        <v>-0.000648375508756738</v>
      </c>
      <c r="H56" s="77" t="n">
        <f aca="false">AU56/AU55-1</f>
        <v>0.000529762601801487</v>
      </c>
      <c r="I56" s="77" t="e">
        <f aca="false">AV56/AV55-1</f>
        <v>#DIV/0!</v>
      </c>
      <c r="J56" s="77" t="e">
        <f aca="false">AW56/AW55-1</f>
        <v>#DIV/0!</v>
      </c>
      <c r="K56" s="77" t="e">
        <f aca="false">AX56/AX55-1</f>
        <v>#DIV/0!</v>
      </c>
      <c r="L56" s="77" t="e">
        <f aca="false">AY56/AY55-1</f>
        <v>#DIV/0!</v>
      </c>
      <c r="M56" s="77" t="e">
        <f aca="false">AZ56/AZ55-1</f>
        <v>#DIV/0!</v>
      </c>
      <c r="N56" s="77" t="e">
        <f aca="false">BA56/BA55-1</f>
        <v>#DIV/0!</v>
      </c>
      <c r="O56" s="77" t="e">
        <f aca="false">BB56/BB55-1</f>
        <v>#DIV/0!</v>
      </c>
      <c r="P56" s="77" t="e">
        <f aca="false">BC56/BC55-1</f>
        <v>#DIV/0!</v>
      </c>
      <c r="Q56" s="77" t="e">
        <f aca="false">BD56/BD55-1</f>
        <v>#DIV/0!</v>
      </c>
      <c r="R56" s="77" t="e">
        <f aca="false">BE56/BE55-1</f>
        <v>#DIV/0!</v>
      </c>
      <c r="S56" s="77" t="e">
        <f aca="false">BF56/BF55-1</f>
        <v>#DIV/0!</v>
      </c>
      <c r="T56" s="77" t="e">
        <f aca="false">BG56/BG55-1</f>
        <v>#DIV/0!</v>
      </c>
      <c r="U56" s="77" t="n">
        <f aca="false">AU56/AU55-1</f>
        <v>0.000529762601801487</v>
      </c>
      <c r="V56" s="77" t="e">
        <f aca="false">AV56/AV55-1</f>
        <v>#DIV/0!</v>
      </c>
      <c r="W56" s="78" t="e">
        <f aca="false">AW56/AW55-1</f>
        <v>#DIV/0!</v>
      </c>
      <c r="X56" s="79" t="n">
        <f aca="false">(AE56+AD56)/AC56</f>
        <v>0.725113461312427</v>
      </c>
      <c r="Y56" s="80" t="n">
        <f aca="false">(AQ56+AR56+AS56+AT56+AU56)/AC56</f>
        <v>0.123009800409287</v>
      </c>
      <c r="Z56" s="80" t="n">
        <f aca="false">(AF56+AG56+AI56)/AC56</f>
        <v>0.138158769813365</v>
      </c>
      <c r="AA56" s="65" t="n">
        <f aca="false">1-AI56/(AF56+AG56+AI56)</f>
        <v>0.45539594324564</v>
      </c>
      <c r="AB56" s="81" t="n">
        <f aca="false">(AH56+AJ56+AK56+AL56+AM56+AN56+AO56+AP56)/AC56</f>
        <v>0.0137179684649213</v>
      </c>
      <c r="AC56" s="82" t="n">
        <f aca="false">SUM(AD56:AU56)</f>
        <v>29725.3633704795</v>
      </c>
      <c r="AD56" s="83" t="n">
        <v>21002.2065554875</v>
      </c>
      <c r="AE56" s="84" t="n">
        <v>552.054566850521</v>
      </c>
      <c r="AF56" s="84" t="n">
        <v>1546.98000165767</v>
      </c>
      <c r="AG56" s="84" t="n">
        <v>323.249</v>
      </c>
      <c r="AH56" s="84" t="n">
        <v>0.000224323941777879</v>
      </c>
      <c r="AI56" s="84" t="n">
        <v>2236.59063386304</v>
      </c>
      <c r="AJ56" s="84" t="n">
        <v>0.0345065475355966</v>
      </c>
      <c r="AK56" s="84" t="n">
        <v>132.145618020382</v>
      </c>
      <c r="AL56" s="84" t="n">
        <v>43.0985107302247</v>
      </c>
      <c r="AM56" s="84" t="n">
        <v>22.4907307223189</v>
      </c>
      <c r="AN56" s="84" t="n">
        <v>144.057132675028</v>
      </c>
      <c r="AO56" s="84" t="n">
        <v>56.7803308003138</v>
      </c>
      <c r="AP56" s="84" t="n">
        <v>9.16454350481889</v>
      </c>
      <c r="AQ56" s="84" t="n">
        <v>327.09197549644</v>
      </c>
      <c r="AR56" s="84" t="n">
        <v>1110.97252513409</v>
      </c>
      <c r="AS56" s="84" t="n">
        <v>1058.87693449912</v>
      </c>
      <c r="AT56" s="84" t="n">
        <v>1078.47854722098</v>
      </c>
      <c r="AU56" s="85" t="n">
        <v>81.0910329455764</v>
      </c>
    </row>
    <row r="57" customFormat="false" ht="13.8" hidden="false" customHeight="false" outlineLevel="0" collapsed="false">
      <c r="B57" s="72" t="n">
        <f aca="false">B56+1</f>
        <v>2067</v>
      </c>
      <c r="C57" s="73" t="n">
        <v>10</v>
      </c>
      <c r="D57" s="86" t="n">
        <v>25.7991297813234</v>
      </c>
      <c r="E57" s="75" t="n">
        <f aca="false">AR57/AR56-1</f>
        <v>0.000658523779246245</v>
      </c>
      <c r="F57" s="76" t="n">
        <f aca="false">AS57/AS56-1</f>
        <v>0.000658523779243359</v>
      </c>
      <c r="G57" s="77" t="n">
        <f aca="false">AT57/AT56-1</f>
        <v>-0.00046905630415528</v>
      </c>
      <c r="H57" s="77" t="n">
        <f aca="false">AU57/AU56-1</f>
        <v>0.000630259662181221</v>
      </c>
      <c r="I57" s="77" t="e">
        <f aca="false">AV57/AV56-1</f>
        <v>#DIV/0!</v>
      </c>
      <c r="J57" s="77" t="e">
        <f aca="false">AW57/AW56-1</f>
        <v>#DIV/0!</v>
      </c>
      <c r="K57" s="77" t="e">
        <f aca="false">AX57/AX56-1</f>
        <v>#DIV/0!</v>
      </c>
      <c r="L57" s="77" t="e">
        <f aca="false">AY57/AY56-1</f>
        <v>#DIV/0!</v>
      </c>
      <c r="M57" s="77" t="e">
        <f aca="false">AZ57/AZ56-1</f>
        <v>#DIV/0!</v>
      </c>
      <c r="N57" s="77" t="e">
        <f aca="false">BA57/BA56-1</f>
        <v>#DIV/0!</v>
      </c>
      <c r="O57" s="77" t="e">
        <f aca="false">BB57/BB56-1</f>
        <v>#DIV/0!</v>
      </c>
      <c r="P57" s="77" t="e">
        <f aca="false">BC57/BC56-1</f>
        <v>#DIV/0!</v>
      </c>
      <c r="Q57" s="77" t="e">
        <f aca="false">BD57/BD56-1</f>
        <v>#DIV/0!</v>
      </c>
      <c r="R57" s="77" t="e">
        <f aca="false">BE57/BE56-1</f>
        <v>#DIV/0!</v>
      </c>
      <c r="S57" s="77" t="e">
        <f aca="false">BF57/BF56-1</f>
        <v>#DIV/0!</v>
      </c>
      <c r="T57" s="77" t="e">
        <f aca="false">BG57/BG56-1</f>
        <v>#DIV/0!</v>
      </c>
      <c r="U57" s="77" t="n">
        <f aca="false">AU57/AU56-1</f>
        <v>0.000630259662181221</v>
      </c>
      <c r="V57" s="77" t="e">
        <f aca="false">AV57/AV56-1</f>
        <v>#DIV/0!</v>
      </c>
      <c r="W57" s="78" t="e">
        <f aca="false">AW57/AW56-1</f>
        <v>#DIV/0!</v>
      </c>
      <c r="X57" s="79" t="n">
        <f aca="false">(AE57+AD57)/AC57</f>
        <v>0.725234052088806</v>
      </c>
      <c r="Y57" s="80" t="n">
        <f aca="false">(AQ57+AR57+AS57+AT57+AU57)/AC57</f>
        <v>0.122946076325123</v>
      </c>
      <c r="Z57" s="80" t="n">
        <f aca="false">(AF57+AG57+AI57)/AC57</f>
        <v>0.138114758760794</v>
      </c>
      <c r="AA57" s="65" t="n">
        <f aca="false">1-AI57/(AF57+AG57+AI57)</f>
        <v>0.455222402068816</v>
      </c>
      <c r="AB57" s="81" t="n">
        <f aca="false">(AH57+AJ57+AK57+AL57+AM57+AN57+AO57+AP57)/AC57</f>
        <v>0.0137051128252767</v>
      </c>
      <c r="AC57" s="82" t="n">
        <f aca="false">SUM(AD57:AU57)</f>
        <v>29746.1711248389</v>
      </c>
      <c r="AD57" s="83" t="n">
        <v>21023.0866238133</v>
      </c>
      <c r="AE57" s="84" t="n">
        <v>549.849595180654</v>
      </c>
      <c r="AF57" s="84" t="n">
        <v>1546.98000165767</v>
      </c>
      <c r="AG57" s="84" t="n">
        <v>323.249</v>
      </c>
      <c r="AH57" s="84" t="n">
        <v>0.000224323941777879</v>
      </c>
      <c r="AI57" s="84" t="n">
        <v>2238.15624730674</v>
      </c>
      <c r="AJ57" s="84" t="n">
        <v>0.029448354554769</v>
      </c>
      <c r="AK57" s="84" t="n">
        <v>132.145618020382</v>
      </c>
      <c r="AL57" s="84" t="n">
        <v>43.0985107302247</v>
      </c>
      <c r="AM57" s="84" t="n">
        <v>22.355786337985</v>
      </c>
      <c r="AN57" s="84" t="n">
        <v>144.057132675028</v>
      </c>
      <c r="AO57" s="84" t="n">
        <v>56.8173865170041</v>
      </c>
      <c r="AP57" s="84" t="n">
        <v>9.17052442678473</v>
      </c>
      <c r="AQ57" s="84" t="n">
        <v>326.781846982738</v>
      </c>
      <c r="AR57" s="84" t="n">
        <v>1111.70412695998</v>
      </c>
      <c r="AS57" s="84" t="n">
        <v>1059.57423013978</v>
      </c>
      <c r="AT57" s="84" t="n">
        <v>1077.97268005951</v>
      </c>
      <c r="AU57" s="85" t="n">
        <v>81.1421413526066</v>
      </c>
    </row>
    <row r="58" customFormat="false" ht="13.8" hidden="false" customHeight="false" outlineLevel="0" collapsed="false">
      <c r="B58" s="72" t="n">
        <f aca="false">B57+1</f>
        <v>2068</v>
      </c>
      <c r="C58" s="73" t="n">
        <v>10</v>
      </c>
      <c r="D58" s="86" t="n">
        <v>25.7999179162105</v>
      </c>
      <c r="E58" s="75" t="n">
        <f aca="false">AR58/AR57-1</f>
        <v>0.000792116334494608</v>
      </c>
      <c r="F58" s="76" t="n">
        <f aca="false">AS58/AS57-1</f>
        <v>0.000792116334491499</v>
      </c>
      <c r="G58" s="77" t="n">
        <f aca="false">AT58/AT57-1</f>
        <v>-0.000287393184345563</v>
      </c>
      <c r="H58" s="77" t="n">
        <f aca="false">AU58/AU57-1</f>
        <v>0.00079838559053047</v>
      </c>
      <c r="I58" s="77" t="e">
        <f aca="false">AV58/AV57-1</f>
        <v>#DIV/0!</v>
      </c>
      <c r="J58" s="77" t="e">
        <f aca="false">AW58/AW57-1</f>
        <v>#DIV/0!</v>
      </c>
      <c r="K58" s="77" t="e">
        <f aca="false">AX58/AX57-1</f>
        <v>#DIV/0!</v>
      </c>
      <c r="L58" s="77" t="e">
        <f aca="false">AY58/AY57-1</f>
        <v>#DIV/0!</v>
      </c>
      <c r="M58" s="77" t="e">
        <f aca="false">AZ58/AZ57-1</f>
        <v>#DIV/0!</v>
      </c>
      <c r="N58" s="77" t="e">
        <f aca="false">BA58/BA57-1</f>
        <v>#DIV/0!</v>
      </c>
      <c r="O58" s="77" t="e">
        <f aca="false">BB58/BB57-1</f>
        <v>#DIV/0!</v>
      </c>
      <c r="P58" s="77" t="e">
        <f aca="false">BC58/BC57-1</f>
        <v>#DIV/0!</v>
      </c>
      <c r="Q58" s="77" t="e">
        <f aca="false">BD58/BD57-1</f>
        <v>#DIV/0!</v>
      </c>
      <c r="R58" s="77" t="e">
        <f aca="false">BE58/BE57-1</f>
        <v>#DIV/0!</v>
      </c>
      <c r="S58" s="77" t="e">
        <f aca="false">BF58/BF57-1</f>
        <v>#DIV/0!</v>
      </c>
      <c r="T58" s="77" t="e">
        <f aca="false">BG58/BG57-1</f>
        <v>#DIV/0!</v>
      </c>
      <c r="U58" s="77" t="n">
        <f aca="false">AU58/AU57-1</f>
        <v>0.00079838559053047</v>
      </c>
      <c r="V58" s="77" t="e">
        <f aca="false">AV58/AV57-1</f>
        <v>#DIV/0!</v>
      </c>
      <c r="W58" s="78" t="e">
        <f aca="false">AW58/AW57-1</f>
        <v>#DIV/0!</v>
      </c>
      <c r="X58" s="79" t="n">
        <f aca="false">(AE58+AD58)/AC58</f>
        <v>0.725337392325487</v>
      </c>
      <c r="Y58" s="80" t="n">
        <f aca="false">(AQ58+AR58+AS58+AT58+AU58)/AC58</f>
        <v>0.122899213304823</v>
      </c>
      <c r="Z58" s="80" t="n">
        <f aca="false">(AF58+AG58+AI58)/AC58</f>
        <v>0.13807077849441</v>
      </c>
      <c r="AA58" s="65" t="n">
        <f aca="false">1-AI58/(AF58+AG58+AI58)</f>
        <v>0.455048871766904</v>
      </c>
      <c r="AB58" s="81" t="n">
        <f aca="false">(AH58+AJ58+AK58+AL58+AM58+AN58+AO58+AP58)/AC58</f>
        <v>0.0136926158752802</v>
      </c>
      <c r="AC58" s="82" t="n">
        <f aca="false">SUM(AD58:AU58)</f>
        <v>29766.9934446262</v>
      </c>
      <c r="AD58" s="83" t="n">
        <v>21043.4601793593</v>
      </c>
      <c r="AE58" s="84" t="n">
        <v>547.653223135757</v>
      </c>
      <c r="AF58" s="84" t="n">
        <v>1546.98000165767</v>
      </c>
      <c r="AG58" s="84" t="n">
        <v>323.249</v>
      </c>
      <c r="AH58" s="84" t="n">
        <v>0.000224323941777879</v>
      </c>
      <c r="AI58" s="84" t="n">
        <v>2239.72295667986</v>
      </c>
      <c r="AJ58" s="84" t="n">
        <v>0.0250535223283942</v>
      </c>
      <c r="AK58" s="84" t="n">
        <v>132.145618020382</v>
      </c>
      <c r="AL58" s="84" t="n">
        <v>43.0985107302247</v>
      </c>
      <c r="AM58" s="84" t="n">
        <v>22.2216516199571</v>
      </c>
      <c r="AN58" s="84" t="n">
        <v>144.057132675028</v>
      </c>
      <c r="AO58" s="84" t="n">
        <v>56.8620782749394</v>
      </c>
      <c r="AP58" s="84" t="n">
        <v>9.17773783245061</v>
      </c>
      <c r="AQ58" s="84" t="n">
        <v>326.472012513837</v>
      </c>
      <c r="AR58" s="84" t="n">
        <v>1112.58472595807</v>
      </c>
      <c r="AS58" s="84" t="n">
        <v>1060.41353619508</v>
      </c>
      <c r="AT58" s="84" t="n">
        <v>1077.66287805835</v>
      </c>
      <c r="AU58" s="85" t="n">
        <v>81.2069240690473</v>
      </c>
    </row>
    <row r="59" customFormat="false" ht="13.8" hidden="false" customHeight="false" outlineLevel="0" collapsed="false">
      <c r="B59" s="72" t="n">
        <f aca="false">B58+1</f>
        <v>2069</v>
      </c>
      <c r="C59" s="73" t="n">
        <v>10</v>
      </c>
      <c r="D59" s="86" t="n">
        <v>25.8007070513547</v>
      </c>
      <c r="E59" s="75" t="n">
        <f aca="false">AR59/AR58-1</f>
        <v>0.000621536449913585</v>
      </c>
      <c r="F59" s="76" t="n">
        <f aca="false">AS59/AS58-1</f>
        <v>0.000621536449916249</v>
      </c>
      <c r="G59" s="77" t="n">
        <f aca="false">AT59/AT58-1</f>
        <v>-0.000114241907508084</v>
      </c>
      <c r="H59" s="77" t="n">
        <f aca="false">AU59/AU58-1</f>
        <v>0.00061658132544129</v>
      </c>
      <c r="I59" s="77" t="e">
        <f aca="false">AV59/AV58-1</f>
        <v>#DIV/0!</v>
      </c>
      <c r="J59" s="77" t="e">
        <f aca="false">AW59/AW58-1</f>
        <v>#DIV/0!</v>
      </c>
      <c r="K59" s="77" t="e">
        <f aca="false">AX59/AX58-1</f>
        <v>#DIV/0!</v>
      </c>
      <c r="L59" s="77" t="e">
        <f aca="false">AY59/AY58-1</f>
        <v>#DIV/0!</v>
      </c>
      <c r="M59" s="77" t="e">
        <f aca="false">AZ59/AZ58-1</f>
        <v>#DIV/0!</v>
      </c>
      <c r="N59" s="77" t="e">
        <f aca="false">BA59/BA58-1</f>
        <v>#DIV/0!</v>
      </c>
      <c r="O59" s="77" t="e">
        <f aca="false">BB59/BB58-1</f>
        <v>#DIV/0!</v>
      </c>
      <c r="P59" s="77" t="e">
        <f aca="false">BC59/BC58-1</f>
        <v>#DIV/0!</v>
      </c>
      <c r="Q59" s="77" t="e">
        <f aca="false">BD59/BD58-1</f>
        <v>#DIV/0!</v>
      </c>
      <c r="R59" s="77" t="e">
        <f aca="false">BE59/BE58-1</f>
        <v>#DIV/0!</v>
      </c>
      <c r="S59" s="77" t="e">
        <f aca="false">BF59/BF58-1</f>
        <v>#DIV/0!</v>
      </c>
      <c r="T59" s="77" t="e">
        <f aca="false">BG59/BG58-1</f>
        <v>#DIV/0!</v>
      </c>
      <c r="U59" s="77" t="n">
        <f aca="false">AU59/AU58-1</f>
        <v>0.00061658132544129</v>
      </c>
      <c r="V59" s="77" t="e">
        <f aca="false">AV59/AV58-1</f>
        <v>#DIV/0!</v>
      </c>
      <c r="W59" s="78" t="e">
        <f aca="false">AW59/AW58-1</f>
        <v>#DIV/0!</v>
      </c>
      <c r="X59" s="79" t="n">
        <f aca="false">(AE59+AD59)/AC59</f>
        <v>0.725407782800784</v>
      </c>
      <c r="Y59" s="80" t="n">
        <f aca="false">(AQ59+AR59+AS59+AT59+AU59)/AC59</f>
        <v>0.122870297843671</v>
      </c>
      <c r="Z59" s="80" t="n">
        <f aca="false">(AF59+AG59+AI59)/AC59</f>
        <v>0.138039379717809</v>
      </c>
      <c r="AA59" s="65" t="n">
        <f aca="false">1-AI59/(AF59+AG59+AI59)</f>
        <v>0.454924915843829</v>
      </c>
      <c r="AB59" s="81" t="n">
        <f aca="false">(AH59+AJ59+AK59+AL59+AM59+AN59+AO59+AP59)/AC59</f>
        <v>0.0136825396377359</v>
      </c>
      <c r="AC59" s="82" t="n">
        <f aca="false">SUM(AD59:AU59)</f>
        <v>29781.8769413486</v>
      </c>
      <c r="AD59" s="83" t="n">
        <v>21058.5405392514</v>
      </c>
      <c r="AE59" s="84" t="n">
        <v>545.464780418051</v>
      </c>
      <c r="AF59" s="84" t="n">
        <v>1546.98000165767</v>
      </c>
      <c r="AG59" s="84" t="n">
        <v>323.249</v>
      </c>
      <c r="AH59" s="84" t="n">
        <v>0.000224323941777879</v>
      </c>
      <c r="AI59" s="84" t="n">
        <v>2240.8428181582</v>
      </c>
      <c r="AJ59" s="84" t="n">
        <v>0.0213049240595779</v>
      </c>
      <c r="AK59" s="84" t="n">
        <v>132.145618020382</v>
      </c>
      <c r="AL59" s="84" t="n">
        <v>43.0985107302247</v>
      </c>
      <c r="AM59" s="84" t="n">
        <v>22.0883217102373</v>
      </c>
      <c r="AN59" s="84" t="n">
        <v>144.057132675028</v>
      </c>
      <c r="AO59" s="84" t="n">
        <v>56.8971937583121</v>
      </c>
      <c r="AP59" s="84" t="n">
        <v>9.18340559398925</v>
      </c>
      <c r="AQ59" s="84" t="n">
        <v>326.162471810943</v>
      </c>
      <c r="AR59" s="84" t="n">
        <v>1113.27623791887</v>
      </c>
      <c r="AS59" s="84" t="n">
        <v>1061.07262185981</v>
      </c>
      <c r="AT59" s="84" t="n">
        <v>1077.53976379551</v>
      </c>
      <c r="AU59" s="85" t="n">
        <v>81.2569947419248</v>
      </c>
    </row>
    <row r="60" customFormat="false" ht="13.8" hidden="false" customHeight="false" outlineLevel="0" collapsed="false">
      <c r="B60" s="87" t="n">
        <f aca="false">B59+1</f>
        <v>2070</v>
      </c>
      <c r="C60" s="88" t="n">
        <v>10</v>
      </c>
      <c r="D60" s="89" t="n">
        <v>25.8014959751119</v>
      </c>
      <c r="E60" s="90" t="n">
        <f aca="false">AR60/AR59-1</f>
        <v>0.000384525322358664</v>
      </c>
      <c r="F60" s="91" t="n">
        <f aca="false">AS60/AS59-1</f>
        <v>0.000384525322352447</v>
      </c>
      <c r="G60" s="92" t="n">
        <f aca="false">AT60/AT59-1</f>
        <v>1.92943407832935E-005</v>
      </c>
      <c r="H60" s="92" t="n">
        <f aca="false">AU60/AU59-1</f>
        <v>0.000403617229852715</v>
      </c>
      <c r="I60" s="92" t="e">
        <f aca="false">AV60/AV59-1</f>
        <v>#DIV/0!</v>
      </c>
      <c r="J60" s="92" t="e">
        <f aca="false">AW60/AW59-1</f>
        <v>#DIV/0!</v>
      </c>
      <c r="K60" s="92" t="e">
        <f aca="false">AX60/AX59-1</f>
        <v>#DIV/0!</v>
      </c>
      <c r="L60" s="92" t="e">
        <f aca="false">AY60/AY59-1</f>
        <v>#DIV/0!</v>
      </c>
      <c r="M60" s="92" t="e">
        <f aca="false">AZ60/AZ59-1</f>
        <v>#DIV/0!</v>
      </c>
      <c r="N60" s="92" t="e">
        <f aca="false">BA60/BA59-1</f>
        <v>#DIV/0!</v>
      </c>
      <c r="O60" s="92" t="e">
        <f aca="false">BB60/BB59-1</f>
        <v>#DIV/0!</v>
      </c>
      <c r="P60" s="92" t="e">
        <f aca="false">BC60/BC59-1</f>
        <v>#DIV/0!</v>
      </c>
      <c r="Q60" s="92" t="e">
        <f aca="false">BD60/BD59-1</f>
        <v>#DIV/0!</v>
      </c>
      <c r="R60" s="92" t="e">
        <f aca="false">BE60/BE59-1</f>
        <v>#DIV/0!</v>
      </c>
      <c r="S60" s="92" t="e">
        <f aca="false">BF60/BF59-1</f>
        <v>#DIV/0!</v>
      </c>
      <c r="T60" s="92" t="e">
        <f aca="false">BG60/BG59-1</f>
        <v>#DIV/0!</v>
      </c>
      <c r="U60" s="92" t="n">
        <f aca="false">AU60/AU59-1</f>
        <v>0.000403617229852715</v>
      </c>
      <c r="V60" s="92" t="e">
        <f aca="false">AV60/AV59-1</f>
        <v>#DIV/0!</v>
      </c>
      <c r="W60" s="93" t="e">
        <f aca="false">AW60/AW59-1</f>
        <v>#DIV/0!</v>
      </c>
      <c r="X60" s="94" t="n">
        <f aca="false">(AE60+AD60)/AC60</f>
        <v>0.725431868814959</v>
      </c>
      <c r="Y60" s="95" t="n">
        <f aca="false">(AQ60+AR60+AS60+AT60+AU60)/AC60</f>
        <v>0.122865214241481</v>
      </c>
      <c r="Z60" s="95" t="n">
        <f aca="false">(AF60+AG60+AI60)/AC60</f>
        <v>0.138026822718569</v>
      </c>
      <c r="AA60" s="65" t="n">
        <f aca="false">1-AI60/(AF60+AG60+AI60)</f>
        <v>0.454875327602334</v>
      </c>
      <c r="AB60" s="96" t="n">
        <f aca="false">(AH60+AJ60+AK60+AL60+AM60+AN60+AO60+AP60)/AC60</f>
        <v>0.0136760942249911</v>
      </c>
      <c r="AC60" s="97" t="n">
        <f aca="false">SUM(AD60:AU60)</f>
        <v>29787.8333167368</v>
      </c>
      <c r="AD60" s="98" t="n">
        <v>21065.759645564</v>
      </c>
      <c r="AE60" s="99" t="n">
        <v>543.283945344879</v>
      </c>
      <c r="AF60" s="99" t="n">
        <v>1546.98000165767</v>
      </c>
      <c r="AG60" s="99" t="n">
        <v>323.249</v>
      </c>
      <c r="AH60" s="99" t="n">
        <v>0.000224323941777879</v>
      </c>
      <c r="AI60" s="99" t="n">
        <v>2241.29098672183</v>
      </c>
      <c r="AJ60" s="99" t="n">
        <v>0.0180532571504948</v>
      </c>
      <c r="AK60" s="99" t="n">
        <v>132.145618020382</v>
      </c>
      <c r="AL60" s="99" t="n">
        <v>43.0985107302247</v>
      </c>
      <c r="AM60" s="99" t="n">
        <v>21.9557917799759</v>
      </c>
      <c r="AN60" s="99" t="n">
        <v>144.057132675028</v>
      </c>
      <c r="AO60" s="99" t="n">
        <v>56.9189648820047</v>
      </c>
      <c r="AP60" s="99" t="n">
        <v>9.18691952931539</v>
      </c>
      <c r="AQ60" s="99" t="n">
        <v>325.853224595524</v>
      </c>
      <c r="AR60" s="99" t="n">
        <v>1113.70432082313</v>
      </c>
      <c r="AS60" s="99" t="n">
        <v>1061.48063115177</v>
      </c>
      <c r="AT60" s="99" t="n">
        <v>1077.56055421492</v>
      </c>
      <c r="AU60" s="100" t="n">
        <v>81.2897914650487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1:I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1" sqref="A1:N6 G15"/>
    </sheetView>
  </sheetViews>
  <sheetFormatPr defaultRowHeight="15" outlineLevelRow="0" outlineLevelCol="0"/>
  <cols>
    <col collapsed="false" customWidth="true" hidden="false" outlineLevel="0" max="1" min="1" style="1" width="2.42"/>
    <col collapsed="false" customWidth="true" hidden="false" outlineLevel="0" max="2" min="2" style="1" width="7.71"/>
    <col collapsed="false" customWidth="true" hidden="false" outlineLevel="0" max="3" min="3" style="1" width="11.86"/>
    <col collapsed="false" customWidth="false" hidden="false" outlineLevel="0" max="7" min="4" style="1" width="11.42"/>
    <col collapsed="false" customWidth="true" hidden="false" outlineLevel="0" max="1025" min="8" style="1" width="10.85"/>
  </cols>
  <sheetData>
    <row r="1" customFormat="false" ht="28.5" hidden="false" customHeight="false" outlineLevel="0" collapsed="false">
      <c r="B1" s="36" t="s">
        <v>60</v>
      </c>
    </row>
    <row r="3" customFormat="false" ht="15.75" hidden="false" customHeight="false" outlineLevel="0" collapsed="false">
      <c r="B3" s="37" t="s">
        <v>61</v>
      </c>
      <c r="C3" s="37"/>
      <c r="D3" s="37"/>
      <c r="E3" s="37"/>
    </row>
    <row r="4" s="42" customFormat="true" ht="21" hidden="false" customHeight="true" outlineLevel="0" collapsed="false">
      <c r="B4" s="101" t="s">
        <v>29</v>
      </c>
      <c r="C4" s="54" t="s">
        <v>33</v>
      </c>
      <c r="D4" s="55" t="s">
        <v>62</v>
      </c>
      <c r="E4" s="55" t="s">
        <v>52</v>
      </c>
      <c r="F4" s="55" t="s">
        <v>63</v>
      </c>
      <c r="G4" s="56" t="s">
        <v>55</v>
      </c>
    </row>
    <row r="5" customFormat="false" ht="15" hidden="false" customHeight="false" outlineLevel="0" collapsed="false">
      <c r="B5" s="102" t="n">
        <v>2015</v>
      </c>
      <c r="C5" s="103"/>
      <c r="D5" s="104"/>
      <c r="E5" s="104"/>
      <c r="F5" s="104"/>
      <c r="G5" s="105"/>
      <c r="I5" s="71"/>
    </row>
    <row r="6" customFormat="false" ht="15" hidden="false" customHeight="false" outlineLevel="0" collapsed="false">
      <c r="B6" s="106" t="n">
        <f aca="false">B5+1</f>
        <v>2016</v>
      </c>
      <c r="C6" s="107" t="n">
        <v>0.022</v>
      </c>
      <c r="D6" s="108" t="n">
        <v>0.062</v>
      </c>
      <c r="E6" s="108" t="n">
        <v>0.087</v>
      </c>
      <c r="F6" s="108" t="n">
        <v>0.083</v>
      </c>
      <c r="G6" s="109" t="n">
        <v>0.035</v>
      </c>
      <c r="I6" s="71"/>
    </row>
    <row r="7" customFormat="false" ht="15" hidden="false" customHeight="false" outlineLevel="0" collapsed="false">
      <c r="B7" s="106" t="n">
        <f aca="false">B6+1</f>
        <v>2017</v>
      </c>
      <c r="C7" s="107" t="n">
        <f aca="false">C6</f>
        <v>0.022</v>
      </c>
      <c r="D7" s="108" t="n">
        <v>0.062</v>
      </c>
      <c r="E7" s="108" t="n">
        <v>0.087</v>
      </c>
      <c r="F7" s="108" t="n">
        <v>0.083</v>
      </c>
      <c r="G7" s="109" t="n">
        <v>0.035</v>
      </c>
      <c r="I7" s="71"/>
    </row>
    <row r="8" customFormat="false" ht="15" hidden="false" customHeight="false" outlineLevel="0" collapsed="false">
      <c r="B8" s="106" t="n">
        <f aca="false">B7+1</f>
        <v>2018</v>
      </c>
      <c r="C8" s="107" t="n">
        <f aca="false">C7</f>
        <v>0.022</v>
      </c>
      <c r="D8" s="108" t="n">
        <v>0.062</v>
      </c>
      <c r="E8" s="108" t="n">
        <v>0.087</v>
      </c>
      <c r="F8" s="108" t="n">
        <v>0.083</v>
      </c>
      <c r="G8" s="109" t="n">
        <v>0.035</v>
      </c>
      <c r="I8" s="71"/>
    </row>
    <row r="9" customFormat="false" ht="15" hidden="false" customHeight="false" outlineLevel="0" collapsed="false">
      <c r="B9" s="106" t="n">
        <f aca="false">B8+1</f>
        <v>2019</v>
      </c>
      <c r="C9" s="107" t="n">
        <f aca="false">C8</f>
        <v>0.022</v>
      </c>
      <c r="D9" s="108" t="n">
        <v>0.062</v>
      </c>
      <c r="E9" s="108" t="n">
        <v>0.087</v>
      </c>
      <c r="F9" s="108" t="n">
        <v>0.083</v>
      </c>
      <c r="G9" s="109" t="n">
        <v>0.035</v>
      </c>
      <c r="I9" s="71"/>
    </row>
    <row r="10" customFormat="false" ht="15" hidden="false" customHeight="false" outlineLevel="0" collapsed="false">
      <c r="B10" s="106" t="n">
        <f aca="false">B9+1</f>
        <v>2020</v>
      </c>
      <c r="C10" s="107" t="n">
        <f aca="false">C9</f>
        <v>0.022</v>
      </c>
      <c r="D10" s="108" t="n">
        <v>0.062</v>
      </c>
      <c r="E10" s="108" t="n">
        <v>0.087</v>
      </c>
      <c r="F10" s="108" t="n">
        <v>0.083</v>
      </c>
      <c r="G10" s="109" t="n">
        <v>0.035</v>
      </c>
      <c r="I10" s="71"/>
    </row>
    <row r="11" customFormat="false" ht="15" hidden="false" customHeight="false" outlineLevel="0" collapsed="false">
      <c r="B11" s="106" t="n">
        <f aca="false">B10+1</f>
        <v>2021</v>
      </c>
      <c r="C11" s="107" t="n">
        <f aca="false">C10</f>
        <v>0.022</v>
      </c>
      <c r="D11" s="108" t="n">
        <v>0.062</v>
      </c>
      <c r="E11" s="108" t="n">
        <v>0.087</v>
      </c>
      <c r="F11" s="108" t="n">
        <v>0.083</v>
      </c>
      <c r="G11" s="109" t="n">
        <v>0.035</v>
      </c>
      <c r="I11" s="71"/>
    </row>
    <row r="12" customFormat="false" ht="15" hidden="false" customHeight="false" outlineLevel="0" collapsed="false">
      <c r="B12" s="106" t="n">
        <f aca="false">B11+1</f>
        <v>2022</v>
      </c>
      <c r="C12" s="107" t="n">
        <f aca="false">C11</f>
        <v>0.022</v>
      </c>
      <c r="D12" s="108" t="n">
        <v>0.062</v>
      </c>
      <c r="E12" s="108" t="n">
        <v>0.087</v>
      </c>
      <c r="F12" s="108" t="n">
        <v>0.083</v>
      </c>
      <c r="G12" s="109" t="n">
        <v>0.035</v>
      </c>
      <c r="I12" s="71"/>
    </row>
    <row r="13" customFormat="false" ht="15" hidden="false" customHeight="false" outlineLevel="0" collapsed="false">
      <c r="B13" s="106" t="n">
        <f aca="false">B12+1</f>
        <v>2023</v>
      </c>
      <c r="C13" s="107" t="n">
        <f aca="false">C12</f>
        <v>0.022</v>
      </c>
      <c r="D13" s="108" t="n">
        <v>0.062</v>
      </c>
      <c r="E13" s="108" t="n">
        <v>0.087</v>
      </c>
      <c r="F13" s="108" t="n">
        <v>0.083</v>
      </c>
      <c r="G13" s="109" t="n">
        <v>0.035</v>
      </c>
      <c r="I13" s="71"/>
    </row>
    <row r="14" customFormat="false" ht="15" hidden="false" customHeight="false" outlineLevel="0" collapsed="false">
      <c r="B14" s="106" t="n">
        <f aca="false">B13+1</f>
        <v>2024</v>
      </c>
      <c r="C14" s="107" t="n">
        <f aca="false">C13</f>
        <v>0.022</v>
      </c>
      <c r="D14" s="108" t="n">
        <v>0.062</v>
      </c>
      <c r="E14" s="108" t="n">
        <v>0.087</v>
      </c>
      <c r="F14" s="108" t="n">
        <v>0.083</v>
      </c>
      <c r="G14" s="109" t="n">
        <v>0.035</v>
      </c>
      <c r="I14" s="71"/>
    </row>
    <row r="15" customFormat="false" ht="15" hidden="false" customHeight="false" outlineLevel="0" collapsed="false">
      <c r="B15" s="106" t="n">
        <f aca="false">B14+1</f>
        <v>2025</v>
      </c>
      <c r="C15" s="107" t="n">
        <f aca="false">C14</f>
        <v>0.022</v>
      </c>
      <c r="D15" s="108" t="n">
        <v>0.062</v>
      </c>
      <c r="E15" s="108" t="n">
        <v>0.087</v>
      </c>
      <c r="F15" s="108" t="n">
        <v>0.083</v>
      </c>
      <c r="G15" s="109" t="n">
        <v>0.035</v>
      </c>
      <c r="I15" s="71"/>
    </row>
    <row r="16" customFormat="false" ht="15" hidden="false" customHeight="false" outlineLevel="0" collapsed="false">
      <c r="B16" s="106" t="n">
        <f aca="false">B15+1</f>
        <v>2026</v>
      </c>
      <c r="C16" s="107" t="n">
        <f aca="false">C15</f>
        <v>0.022</v>
      </c>
      <c r="D16" s="108" t="n">
        <v>0.062</v>
      </c>
      <c r="E16" s="108" t="n">
        <v>0.087</v>
      </c>
      <c r="F16" s="108" t="n">
        <v>0.083</v>
      </c>
      <c r="G16" s="109" t="n">
        <v>0.035</v>
      </c>
      <c r="I16" s="71"/>
    </row>
    <row r="17" customFormat="false" ht="15" hidden="false" customHeight="false" outlineLevel="0" collapsed="false">
      <c r="B17" s="106" t="n">
        <f aca="false">B16+1</f>
        <v>2027</v>
      </c>
      <c r="C17" s="107" t="n">
        <f aca="false">C16</f>
        <v>0.022</v>
      </c>
      <c r="D17" s="108" t="n">
        <v>0.062</v>
      </c>
      <c r="E17" s="108" t="n">
        <v>0.087</v>
      </c>
      <c r="F17" s="108" t="n">
        <v>0.083</v>
      </c>
      <c r="G17" s="109" t="n">
        <v>0.035</v>
      </c>
      <c r="I17" s="71"/>
    </row>
    <row r="18" customFormat="false" ht="15" hidden="false" customHeight="false" outlineLevel="0" collapsed="false">
      <c r="B18" s="106" t="n">
        <f aca="false">B17+1</f>
        <v>2028</v>
      </c>
      <c r="C18" s="107" t="n">
        <f aca="false">C17</f>
        <v>0.022</v>
      </c>
      <c r="D18" s="108" t="n">
        <v>0.062</v>
      </c>
      <c r="E18" s="108" t="n">
        <v>0.087</v>
      </c>
      <c r="F18" s="108" t="n">
        <v>0.083</v>
      </c>
      <c r="G18" s="109" t="n">
        <v>0.035</v>
      </c>
      <c r="I18" s="71"/>
    </row>
    <row r="19" customFormat="false" ht="15" hidden="false" customHeight="false" outlineLevel="0" collapsed="false">
      <c r="B19" s="106" t="n">
        <f aca="false">B18+1</f>
        <v>2029</v>
      </c>
      <c r="C19" s="107" t="n">
        <f aca="false">C18</f>
        <v>0.022</v>
      </c>
      <c r="D19" s="108" t="n">
        <v>0.062</v>
      </c>
      <c r="E19" s="108" t="n">
        <v>0.087</v>
      </c>
      <c r="F19" s="108" t="n">
        <v>0.083</v>
      </c>
      <c r="G19" s="109" t="n">
        <v>0.035</v>
      </c>
      <c r="I19" s="71"/>
    </row>
    <row r="20" customFormat="false" ht="15" hidden="false" customHeight="false" outlineLevel="0" collapsed="false">
      <c r="B20" s="106" t="n">
        <f aca="false">B19+1</f>
        <v>2030</v>
      </c>
      <c r="C20" s="107" t="n">
        <f aca="false">C19</f>
        <v>0.022</v>
      </c>
      <c r="D20" s="108" t="n">
        <v>0.062</v>
      </c>
      <c r="E20" s="108" t="n">
        <v>0.087</v>
      </c>
      <c r="F20" s="108" t="n">
        <v>0.083</v>
      </c>
      <c r="G20" s="109" t="n">
        <v>0.035</v>
      </c>
      <c r="I20" s="71"/>
    </row>
    <row r="21" customFormat="false" ht="15" hidden="false" customHeight="false" outlineLevel="0" collapsed="false">
      <c r="B21" s="106" t="n">
        <f aca="false">B20+1</f>
        <v>2031</v>
      </c>
      <c r="C21" s="107" t="n">
        <f aca="false">C20</f>
        <v>0.022</v>
      </c>
      <c r="D21" s="108" t="n">
        <v>0.062</v>
      </c>
      <c r="E21" s="108" t="n">
        <v>0.087</v>
      </c>
      <c r="F21" s="108" t="n">
        <v>0.083</v>
      </c>
      <c r="G21" s="109" t="n">
        <v>0.035</v>
      </c>
      <c r="I21" s="71"/>
    </row>
    <row r="22" customFormat="false" ht="15" hidden="false" customHeight="false" outlineLevel="0" collapsed="false">
      <c r="B22" s="106" t="n">
        <f aca="false">B21+1</f>
        <v>2032</v>
      </c>
      <c r="C22" s="107" t="n">
        <f aca="false">C21</f>
        <v>0.022</v>
      </c>
      <c r="D22" s="108" t="n">
        <v>0.062</v>
      </c>
      <c r="E22" s="108" t="n">
        <v>0.087</v>
      </c>
      <c r="F22" s="108" t="n">
        <v>0.083</v>
      </c>
      <c r="G22" s="109" t="n">
        <v>0.035</v>
      </c>
      <c r="I22" s="71"/>
    </row>
    <row r="23" customFormat="false" ht="15" hidden="false" customHeight="false" outlineLevel="0" collapsed="false">
      <c r="B23" s="106" t="n">
        <f aca="false">B22+1</f>
        <v>2033</v>
      </c>
      <c r="C23" s="107" t="n">
        <f aca="false">C22</f>
        <v>0.022</v>
      </c>
      <c r="D23" s="108" t="n">
        <v>0.062</v>
      </c>
      <c r="E23" s="108" t="n">
        <v>0.087</v>
      </c>
      <c r="F23" s="108" t="n">
        <v>0.083</v>
      </c>
      <c r="G23" s="109" t="n">
        <v>0.035</v>
      </c>
      <c r="I23" s="71"/>
    </row>
    <row r="24" customFormat="false" ht="15" hidden="false" customHeight="false" outlineLevel="0" collapsed="false">
      <c r="B24" s="106" t="n">
        <f aca="false">B23+1</f>
        <v>2034</v>
      </c>
      <c r="C24" s="107" t="n">
        <f aca="false">C23</f>
        <v>0.022</v>
      </c>
      <c r="D24" s="108" t="n">
        <v>0.062</v>
      </c>
      <c r="E24" s="108" t="n">
        <v>0.087</v>
      </c>
      <c r="F24" s="108" t="n">
        <v>0.083</v>
      </c>
      <c r="G24" s="109" t="n">
        <v>0.035</v>
      </c>
      <c r="I24" s="71"/>
    </row>
    <row r="25" customFormat="false" ht="15" hidden="false" customHeight="false" outlineLevel="0" collapsed="false">
      <c r="B25" s="106" t="n">
        <f aca="false">B24+1</f>
        <v>2035</v>
      </c>
      <c r="C25" s="107" t="n">
        <f aca="false">C24</f>
        <v>0.022</v>
      </c>
      <c r="D25" s="108" t="n">
        <v>0.062</v>
      </c>
      <c r="E25" s="108" t="n">
        <v>0.087</v>
      </c>
      <c r="F25" s="108" t="n">
        <v>0.083</v>
      </c>
      <c r="G25" s="109" t="n">
        <v>0.035</v>
      </c>
      <c r="I25" s="71"/>
    </row>
    <row r="26" customFormat="false" ht="15" hidden="false" customHeight="false" outlineLevel="0" collapsed="false">
      <c r="B26" s="106" t="n">
        <f aca="false">B25+1</f>
        <v>2036</v>
      </c>
      <c r="C26" s="107" t="n">
        <f aca="false">C25</f>
        <v>0.022</v>
      </c>
      <c r="D26" s="108" t="n">
        <v>0.062</v>
      </c>
      <c r="E26" s="108" t="n">
        <v>0.087</v>
      </c>
      <c r="F26" s="108" t="n">
        <v>0.083</v>
      </c>
      <c r="G26" s="109" t="n">
        <v>0.035</v>
      </c>
      <c r="I26" s="71"/>
    </row>
    <row r="27" customFormat="false" ht="15" hidden="false" customHeight="false" outlineLevel="0" collapsed="false">
      <c r="B27" s="106" t="n">
        <f aca="false">B26+1</f>
        <v>2037</v>
      </c>
      <c r="C27" s="107" t="n">
        <f aca="false">C26</f>
        <v>0.022</v>
      </c>
      <c r="D27" s="108" t="n">
        <v>0.062</v>
      </c>
      <c r="E27" s="108" t="n">
        <v>0.087</v>
      </c>
      <c r="F27" s="108" t="n">
        <v>0.083</v>
      </c>
      <c r="G27" s="109" t="n">
        <v>0.035</v>
      </c>
      <c r="I27" s="71"/>
    </row>
    <row r="28" customFormat="false" ht="15" hidden="false" customHeight="false" outlineLevel="0" collapsed="false">
      <c r="B28" s="106" t="n">
        <f aca="false">B27+1</f>
        <v>2038</v>
      </c>
      <c r="C28" s="107" t="n">
        <f aca="false">C27</f>
        <v>0.022</v>
      </c>
      <c r="D28" s="108" t="n">
        <v>0.062</v>
      </c>
      <c r="E28" s="108" t="n">
        <v>0.087</v>
      </c>
      <c r="F28" s="108" t="n">
        <v>0.083</v>
      </c>
      <c r="G28" s="109" t="n">
        <v>0.035</v>
      </c>
      <c r="I28" s="71"/>
    </row>
    <row r="29" customFormat="false" ht="15" hidden="false" customHeight="false" outlineLevel="0" collapsed="false">
      <c r="B29" s="106" t="n">
        <f aca="false">B28+1</f>
        <v>2039</v>
      </c>
      <c r="C29" s="107" t="n">
        <f aca="false">C28</f>
        <v>0.022</v>
      </c>
      <c r="D29" s="108" t="n">
        <v>0.062</v>
      </c>
      <c r="E29" s="108" t="n">
        <v>0.087</v>
      </c>
      <c r="F29" s="108" t="n">
        <v>0.083</v>
      </c>
      <c r="G29" s="109" t="n">
        <v>0.035</v>
      </c>
      <c r="I29" s="71"/>
    </row>
    <row r="30" customFormat="false" ht="15" hidden="false" customHeight="false" outlineLevel="0" collapsed="false">
      <c r="B30" s="106" t="n">
        <f aca="false">B29+1</f>
        <v>2040</v>
      </c>
      <c r="C30" s="107" t="n">
        <f aca="false">C29</f>
        <v>0.022</v>
      </c>
      <c r="D30" s="108" t="n">
        <v>0.062</v>
      </c>
      <c r="E30" s="108" t="n">
        <v>0.087</v>
      </c>
      <c r="F30" s="108" t="n">
        <v>0.083</v>
      </c>
      <c r="G30" s="109" t="n">
        <v>0.035</v>
      </c>
      <c r="I30" s="71"/>
    </row>
    <row r="31" customFormat="false" ht="15" hidden="false" customHeight="false" outlineLevel="0" collapsed="false">
      <c r="B31" s="106" t="n">
        <f aca="false">B30+1</f>
        <v>2041</v>
      </c>
      <c r="C31" s="107" t="n">
        <f aca="false">C30</f>
        <v>0.022</v>
      </c>
      <c r="D31" s="108" t="n">
        <v>0.062</v>
      </c>
      <c r="E31" s="108" t="n">
        <v>0.087</v>
      </c>
      <c r="F31" s="108" t="n">
        <v>0.083</v>
      </c>
      <c r="G31" s="109" t="n">
        <v>0.035</v>
      </c>
      <c r="I31" s="71"/>
    </row>
    <row r="32" customFormat="false" ht="15" hidden="false" customHeight="false" outlineLevel="0" collapsed="false">
      <c r="B32" s="106" t="n">
        <f aca="false">B31+1</f>
        <v>2042</v>
      </c>
      <c r="C32" s="107" t="n">
        <f aca="false">C31</f>
        <v>0.022</v>
      </c>
      <c r="D32" s="108" t="n">
        <v>0.062</v>
      </c>
      <c r="E32" s="108" t="n">
        <v>0.087</v>
      </c>
      <c r="F32" s="108" t="n">
        <v>0.083</v>
      </c>
      <c r="G32" s="109" t="n">
        <v>0.035</v>
      </c>
      <c r="I32" s="71"/>
    </row>
    <row r="33" customFormat="false" ht="15" hidden="false" customHeight="false" outlineLevel="0" collapsed="false">
      <c r="B33" s="106" t="n">
        <f aca="false">B32+1</f>
        <v>2043</v>
      </c>
      <c r="C33" s="107" t="n">
        <f aca="false">C32</f>
        <v>0.022</v>
      </c>
      <c r="D33" s="108" t="n">
        <v>0.062</v>
      </c>
      <c r="E33" s="108" t="n">
        <v>0.087</v>
      </c>
      <c r="F33" s="108" t="n">
        <v>0.083</v>
      </c>
      <c r="G33" s="109" t="n">
        <v>0.035</v>
      </c>
      <c r="I33" s="71"/>
    </row>
    <row r="34" customFormat="false" ht="15" hidden="false" customHeight="false" outlineLevel="0" collapsed="false">
      <c r="B34" s="106" t="n">
        <f aca="false">B33+1</f>
        <v>2044</v>
      </c>
      <c r="C34" s="107" t="n">
        <f aca="false">C33</f>
        <v>0.022</v>
      </c>
      <c r="D34" s="108" t="n">
        <v>0.062</v>
      </c>
      <c r="E34" s="108" t="n">
        <v>0.087</v>
      </c>
      <c r="F34" s="108" t="n">
        <v>0.083</v>
      </c>
      <c r="G34" s="109" t="n">
        <v>0.035</v>
      </c>
      <c r="I34" s="71"/>
    </row>
    <row r="35" customFormat="false" ht="15" hidden="false" customHeight="false" outlineLevel="0" collapsed="false">
      <c r="B35" s="106" t="n">
        <f aca="false">B34+1</f>
        <v>2045</v>
      </c>
      <c r="C35" s="107" t="n">
        <f aca="false">C34</f>
        <v>0.022</v>
      </c>
      <c r="D35" s="108" t="n">
        <v>0.062</v>
      </c>
      <c r="E35" s="108" t="n">
        <v>0.087</v>
      </c>
      <c r="F35" s="108" t="n">
        <v>0.083</v>
      </c>
      <c r="G35" s="109" t="n">
        <v>0.035</v>
      </c>
      <c r="I35" s="71"/>
    </row>
    <row r="36" customFormat="false" ht="15" hidden="false" customHeight="false" outlineLevel="0" collapsed="false">
      <c r="B36" s="106" t="n">
        <f aca="false">B35+1</f>
        <v>2046</v>
      </c>
      <c r="C36" s="107" t="n">
        <f aca="false">C35</f>
        <v>0.022</v>
      </c>
      <c r="D36" s="108" t="n">
        <v>0.062</v>
      </c>
      <c r="E36" s="108" t="n">
        <v>0.087</v>
      </c>
      <c r="F36" s="108" t="n">
        <v>0.083</v>
      </c>
      <c r="G36" s="109" t="n">
        <v>0.035</v>
      </c>
      <c r="I36" s="71"/>
    </row>
    <row r="37" customFormat="false" ht="15" hidden="false" customHeight="false" outlineLevel="0" collapsed="false">
      <c r="B37" s="106" t="n">
        <f aca="false">B36+1</f>
        <v>2047</v>
      </c>
      <c r="C37" s="107" t="n">
        <f aca="false">C36</f>
        <v>0.022</v>
      </c>
      <c r="D37" s="108" t="n">
        <v>0.062</v>
      </c>
      <c r="E37" s="108" t="n">
        <v>0.087</v>
      </c>
      <c r="F37" s="108" t="n">
        <v>0.083</v>
      </c>
      <c r="G37" s="109" t="n">
        <v>0.035</v>
      </c>
      <c r="I37" s="71"/>
    </row>
    <row r="38" customFormat="false" ht="15" hidden="false" customHeight="false" outlineLevel="0" collapsed="false">
      <c r="B38" s="106" t="n">
        <f aca="false">B37+1</f>
        <v>2048</v>
      </c>
      <c r="C38" s="107" t="n">
        <f aca="false">C37</f>
        <v>0.022</v>
      </c>
      <c r="D38" s="108" t="n">
        <v>0.062</v>
      </c>
      <c r="E38" s="108" t="n">
        <v>0.087</v>
      </c>
      <c r="F38" s="108" t="n">
        <v>0.083</v>
      </c>
      <c r="G38" s="109" t="n">
        <v>0.035</v>
      </c>
      <c r="I38" s="71"/>
    </row>
    <row r="39" customFormat="false" ht="15" hidden="false" customHeight="false" outlineLevel="0" collapsed="false">
      <c r="B39" s="106" t="n">
        <f aca="false">B38+1</f>
        <v>2049</v>
      </c>
      <c r="C39" s="107" t="n">
        <f aca="false">C38</f>
        <v>0.022</v>
      </c>
      <c r="D39" s="108" t="n">
        <v>0.062</v>
      </c>
      <c r="E39" s="108" t="n">
        <v>0.087</v>
      </c>
      <c r="F39" s="108" t="n">
        <v>0.083</v>
      </c>
      <c r="G39" s="109" t="n">
        <v>0.035</v>
      </c>
      <c r="I39" s="71"/>
    </row>
    <row r="40" customFormat="false" ht="15" hidden="false" customHeight="false" outlineLevel="0" collapsed="false">
      <c r="B40" s="106" t="n">
        <f aca="false">B39+1</f>
        <v>2050</v>
      </c>
      <c r="C40" s="107" t="n">
        <f aca="false">C39</f>
        <v>0.022</v>
      </c>
      <c r="D40" s="108" t="n">
        <v>0.062</v>
      </c>
      <c r="E40" s="108" t="n">
        <v>0.087</v>
      </c>
      <c r="F40" s="108" t="n">
        <v>0.083</v>
      </c>
      <c r="G40" s="109" t="n">
        <v>0.035</v>
      </c>
      <c r="I40" s="71"/>
    </row>
    <row r="41" customFormat="false" ht="15" hidden="false" customHeight="false" outlineLevel="0" collapsed="false">
      <c r="B41" s="106" t="n">
        <f aca="false">B40+1</f>
        <v>2051</v>
      </c>
      <c r="C41" s="107" t="n">
        <f aca="false">C40</f>
        <v>0.022</v>
      </c>
      <c r="D41" s="108" t="n">
        <v>0.062</v>
      </c>
      <c r="E41" s="108" t="n">
        <v>0.087</v>
      </c>
      <c r="F41" s="108" t="n">
        <v>0.083</v>
      </c>
      <c r="G41" s="109" t="n">
        <v>0.035</v>
      </c>
      <c r="I41" s="71"/>
    </row>
    <row r="42" customFormat="false" ht="15" hidden="false" customHeight="false" outlineLevel="0" collapsed="false">
      <c r="B42" s="106" t="n">
        <f aca="false">B41+1</f>
        <v>2052</v>
      </c>
      <c r="C42" s="107" t="n">
        <f aca="false">C41</f>
        <v>0.022</v>
      </c>
      <c r="D42" s="108" t="n">
        <v>0.062</v>
      </c>
      <c r="E42" s="108" t="n">
        <v>0.087</v>
      </c>
      <c r="F42" s="108" t="n">
        <v>0.083</v>
      </c>
      <c r="G42" s="109" t="n">
        <v>0.035</v>
      </c>
      <c r="I42" s="71"/>
    </row>
    <row r="43" customFormat="false" ht="15" hidden="false" customHeight="false" outlineLevel="0" collapsed="false">
      <c r="B43" s="106" t="n">
        <f aca="false">B42+1</f>
        <v>2053</v>
      </c>
      <c r="C43" s="107" t="n">
        <f aca="false">C42</f>
        <v>0.022</v>
      </c>
      <c r="D43" s="108" t="n">
        <v>0.062</v>
      </c>
      <c r="E43" s="108" t="n">
        <v>0.087</v>
      </c>
      <c r="F43" s="108" t="n">
        <v>0.083</v>
      </c>
      <c r="G43" s="109" t="n">
        <v>0.035</v>
      </c>
      <c r="I43" s="71"/>
    </row>
    <row r="44" customFormat="false" ht="15" hidden="false" customHeight="false" outlineLevel="0" collapsed="false">
      <c r="B44" s="106" t="n">
        <f aca="false">B43+1</f>
        <v>2054</v>
      </c>
      <c r="C44" s="107" t="n">
        <f aca="false">C43</f>
        <v>0.022</v>
      </c>
      <c r="D44" s="108" t="n">
        <v>0.062</v>
      </c>
      <c r="E44" s="108" t="n">
        <v>0.087</v>
      </c>
      <c r="F44" s="108" t="n">
        <v>0.083</v>
      </c>
      <c r="G44" s="109" t="n">
        <v>0.035</v>
      </c>
      <c r="I44" s="71"/>
    </row>
    <row r="45" customFormat="false" ht="15" hidden="false" customHeight="false" outlineLevel="0" collapsed="false">
      <c r="B45" s="106" t="n">
        <f aca="false">B44+1</f>
        <v>2055</v>
      </c>
      <c r="C45" s="107" t="n">
        <f aca="false">C44</f>
        <v>0.022</v>
      </c>
      <c r="D45" s="108" t="n">
        <v>0.062</v>
      </c>
      <c r="E45" s="108" t="n">
        <v>0.087</v>
      </c>
      <c r="F45" s="108" t="n">
        <v>0.083</v>
      </c>
      <c r="G45" s="109" t="n">
        <v>0.035</v>
      </c>
      <c r="I45" s="71"/>
    </row>
    <row r="46" customFormat="false" ht="15" hidden="false" customHeight="false" outlineLevel="0" collapsed="false">
      <c r="B46" s="106" t="n">
        <f aca="false">B45+1</f>
        <v>2056</v>
      </c>
      <c r="C46" s="107" t="n">
        <f aca="false">C45</f>
        <v>0.022</v>
      </c>
      <c r="D46" s="108" t="n">
        <v>0.062</v>
      </c>
      <c r="E46" s="108" t="n">
        <v>0.087</v>
      </c>
      <c r="F46" s="108" t="n">
        <v>0.083</v>
      </c>
      <c r="G46" s="109" t="n">
        <v>0.035</v>
      </c>
    </row>
    <row r="47" customFormat="false" ht="15" hidden="false" customHeight="false" outlineLevel="0" collapsed="false">
      <c r="B47" s="106" t="n">
        <f aca="false">B46+1</f>
        <v>2057</v>
      </c>
      <c r="C47" s="107" t="n">
        <f aca="false">C46</f>
        <v>0.022</v>
      </c>
      <c r="D47" s="108" t="n">
        <v>0.062</v>
      </c>
      <c r="E47" s="108" t="n">
        <v>0.087</v>
      </c>
      <c r="F47" s="108" t="n">
        <v>0.083</v>
      </c>
      <c r="G47" s="109" t="n">
        <v>0.035</v>
      </c>
    </row>
    <row r="48" customFormat="false" ht="15" hidden="false" customHeight="false" outlineLevel="0" collapsed="false">
      <c r="B48" s="106" t="n">
        <f aca="false">B47+1</f>
        <v>2058</v>
      </c>
      <c r="C48" s="107" t="n">
        <f aca="false">C47</f>
        <v>0.022</v>
      </c>
      <c r="D48" s="108" t="n">
        <v>0.062</v>
      </c>
      <c r="E48" s="108" t="n">
        <v>0.087</v>
      </c>
      <c r="F48" s="108" t="n">
        <v>0.083</v>
      </c>
      <c r="G48" s="109" t="n">
        <v>0.035</v>
      </c>
    </row>
    <row r="49" customFormat="false" ht="15" hidden="false" customHeight="false" outlineLevel="0" collapsed="false">
      <c r="B49" s="106" t="n">
        <f aca="false">B48+1</f>
        <v>2059</v>
      </c>
      <c r="C49" s="107" t="n">
        <f aca="false">C48</f>
        <v>0.022</v>
      </c>
      <c r="D49" s="108" t="n">
        <v>0.062</v>
      </c>
      <c r="E49" s="108" t="n">
        <v>0.087</v>
      </c>
      <c r="F49" s="108" t="n">
        <v>0.083</v>
      </c>
      <c r="G49" s="109" t="n">
        <v>0.035</v>
      </c>
    </row>
    <row r="50" customFormat="false" ht="15" hidden="false" customHeight="false" outlineLevel="0" collapsed="false">
      <c r="B50" s="106" t="n">
        <f aca="false">B49+1</f>
        <v>2060</v>
      </c>
      <c r="C50" s="107" t="n">
        <f aca="false">C49</f>
        <v>0.022</v>
      </c>
      <c r="D50" s="108" t="n">
        <v>0.062</v>
      </c>
      <c r="E50" s="108" t="n">
        <v>0.087</v>
      </c>
      <c r="F50" s="108" t="n">
        <v>0.083</v>
      </c>
      <c r="G50" s="109" t="n">
        <v>0.035</v>
      </c>
    </row>
    <row r="51" customFormat="false" ht="15" hidden="false" customHeight="false" outlineLevel="0" collapsed="false">
      <c r="B51" s="106" t="n">
        <f aca="false">B50+1</f>
        <v>2061</v>
      </c>
      <c r="C51" s="107" t="n">
        <f aca="false">C50</f>
        <v>0.022</v>
      </c>
      <c r="D51" s="108" t="n">
        <v>0.062</v>
      </c>
      <c r="E51" s="108" t="n">
        <v>0.087</v>
      </c>
      <c r="F51" s="108" t="n">
        <v>0.083</v>
      </c>
      <c r="G51" s="109" t="n">
        <v>0.035</v>
      </c>
    </row>
    <row r="52" customFormat="false" ht="15" hidden="false" customHeight="false" outlineLevel="0" collapsed="false">
      <c r="B52" s="106" t="n">
        <f aca="false">B51+1</f>
        <v>2062</v>
      </c>
      <c r="C52" s="107" t="n">
        <f aca="false">C51</f>
        <v>0.022</v>
      </c>
      <c r="D52" s="108" t="n">
        <v>0.062</v>
      </c>
      <c r="E52" s="108" t="n">
        <v>0.087</v>
      </c>
      <c r="F52" s="108" t="n">
        <v>0.083</v>
      </c>
      <c r="G52" s="109" t="n">
        <v>0.035</v>
      </c>
    </row>
    <row r="53" customFormat="false" ht="15" hidden="false" customHeight="false" outlineLevel="0" collapsed="false">
      <c r="B53" s="106" t="n">
        <f aca="false">B52+1</f>
        <v>2063</v>
      </c>
      <c r="C53" s="107" t="n">
        <f aca="false">C52</f>
        <v>0.022</v>
      </c>
      <c r="D53" s="108" t="n">
        <v>0.062</v>
      </c>
      <c r="E53" s="108" t="n">
        <v>0.087</v>
      </c>
      <c r="F53" s="108" t="n">
        <v>0.083</v>
      </c>
      <c r="G53" s="109" t="n">
        <v>0.035</v>
      </c>
    </row>
    <row r="54" customFormat="false" ht="15" hidden="false" customHeight="false" outlineLevel="0" collapsed="false">
      <c r="B54" s="106" t="n">
        <f aca="false">B53+1</f>
        <v>2064</v>
      </c>
      <c r="C54" s="107" t="n">
        <f aca="false">C53</f>
        <v>0.022</v>
      </c>
      <c r="D54" s="108" t="n">
        <v>0.062</v>
      </c>
      <c r="E54" s="108" t="n">
        <v>0.087</v>
      </c>
      <c r="F54" s="108" t="n">
        <v>0.083</v>
      </c>
      <c r="G54" s="109" t="n">
        <v>0.035</v>
      </c>
    </row>
    <row r="55" customFormat="false" ht="15" hidden="false" customHeight="false" outlineLevel="0" collapsed="false">
      <c r="B55" s="106" t="n">
        <f aca="false">B54+1</f>
        <v>2065</v>
      </c>
      <c r="C55" s="107" t="n">
        <f aca="false">C54</f>
        <v>0.022</v>
      </c>
      <c r="D55" s="108" t="n">
        <v>0.062</v>
      </c>
      <c r="E55" s="108" t="n">
        <v>0.087</v>
      </c>
      <c r="F55" s="108" t="n">
        <v>0.083</v>
      </c>
      <c r="G55" s="109" t="n">
        <v>0.035</v>
      </c>
    </row>
    <row r="56" customFormat="false" ht="15" hidden="false" customHeight="false" outlineLevel="0" collapsed="false">
      <c r="B56" s="106" t="n">
        <f aca="false">B55+1</f>
        <v>2066</v>
      </c>
      <c r="C56" s="107" t="n">
        <f aca="false">C55</f>
        <v>0.022</v>
      </c>
      <c r="D56" s="108" t="n">
        <v>0.062</v>
      </c>
      <c r="E56" s="108" t="n">
        <v>0.087</v>
      </c>
      <c r="F56" s="108" t="n">
        <v>0.083</v>
      </c>
      <c r="G56" s="109" t="n">
        <v>0.035</v>
      </c>
    </row>
    <row r="57" customFormat="false" ht="15" hidden="false" customHeight="false" outlineLevel="0" collapsed="false">
      <c r="B57" s="106" t="n">
        <f aca="false">B56+1</f>
        <v>2067</v>
      </c>
      <c r="C57" s="107" t="n">
        <f aca="false">C56</f>
        <v>0.022</v>
      </c>
      <c r="D57" s="108" t="n">
        <v>0.062</v>
      </c>
      <c r="E57" s="108" t="n">
        <v>0.087</v>
      </c>
      <c r="F57" s="108" t="n">
        <v>0.083</v>
      </c>
      <c r="G57" s="109" t="n">
        <v>0.035</v>
      </c>
    </row>
    <row r="58" customFormat="false" ht="15" hidden="false" customHeight="false" outlineLevel="0" collapsed="false">
      <c r="B58" s="106" t="n">
        <f aca="false">B57+1</f>
        <v>2068</v>
      </c>
      <c r="C58" s="107" t="n">
        <f aca="false">C57</f>
        <v>0.022</v>
      </c>
      <c r="D58" s="108" t="n">
        <v>0.062</v>
      </c>
      <c r="E58" s="108" t="n">
        <v>0.087</v>
      </c>
      <c r="F58" s="108" t="n">
        <v>0.083</v>
      </c>
      <c r="G58" s="109" t="n">
        <v>0.035</v>
      </c>
    </row>
    <row r="59" customFormat="false" ht="15" hidden="false" customHeight="false" outlineLevel="0" collapsed="false">
      <c r="B59" s="106" t="n">
        <f aca="false">B58+1</f>
        <v>2069</v>
      </c>
      <c r="C59" s="107" t="n">
        <f aca="false">C58</f>
        <v>0.022</v>
      </c>
      <c r="D59" s="108" t="n">
        <v>0.062</v>
      </c>
      <c r="E59" s="108" t="n">
        <v>0.087</v>
      </c>
      <c r="F59" s="108" t="n">
        <v>0.083</v>
      </c>
      <c r="G59" s="109" t="n">
        <v>0.035</v>
      </c>
    </row>
    <row r="60" customFormat="false" ht="15.75" hidden="false" customHeight="false" outlineLevel="0" collapsed="false">
      <c r="B60" s="110" t="n">
        <f aca="false">B59+1</f>
        <v>2070</v>
      </c>
      <c r="C60" s="111" t="n">
        <f aca="false">C59</f>
        <v>0.022</v>
      </c>
      <c r="D60" s="112" t="n">
        <v>0.062</v>
      </c>
      <c r="E60" s="112" t="n">
        <v>0.087</v>
      </c>
      <c r="F60" s="112" t="n">
        <v>0.083</v>
      </c>
      <c r="G60" s="113" t="n">
        <v>0.035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1:H60"/>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B2" activeCellId="0" sqref="A1:N6"/>
    </sheetView>
  </sheetViews>
  <sheetFormatPr defaultRowHeight="15" outlineLevelRow="0" outlineLevelCol="0"/>
  <cols>
    <col collapsed="false" customWidth="true" hidden="false" outlineLevel="0" max="1" min="1" style="1" width="2.42"/>
    <col collapsed="false" customWidth="true" hidden="false" outlineLevel="0" max="2" min="2" style="1" width="7.71"/>
    <col collapsed="false" customWidth="true" hidden="false" outlineLevel="0" max="3" min="3" style="1" width="11.86"/>
    <col collapsed="false" customWidth="false" hidden="false" outlineLevel="0" max="4" min="4" style="1" width="11.42"/>
    <col collapsed="false" customWidth="true" hidden="false" outlineLevel="0" max="1025" min="5" style="1" width="10.85"/>
  </cols>
  <sheetData>
    <row r="1" customFormat="false" ht="28.5" hidden="false" customHeight="false" outlineLevel="0" collapsed="false">
      <c r="B1" s="36" t="s">
        <v>64</v>
      </c>
    </row>
    <row r="3" customFormat="false" ht="15.75" hidden="false" customHeight="false" outlineLevel="0" collapsed="false">
      <c r="B3" s="37" t="s">
        <v>65</v>
      </c>
      <c r="C3" s="37"/>
      <c r="D3" s="37"/>
      <c r="E3" s="37"/>
      <c r="F3" s="37"/>
      <c r="G3" s="37"/>
    </row>
    <row r="4" s="42" customFormat="true" ht="51" hidden="false" customHeight="true" outlineLevel="0" collapsed="false">
      <c r="B4" s="101" t="s">
        <v>29</v>
      </c>
      <c r="C4" s="54" t="s">
        <v>66</v>
      </c>
      <c r="D4" s="56" t="s">
        <v>67</v>
      </c>
    </row>
    <row r="5" customFormat="false" ht="15" hidden="false" customHeight="false" outlineLevel="0" collapsed="false">
      <c r="B5" s="102" t="n">
        <v>2015</v>
      </c>
      <c r="C5" s="103"/>
      <c r="D5" s="105"/>
      <c r="F5" s="71"/>
    </row>
    <row r="6" customFormat="false" ht="15" hidden="false" customHeight="false" outlineLevel="0" collapsed="false">
      <c r="B6" s="106" t="n">
        <f aca="false">B5+1</f>
        <v>2016</v>
      </c>
      <c r="C6" s="114" t="n">
        <v>0</v>
      </c>
      <c r="D6" s="115" t="n">
        <v>0.001</v>
      </c>
      <c r="F6" s="71"/>
    </row>
    <row r="7" customFormat="false" ht="15" hidden="false" customHeight="false" outlineLevel="0" collapsed="false">
      <c r="B7" s="106" t="n">
        <f aca="false">B6+1</f>
        <v>2017</v>
      </c>
      <c r="C7" s="114" t="n">
        <v>-0.0001</v>
      </c>
      <c r="D7" s="115" t="n">
        <v>0.002</v>
      </c>
      <c r="F7" s="71"/>
    </row>
    <row r="8" customFormat="false" ht="15" hidden="false" customHeight="false" outlineLevel="0" collapsed="false">
      <c r="B8" s="106" t="n">
        <f aca="false">B7+1</f>
        <v>2018</v>
      </c>
      <c r="C8" s="114" t="n">
        <v>-0.0001</v>
      </c>
      <c r="D8" s="115" t="n">
        <v>0.003</v>
      </c>
      <c r="F8" s="71"/>
    </row>
    <row r="9" customFormat="false" ht="15" hidden="false" customHeight="false" outlineLevel="0" collapsed="false">
      <c r="B9" s="106" t="n">
        <f aca="false">B8+1</f>
        <v>2019</v>
      </c>
      <c r="C9" s="114" t="n">
        <v>-0.0001</v>
      </c>
      <c r="D9" s="115" t="n">
        <v>0.004</v>
      </c>
      <c r="F9" s="71"/>
    </row>
    <row r="10" customFormat="false" ht="15" hidden="false" customHeight="false" outlineLevel="0" collapsed="false">
      <c r="B10" s="106" t="n">
        <f aca="false">B9+1</f>
        <v>2020</v>
      </c>
      <c r="C10" s="114" t="n">
        <v>-0.0001</v>
      </c>
      <c r="D10" s="115" t="n">
        <v>0.005</v>
      </c>
      <c r="F10" s="71"/>
    </row>
    <row r="11" customFormat="false" ht="15" hidden="false" customHeight="false" outlineLevel="0" collapsed="false">
      <c r="B11" s="106" t="n">
        <f aca="false">B10+1</f>
        <v>2021</v>
      </c>
      <c r="C11" s="114" t="n">
        <v>-0.0002</v>
      </c>
      <c r="D11" s="115" t="n">
        <v>0.005</v>
      </c>
      <c r="F11" s="71"/>
    </row>
    <row r="12" customFormat="false" ht="15" hidden="false" customHeight="false" outlineLevel="0" collapsed="false">
      <c r="B12" s="106" t="n">
        <f aca="false">B11+1</f>
        <v>2022</v>
      </c>
      <c r="C12" s="114" t="n">
        <v>-0.0002</v>
      </c>
      <c r="D12" s="115" t="n">
        <v>0.006</v>
      </c>
      <c r="F12" s="71"/>
    </row>
    <row r="13" customFormat="false" ht="15" hidden="false" customHeight="false" outlineLevel="0" collapsed="false">
      <c r="B13" s="106" t="n">
        <f aca="false">B12+1</f>
        <v>2023</v>
      </c>
      <c r="C13" s="114" t="n">
        <v>-0.0002</v>
      </c>
      <c r="D13" s="115" t="n">
        <v>0.005</v>
      </c>
      <c r="F13" s="71"/>
    </row>
    <row r="14" customFormat="false" ht="15" hidden="false" customHeight="false" outlineLevel="0" collapsed="false">
      <c r="B14" s="106" t="n">
        <f aca="false">B13+1</f>
        <v>2024</v>
      </c>
      <c r="C14" s="114" t="n">
        <v>-0.0002</v>
      </c>
      <c r="D14" s="115" t="n">
        <v>0.005</v>
      </c>
      <c r="F14" s="71"/>
    </row>
    <row r="15" customFormat="false" ht="15" hidden="false" customHeight="false" outlineLevel="0" collapsed="false">
      <c r="B15" s="106" t="n">
        <f aca="false">B14+1</f>
        <v>2025</v>
      </c>
      <c r="C15" s="114" t="n">
        <v>-0.0002</v>
      </c>
      <c r="D15" s="115" t="n">
        <v>0.005</v>
      </c>
      <c r="F15" s="71"/>
    </row>
    <row r="16" customFormat="false" ht="15" hidden="false" customHeight="false" outlineLevel="0" collapsed="false">
      <c r="B16" s="106" t="n">
        <f aca="false">B15+1</f>
        <v>2026</v>
      </c>
      <c r="C16" s="114" t="n">
        <v>-0.0002</v>
      </c>
      <c r="D16" s="115" t="n">
        <v>0.005</v>
      </c>
      <c r="F16" s="71"/>
    </row>
    <row r="17" customFormat="false" ht="15" hidden="false" customHeight="false" outlineLevel="0" collapsed="false">
      <c r="B17" s="106" t="n">
        <f aca="false">B16+1</f>
        <v>2027</v>
      </c>
      <c r="C17" s="114" t="n">
        <v>-0.0002</v>
      </c>
      <c r="D17" s="115" t="n">
        <v>0.005</v>
      </c>
      <c r="F17" s="71"/>
    </row>
    <row r="18" customFormat="false" ht="15" hidden="false" customHeight="false" outlineLevel="0" collapsed="false">
      <c r="B18" s="106" t="n">
        <f aca="false">B17+1</f>
        <v>2028</v>
      </c>
      <c r="C18" s="114" t="n">
        <v>-0.0002</v>
      </c>
      <c r="D18" s="115" t="n">
        <v>0.006</v>
      </c>
      <c r="F18" s="71"/>
    </row>
    <row r="19" customFormat="false" ht="15" hidden="false" customHeight="false" outlineLevel="0" collapsed="false">
      <c r="B19" s="106" t="n">
        <f aca="false">B18+1</f>
        <v>2029</v>
      </c>
      <c r="C19" s="114" t="n">
        <v>-0.0003</v>
      </c>
      <c r="D19" s="115" t="n">
        <v>0.007</v>
      </c>
      <c r="F19" s="71"/>
    </row>
    <row r="20" customFormat="false" ht="15" hidden="false" customHeight="false" outlineLevel="0" collapsed="false">
      <c r="B20" s="106" t="n">
        <f aca="false">B19+1</f>
        <v>2030</v>
      </c>
      <c r="C20" s="114" t="n">
        <v>-0.0003</v>
      </c>
      <c r="D20" s="115" t="n">
        <v>0.007</v>
      </c>
      <c r="F20" s="71"/>
    </row>
    <row r="21" customFormat="false" ht="15" hidden="false" customHeight="false" outlineLevel="0" collapsed="false">
      <c r="B21" s="106" t="n">
        <f aca="false">B20+1</f>
        <v>2031</v>
      </c>
      <c r="C21" s="114" t="n">
        <v>-0.0003</v>
      </c>
      <c r="D21" s="115" t="n">
        <v>0.008</v>
      </c>
      <c r="F21" s="71"/>
      <c r="H21" s="116"/>
    </row>
    <row r="22" customFormat="false" ht="15" hidden="false" customHeight="false" outlineLevel="0" collapsed="false">
      <c r="B22" s="106" t="n">
        <f aca="false">B21+1</f>
        <v>2032</v>
      </c>
      <c r="C22" s="114" t="n">
        <v>-0.0003</v>
      </c>
      <c r="D22" s="115" t="n">
        <v>0.008</v>
      </c>
      <c r="F22" s="71"/>
    </row>
    <row r="23" customFormat="false" ht="15" hidden="false" customHeight="false" outlineLevel="0" collapsed="false">
      <c r="B23" s="106" t="n">
        <f aca="false">B22+1</f>
        <v>2033</v>
      </c>
      <c r="C23" s="114" t="n">
        <v>-0.0003</v>
      </c>
      <c r="D23" s="115" t="n">
        <v>0.009</v>
      </c>
      <c r="F23" s="71"/>
    </row>
    <row r="24" customFormat="false" ht="15" hidden="false" customHeight="false" outlineLevel="0" collapsed="false">
      <c r="B24" s="106" t="n">
        <f aca="false">B23+1</f>
        <v>2034</v>
      </c>
      <c r="C24" s="114" t="n">
        <v>-0.0003</v>
      </c>
      <c r="D24" s="115" t="n">
        <v>0.009</v>
      </c>
      <c r="F24" s="71"/>
    </row>
    <row r="25" customFormat="false" ht="15" hidden="false" customHeight="false" outlineLevel="0" collapsed="false">
      <c r="B25" s="106" t="n">
        <f aca="false">B24+1</f>
        <v>2035</v>
      </c>
      <c r="C25" s="114" t="n">
        <v>-0.0004</v>
      </c>
      <c r="D25" s="115" t="n">
        <v>0.009</v>
      </c>
      <c r="F25" s="71"/>
    </row>
    <row r="26" customFormat="false" ht="15" hidden="false" customHeight="false" outlineLevel="0" collapsed="false">
      <c r="B26" s="106" t="n">
        <f aca="false">B25+1</f>
        <v>2036</v>
      </c>
      <c r="C26" s="114" t="n">
        <v>-0.0004</v>
      </c>
      <c r="D26" s="115" t="n">
        <v>0.01</v>
      </c>
      <c r="F26" s="71"/>
    </row>
    <row r="27" customFormat="false" ht="15" hidden="false" customHeight="false" outlineLevel="0" collapsed="false">
      <c r="B27" s="106" t="n">
        <f aca="false">B26+1</f>
        <v>2037</v>
      </c>
      <c r="C27" s="114" t="n">
        <v>-0.0004</v>
      </c>
      <c r="D27" s="115" t="n">
        <v>0.01</v>
      </c>
      <c r="F27" s="71"/>
    </row>
    <row r="28" customFormat="false" ht="15" hidden="false" customHeight="false" outlineLevel="0" collapsed="false">
      <c r="B28" s="106" t="n">
        <f aca="false">B27+1</f>
        <v>2038</v>
      </c>
      <c r="C28" s="114" t="n">
        <v>-0.0005</v>
      </c>
      <c r="D28" s="115" t="n">
        <v>0.011</v>
      </c>
      <c r="F28" s="71"/>
    </row>
    <row r="29" customFormat="false" ht="15" hidden="false" customHeight="false" outlineLevel="0" collapsed="false">
      <c r="B29" s="106" t="n">
        <f aca="false">B28+1</f>
        <v>2039</v>
      </c>
      <c r="C29" s="114" t="n">
        <v>-0.0005</v>
      </c>
      <c r="D29" s="115" t="n">
        <v>0.012</v>
      </c>
      <c r="F29" s="71"/>
    </row>
    <row r="30" customFormat="false" ht="15" hidden="false" customHeight="false" outlineLevel="0" collapsed="false">
      <c r="B30" s="106" t="n">
        <f aca="false">B29+1</f>
        <v>2040</v>
      </c>
      <c r="C30" s="114" t="n">
        <v>-0.0006</v>
      </c>
      <c r="D30" s="115" t="n">
        <v>0.013</v>
      </c>
      <c r="F30" s="71"/>
    </row>
    <row r="31" customFormat="false" ht="15" hidden="false" customHeight="false" outlineLevel="0" collapsed="false">
      <c r="B31" s="106" t="n">
        <f aca="false">B30+1</f>
        <v>2041</v>
      </c>
      <c r="C31" s="114" t="n">
        <v>-0.0006</v>
      </c>
      <c r="D31" s="115" t="n">
        <v>0.013</v>
      </c>
      <c r="F31" s="71"/>
    </row>
    <row r="32" customFormat="false" ht="15" hidden="false" customHeight="false" outlineLevel="0" collapsed="false">
      <c r="B32" s="106" t="n">
        <f aca="false">B31+1</f>
        <v>2042</v>
      </c>
      <c r="C32" s="114" t="n">
        <v>-0.0007</v>
      </c>
      <c r="D32" s="115" t="n">
        <v>0.014</v>
      </c>
      <c r="F32" s="71"/>
    </row>
    <row r="33" customFormat="false" ht="15" hidden="false" customHeight="false" outlineLevel="0" collapsed="false">
      <c r="B33" s="106" t="n">
        <f aca="false">B32+1</f>
        <v>2043</v>
      </c>
      <c r="C33" s="114" t="n">
        <v>-0.0007</v>
      </c>
      <c r="D33" s="115" t="n">
        <v>0.014</v>
      </c>
      <c r="F33" s="71"/>
    </row>
    <row r="34" customFormat="false" ht="15" hidden="false" customHeight="false" outlineLevel="0" collapsed="false">
      <c r="B34" s="106" t="n">
        <f aca="false">B33+1</f>
        <v>2044</v>
      </c>
      <c r="C34" s="114" t="n">
        <v>-0.0007</v>
      </c>
      <c r="D34" s="115" t="n">
        <v>0.014</v>
      </c>
      <c r="F34" s="71"/>
    </row>
    <row r="35" customFormat="false" ht="15" hidden="false" customHeight="false" outlineLevel="0" collapsed="false">
      <c r="B35" s="106" t="n">
        <f aca="false">B34+1</f>
        <v>2045</v>
      </c>
      <c r="C35" s="114" t="n">
        <v>-0.0008</v>
      </c>
      <c r="D35" s="115" t="n">
        <v>0.014</v>
      </c>
      <c r="F35" s="71"/>
    </row>
    <row r="36" customFormat="false" ht="15" hidden="false" customHeight="false" outlineLevel="0" collapsed="false">
      <c r="B36" s="106" t="n">
        <f aca="false">B35+1</f>
        <v>2046</v>
      </c>
      <c r="C36" s="114" t="n">
        <v>-0.0008</v>
      </c>
      <c r="D36" s="115" t="n">
        <v>0.014</v>
      </c>
      <c r="F36" s="71"/>
    </row>
    <row r="37" customFormat="false" ht="15" hidden="false" customHeight="false" outlineLevel="0" collapsed="false">
      <c r="B37" s="106" t="n">
        <f aca="false">B36+1</f>
        <v>2047</v>
      </c>
      <c r="C37" s="114" t="n">
        <v>-0.0008</v>
      </c>
      <c r="D37" s="115" t="n">
        <v>0.014</v>
      </c>
      <c r="F37" s="71"/>
    </row>
    <row r="38" customFormat="false" ht="15" hidden="false" customHeight="false" outlineLevel="0" collapsed="false">
      <c r="B38" s="106" t="n">
        <f aca="false">B37+1</f>
        <v>2048</v>
      </c>
      <c r="C38" s="114" t="n">
        <v>-0.0009</v>
      </c>
      <c r="D38" s="115" t="n">
        <v>0.014</v>
      </c>
      <c r="F38" s="71"/>
    </row>
    <row r="39" customFormat="false" ht="15" hidden="false" customHeight="false" outlineLevel="0" collapsed="false">
      <c r="B39" s="106" t="n">
        <f aca="false">B38+1</f>
        <v>2049</v>
      </c>
      <c r="C39" s="114" t="n">
        <v>-0.0009</v>
      </c>
      <c r="D39" s="115" t="n">
        <v>0.014</v>
      </c>
      <c r="F39" s="71"/>
    </row>
    <row r="40" customFormat="false" ht="15" hidden="false" customHeight="false" outlineLevel="0" collapsed="false">
      <c r="B40" s="106" t="n">
        <f aca="false">B39+1</f>
        <v>2050</v>
      </c>
      <c r="C40" s="114" t="n">
        <v>-0.0009</v>
      </c>
      <c r="D40" s="115" t="n">
        <v>0.015</v>
      </c>
      <c r="F40" s="71"/>
    </row>
    <row r="41" customFormat="false" ht="15" hidden="false" customHeight="false" outlineLevel="0" collapsed="false">
      <c r="B41" s="106" t="n">
        <f aca="false">B40+1</f>
        <v>2051</v>
      </c>
      <c r="C41" s="114" t="n">
        <v>-0.0009</v>
      </c>
      <c r="D41" s="115" t="n">
        <v>0.015</v>
      </c>
      <c r="F41" s="71"/>
    </row>
    <row r="42" customFormat="false" ht="15" hidden="false" customHeight="false" outlineLevel="0" collapsed="false">
      <c r="B42" s="106" t="n">
        <f aca="false">B41+1</f>
        <v>2052</v>
      </c>
      <c r="C42" s="114" t="n">
        <v>-0.0009</v>
      </c>
      <c r="D42" s="115" t="n">
        <v>0.016</v>
      </c>
      <c r="F42" s="71"/>
    </row>
    <row r="43" customFormat="false" ht="15" hidden="false" customHeight="false" outlineLevel="0" collapsed="false">
      <c r="B43" s="106" t="n">
        <f aca="false">B42+1</f>
        <v>2053</v>
      </c>
      <c r="C43" s="114" t="n">
        <v>-0.001</v>
      </c>
      <c r="D43" s="115" t="n">
        <v>0.016</v>
      </c>
      <c r="F43" s="71"/>
    </row>
    <row r="44" customFormat="false" ht="15" hidden="false" customHeight="false" outlineLevel="0" collapsed="false">
      <c r="B44" s="106" t="n">
        <f aca="false">B43+1</f>
        <v>2054</v>
      </c>
      <c r="C44" s="114" t="n">
        <v>-0.001</v>
      </c>
      <c r="D44" s="115" t="n">
        <v>0.017</v>
      </c>
      <c r="F44" s="71"/>
    </row>
    <row r="45" customFormat="false" ht="15" hidden="false" customHeight="false" outlineLevel="0" collapsed="false">
      <c r="B45" s="106" t="n">
        <f aca="false">B44+1</f>
        <v>2055</v>
      </c>
      <c r="C45" s="114" t="n">
        <v>-0.001</v>
      </c>
      <c r="D45" s="115" t="n">
        <v>0.018</v>
      </c>
      <c r="F45" s="71"/>
    </row>
    <row r="46" customFormat="false" ht="15" hidden="false" customHeight="false" outlineLevel="0" collapsed="false">
      <c r="B46" s="106" t="n">
        <f aca="false">B45+1</f>
        <v>2056</v>
      </c>
      <c r="C46" s="114" t="n">
        <v>-0.0011</v>
      </c>
      <c r="D46" s="115" t="n">
        <v>0.019</v>
      </c>
    </row>
    <row r="47" customFormat="false" ht="15" hidden="false" customHeight="false" outlineLevel="0" collapsed="false">
      <c r="B47" s="106" t="n">
        <f aca="false">B46+1</f>
        <v>2057</v>
      </c>
      <c r="C47" s="114" t="n">
        <v>-0.0011</v>
      </c>
      <c r="D47" s="115" t="n">
        <v>0.02</v>
      </c>
    </row>
    <row r="48" customFormat="false" ht="15" hidden="false" customHeight="false" outlineLevel="0" collapsed="false">
      <c r="B48" s="106" t="n">
        <f aca="false">B47+1</f>
        <v>2058</v>
      </c>
      <c r="C48" s="114" t="n">
        <v>-0.0011</v>
      </c>
      <c r="D48" s="115" t="n">
        <v>0.021</v>
      </c>
    </row>
    <row r="49" customFormat="false" ht="15" hidden="false" customHeight="false" outlineLevel="0" collapsed="false">
      <c r="B49" s="106" t="n">
        <f aca="false">B48+1</f>
        <v>2059</v>
      </c>
      <c r="C49" s="114" t="n">
        <v>-0.0011</v>
      </c>
      <c r="D49" s="115" t="n">
        <v>0.021</v>
      </c>
    </row>
    <row r="50" customFormat="false" ht="15" hidden="false" customHeight="false" outlineLevel="0" collapsed="false">
      <c r="B50" s="106" t="n">
        <f aca="false">B49+1</f>
        <v>2060</v>
      </c>
      <c r="C50" s="114" t="n">
        <v>-0.0012</v>
      </c>
      <c r="D50" s="115" t="n">
        <v>0.021</v>
      </c>
    </row>
    <row r="51" customFormat="false" ht="15" hidden="false" customHeight="false" outlineLevel="0" collapsed="false">
      <c r="B51" s="106" t="n">
        <f aca="false">B50+1</f>
        <v>2061</v>
      </c>
      <c r="C51" s="114" t="n">
        <v>-0.0012</v>
      </c>
      <c r="D51" s="115" t="n">
        <v>0.022</v>
      </c>
    </row>
    <row r="52" customFormat="false" ht="15" hidden="false" customHeight="false" outlineLevel="0" collapsed="false">
      <c r="B52" s="106" t="n">
        <f aca="false">B51+1</f>
        <v>2062</v>
      </c>
      <c r="C52" s="114" t="n">
        <v>-0.0012</v>
      </c>
      <c r="D52" s="115" t="n">
        <v>0.022</v>
      </c>
    </row>
    <row r="53" customFormat="false" ht="15" hidden="false" customHeight="false" outlineLevel="0" collapsed="false">
      <c r="B53" s="106" t="n">
        <f aca="false">B52+1</f>
        <v>2063</v>
      </c>
      <c r="C53" s="114" t="n">
        <v>-0.0012</v>
      </c>
      <c r="D53" s="115" t="n">
        <v>0.022</v>
      </c>
    </row>
    <row r="54" customFormat="false" ht="15" hidden="false" customHeight="false" outlineLevel="0" collapsed="false">
      <c r="B54" s="106" t="n">
        <f aca="false">B53+1</f>
        <v>2064</v>
      </c>
      <c r="C54" s="114" t="n">
        <v>-0.0012</v>
      </c>
      <c r="D54" s="115" t="n">
        <v>0.022</v>
      </c>
    </row>
    <row r="55" customFormat="false" ht="15" hidden="false" customHeight="false" outlineLevel="0" collapsed="false">
      <c r="B55" s="106" t="n">
        <f aca="false">B54+1</f>
        <v>2065</v>
      </c>
      <c r="C55" s="114" t="n">
        <v>-0.0012</v>
      </c>
      <c r="D55" s="115" t="n">
        <v>0.022</v>
      </c>
    </row>
    <row r="56" customFormat="false" ht="15" hidden="false" customHeight="false" outlineLevel="0" collapsed="false">
      <c r="B56" s="106" t="n">
        <f aca="false">B55+1</f>
        <v>2066</v>
      </c>
      <c r="C56" s="114" t="n">
        <v>-0.0012</v>
      </c>
      <c r="D56" s="115" t="n">
        <v>0.022</v>
      </c>
    </row>
    <row r="57" customFormat="false" ht="15" hidden="false" customHeight="false" outlineLevel="0" collapsed="false">
      <c r="B57" s="106" t="n">
        <f aca="false">B56+1</f>
        <v>2067</v>
      </c>
      <c r="C57" s="114" t="n">
        <v>-0.0012</v>
      </c>
      <c r="D57" s="115" t="n">
        <v>0.022</v>
      </c>
    </row>
    <row r="58" customFormat="false" ht="15" hidden="false" customHeight="false" outlineLevel="0" collapsed="false">
      <c r="B58" s="106" t="n">
        <f aca="false">B57+1</f>
        <v>2068</v>
      </c>
      <c r="C58" s="114" t="n">
        <v>-0.0012</v>
      </c>
      <c r="D58" s="115" t="n">
        <v>0.022</v>
      </c>
    </row>
    <row r="59" customFormat="false" ht="15" hidden="false" customHeight="false" outlineLevel="0" collapsed="false">
      <c r="B59" s="106" t="n">
        <f aca="false">B58+1</f>
        <v>2069</v>
      </c>
      <c r="C59" s="114" t="n">
        <v>-0.0012</v>
      </c>
      <c r="D59" s="115" t="n">
        <v>0.022</v>
      </c>
    </row>
    <row r="60" customFormat="false" ht="15.75" hidden="false" customHeight="false" outlineLevel="0" collapsed="false">
      <c r="B60" s="110" t="n">
        <f aca="false">B59+1</f>
        <v>2070</v>
      </c>
      <c r="C60" s="117" t="n">
        <v>-0.0012</v>
      </c>
      <c r="D60" s="118" t="n">
        <v>0.022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LibreOffice/5.2.6.2$Windows_X86_64 LibreOffice_project/a3100ed2409ebf1c212f5048fbe377c281438fdc</Application>
  <Company>SPM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2014-07-24T13:58:20Z</dcterms:created>
  <dc:creator>AUBERT Patrick</dc:creator>
  <dc:description/>
  <dc:language>en-GB</dc:language>
  <cp:lastModifiedBy/>
  <dcterms:modified xsi:type="dcterms:W3CDTF">2018-06-18T14:17:00Z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SPM</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