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hidePivotFieldList="1"/>
  <mc:AlternateContent xmlns:mc="http://schemas.openxmlformats.org/markup-compatibility/2006">
    <mc:Choice Requires="x15">
      <x15ac:absPath xmlns:x15ac="http://schemas.microsoft.com/office/spreadsheetml/2010/11/ac" url="C:\Users\arnaz\Downloads\"/>
    </mc:Choice>
  </mc:AlternateContent>
  <xr:revisionPtr revIDLastSave="0" documentId="13_ncr:1_{571F2E5E-4F0F-448C-8DDA-1CBE3E5C14BF}" xr6:coauthVersionLast="47" xr6:coauthVersionMax="47" xr10:uidLastSave="{00000000-0000-0000-0000-000000000000}"/>
  <bookViews>
    <workbookView xWindow="-108" yWindow="-108" windowWidth="23256" windowHeight="12576" activeTab="1" xr2:uid="{00000000-000D-0000-FFFF-FFFF00000000}"/>
  </bookViews>
  <sheets>
    <sheet name="Input Data" sheetId="1" r:id="rId1"/>
    <sheet name="Ref" sheetId="2" r:id="rId2"/>
    <sheet name="Analysis" sheetId="3" r:id="rId3"/>
    <sheet name="Dashboard" sheetId="4" r:id="rId4"/>
    <sheet name="Colors" sheetId="5" r:id="rId5"/>
  </sheets>
  <definedNames>
    <definedName name="Slicer_Checkout_Date__Year">#N/A</definedName>
    <definedName name="Slicer_Gender">#N/A</definedName>
    <definedName name="Slicer_Purpose">#N/A</definedName>
  </definedNames>
  <calcPr calcId="191029"/>
  <pivotCaches>
    <pivotCache cacheId="776" r:id="rId6"/>
    <pivotCache cacheId="779" r:id="rId7"/>
    <pivotCache cacheId="782" r:id="rId8"/>
    <pivotCache cacheId="785" r:id="rId9"/>
    <pivotCache cacheId="788" r:id="rId10"/>
    <pivotCache cacheId="791" r:id="rId11"/>
    <pivotCache cacheId="794" r:id="rId12"/>
  </pivotCaches>
  <extLst>
    <ext xmlns:x14="http://schemas.microsoft.com/office/spreadsheetml/2009/9/main" uri="{876F7934-8845-4945-9796-88D515C7AA90}">
      <x14:pivotCaches>
        <pivotCache cacheId="164" r:id="rId13"/>
        <pivotCache cacheId="171" r:id="rId14"/>
        <pivotCache cacheId="218"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843d0c38-dae5-45fe-983f-8ece3ef18966" name="Feedback" connection="Query - Feedback"/>
          <x15:modelTable id="General_0f918241-f92c-45c6-9171-1b706ad24d3f"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Lst>
</workbook>
</file>

<file path=xl/calcChain.xml><?xml version="1.0" encoding="utf-8"?>
<calcChain xmlns="http://schemas.openxmlformats.org/spreadsheetml/2006/main">
  <c r="K10" i="3" l="1"/>
  <c r="K9" i="3"/>
  <c r="K8" i="3"/>
  <c r="G3" i="3"/>
  <c r="G2" i="3"/>
  <c r="B5" i="3"/>
  <c r="B6" i="3" s="1"/>
  <c r="Y2" i="3"/>
  <c r="H2" i="3" l="1"/>
  <c r="L9" i="3"/>
  <c r="L8" i="3"/>
  <c r="L10" i="3"/>
  <c r="H3" i="3"/>
  <c r="L11" i="3" l="1"/>
  <c r="K26" i="3" s="1"/>
  <c r="L14" i="3" s="1"/>
  <c r="L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C38B51-1EC1-48C5-9DC5-499C6A0FCDE7}" name="Query - Feedback" description="Connection to the 'Feedback' query in the workbook." type="100" refreshedVersion="8" minRefreshableVersion="5">
    <extLst>
      <ext xmlns:x15="http://schemas.microsoft.com/office/spreadsheetml/2010/11/main" uri="{DE250136-89BD-433C-8126-D09CA5730AF9}">
        <x15:connection id="34875650-418d-4d51-8ce4-7555c9f04053"/>
      </ext>
    </extLst>
  </connection>
  <connection id="2" xr16:uid="{6EFDF55F-61BD-4223-B0E8-2EB6B9D2A874}"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801463F3-2069-41AC-A7E8-FC126D2DF35A}" name="Query - General" description="Connection to the 'General' query in the workbook." type="100" refreshedVersion="8" minRefreshableVersion="5">
    <extLst>
      <ext xmlns:x15="http://schemas.microsoft.com/office/spreadsheetml/2010/11/main" uri="{DE250136-89BD-433C-8126-D09CA5730AF9}">
        <x15:connection id="b0b37db5-2fd2-4a71-8419-da15b2cc98d5"/>
      </ext>
    </extLst>
  </connection>
  <connection id="4" xr16:uid="{4C64F8D1-9BD1-4976-9366-8A1BC15312CA}"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7CB4EEC1-70F8-4E83-A02C-22546954C6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<sst xmlns="http://schemas.openxmlformats.org/spreadsheetml/2006/main" count="23528" uniqueCount="2034">
  <si>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</si>
  <si>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</si>
  <si>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</si>
  <si>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</si>
  <si>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</si>
  <si>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</si>
  <si>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</si>
  <si>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</si>
  <si>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</si>
  <si>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</si>
  <si>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</si>
  <si>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</si>
  <si>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</si>
  <si>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</si>
  <si>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</si>
  <si>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</si>
  <si>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</si>
  <si>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</si>
  <si>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</si>
  <si>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</si>
  <si>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</si>
  <si>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</si>
  <si>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</si>
  <si>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</si>
  <si>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</si>
  <si>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</si>
  <si>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</si>
  <si>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</si>
  <si>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</si>
  <si>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</si>
  <si>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</si>
  <si>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</si>
  <si>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</si>
  <si>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</si>
  <si>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</si>
  <si>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</si>
  <si>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</si>
  <si>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</si>
  <si>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</si>
  <si>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</si>
  <si>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</si>
  <si>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</si>
  <si>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</si>
  <si>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</si>
  <si>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</si>
  <si>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</si>
  <si>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</si>
  <si>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</si>
  <si>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</si>
  <si>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</si>
  <si>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</si>
  <si>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</si>
  <si>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</si>
  <si>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</si>
  <si>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</si>
  <si>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</si>
  <si>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</si>
  <si>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</si>
  <si>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</si>
  <si>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</si>
  <si>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</si>
  <si>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</si>
  <si>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</si>
  <si>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</si>
  <si>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</si>
  <si>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</si>
  <si>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</si>
  <si>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</si>
  <si>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</si>
  <si>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</si>
  <si>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</si>
  <si>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</si>
  <si>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</si>
  <si>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</si>
  <si>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</si>
  <si>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</si>
  <si>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</si>
  <si>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</si>
  <si>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</si>
  <si>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</si>
  <si>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</si>
  <si>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</si>
  <si>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</si>
  <si>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</si>
  <si>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</si>
  <si>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</si>
  <si>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</si>
  <si>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</si>
  <si>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</si>
  <si>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</si>
  <si>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</si>
  <si>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</si>
  <si>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</si>
  <si>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</si>
  <si>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</si>
  <si>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</si>
  <si>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</si>
  <si>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</si>
  <si>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</si>
  <si>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</si>
  <si>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</si>
  <si>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</si>
  <si>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</si>
  <si>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</si>
  <si>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</si>
  <si>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</si>
  <si>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</si>
  <si>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</si>
  <si>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</si>
  <si>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</si>
  <si>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</si>
  <si>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</si>
  <si>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</si>
  <si>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</si>
  <si>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</si>
  <si>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</si>
  <si>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</si>
  <si>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</si>
  <si>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</si>
  <si>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</si>
  <si>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</si>
  <si>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</si>
  <si>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</si>
  <si>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</si>
  <si>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</si>
  <si>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</si>
  <si>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</si>
  <si>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</si>
  <si>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</si>
  <si>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</si>
  <si>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</si>
  <si>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</si>
  <si>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</si>
  <si>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</si>
  <si>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</si>
  <si>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</si>
  <si>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</si>
  <si>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</si>
  <si>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</si>
  <si>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</si>
  <si>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</si>
  <si>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</si>
  <si>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</si>
  <si>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</si>
  <si>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</si>
  <si>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</si>
  <si>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</si>
  <si>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</si>
  <si>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</si>
  <si>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</si>
  <si>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</si>
  <si>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</si>
  <si>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</si>
  <si>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</si>
  <si>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</si>
  <si>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</si>
  <si>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</si>
  <si>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</si>
  <si>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</si>
  <si>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</si>
  <si>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</si>
  <si>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</si>
  <si>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</si>
  <si>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</si>
  <si>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</si>
  <si>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</si>
  <si>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</si>
  <si>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</si>
  <si>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</si>
  <si>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</si>
  <si>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</si>
  <si>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</si>
  <si>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</si>
  <si>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</si>
  <si>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</si>
  <si>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</si>
  <si>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</si>
  <si>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</si>
  <si>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</si>
  <si>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</si>
  <si>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</si>
  <si>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</si>
  <si>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</si>
  <si>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</si>
  <si>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</si>
  <si>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</si>
  <si>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</si>
  <si>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</si>
  <si>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</si>
  <si>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</si>
  <si>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</si>
  <si>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</si>
  <si>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</si>
  <si>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</si>
  <si>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</si>
  <si>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</si>
  <si>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</si>
  <si>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</si>
  <si>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</si>
  <si>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</si>
  <si>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</si>
  <si>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</si>
  <si>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</si>
  <si>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</si>
  <si>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</si>
  <si>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</si>
  <si>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</si>
  <si>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</si>
  <si>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</si>
  <si>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</si>
  <si>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</si>
  <si>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</si>
  <si>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</si>
  <si>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</si>
  <si>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</si>
  <si>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</si>
  <si>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</si>
  <si>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</si>
  <si>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</si>
  <si>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</si>
  <si>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</si>
  <si>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</si>
  <si>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</si>
  <si>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</si>
  <si>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</si>
  <si>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</si>
  <si>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</si>
  <si>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</si>
  <si>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</si>
  <si>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</si>
  <si>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</si>
  <si>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</si>
  <si>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</si>
  <si>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</si>
  <si>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</si>
  <si>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</si>
  <si>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</si>
  <si>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</si>
  <si>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</si>
  <si>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</si>
  <si>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</si>
  <si>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</si>
  <si>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</si>
  <si>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</si>
  <si>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</si>
  <si>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</si>
  <si>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</si>
  <si>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</si>
  <si>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</si>
  <si>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</si>
  <si>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</si>
  <si>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</si>
  <si>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</si>
  <si>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</si>
  <si>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</si>
  <si>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</si>
  <si>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</si>
  <si>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</si>
  <si>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</si>
  <si>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</si>
  <si>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</si>
  <si>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</si>
  <si>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</si>
  <si>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</si>
  <si>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</si>
  <si>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</si>
  <si>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</si>
  <si>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</si>
  <si>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</si>
  <si>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</si>
  <si>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</si>
  <si>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</si>
  <si>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</si>
  <si>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</si>
  <si>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</si>
  <si>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</si>
  <si>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</si>
  <si>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</si>
  <si>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</si>
  <si>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</si>
  <si>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</si>
  <si>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</si>
  <si>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</si>
  <si>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</si>
  <si>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</si>
  <si>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</si>
  <si>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</si>
  <si>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</si>
  <si>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</si>
  <si>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</si>
  <si>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</si>
  <si>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</si>
  <si>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</si>
  <si>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</si>
  <si>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</si>
  <si>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</si>
  <si>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</si>
  <si>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</si>
  <si>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</si>
  <si>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</si>
  <si>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</si>
  <si>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</si>
  <si>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</si>
  <si>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</si>
  <si>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</si>
  <si>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</si>
  <si>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</si>
  <si>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</si>
  <si>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</si>
  <si>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</si>
  <si>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</si>
  <si>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</si>
  <si>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</si>
  <si>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</si>
  <si>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</si>
  <si>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</si>
  <si>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</si>
  <si>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</si>
  <si>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</si>
  <si>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</si>
  <si>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</si>
  <si>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</si>
  <si>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</si>
  <si>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</si>
  <si>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</si>
  <si>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</si>
  <si>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</si>
  <si>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</si>
  <si>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</si>
  <si>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</si>
  <si>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</si>
  <si>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</si>
  <si>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</si>
  <si>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</si>
  <si>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</si>
  <si>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</si>
  <si>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</si>
  <si>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</si>
  <si>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</si>
  <si>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</si>
  <si>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</si>
  <si>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</si>
  <si>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</si>
  <si>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</si>
  <si>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</si>
  <si>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</si>
  <si>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</si>
  <si>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</si>
  <si>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</si>
  <si>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</si>
  <si>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</si>
  <si>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</si>
  <si>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</si>
  <si>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</si>
  <si>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</si>
  <si>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</si>
  <si>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</si>
  <si>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</si>
  <si>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</si>
  <si>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</si>
  <si>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</si>
  <si>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</si>
  <si>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</si>
  <si>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</si>
  <si>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</si>
  <si>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</si>
  <si>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</si>
  <si>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</si>
  <si>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</si>
  <si>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</si>
  <si>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</si>
  <si>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</si>
  <si>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</si>
  <si>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</si>
  <si>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</si>
  <si>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</si>
  <si>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</si>
  <si>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</si>
  <si>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</si>
  <si>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</si>
  <si>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</si>
  <si>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</si>
  <si>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</si>
  <si>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</si>
  <si>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</si>
  <si>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</si>
  <si>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</si>
  <si>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</si>
  <si>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</si>
  <si>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</si>
  <si>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</si>
  <si>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</si>
  <si>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</si>
  <si>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</si>
  <si>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</si>
  <si>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</si>
  <si>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</si>
  <si>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</si>
  <si>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</si>
  <si>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</si>
  <si>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</si>
  <si>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</si>
  <si>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</si>
  <si>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</si>
  <si>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</si>
  <si>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</si>
  <si>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</si>
  <si>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</si>
  <si>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</si>
  <si>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</si>
  <si>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</si>
  <si>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</si>
  <si>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</si>
  <si>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</si>
  <si>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</si>
  <si>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</si>
  <si>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</si>
  <si>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</si>
  <si>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</si>
  <si>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</si>
  <si>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</si>
  <si>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</si>
  <si>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</si>
  <si>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</si>
  <si>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</si>
  <si>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</si>
  <si>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</si>
  <si>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</si>
  <si>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</si>
  <si>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</si>
  <si>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</si>
  <si>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</si>
  <si>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</si>
  <si>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</si>
  <si>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</si>
  <si>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</si>
  <si>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</si>
  <si>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</si>
  <si>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</si>
  <si>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</si>
  <si>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</si>
  <si>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</si>
  <si>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</si>
  <si>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</si>
  <si>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</si>
  <si>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</si>
  <si>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</si>
  <si>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</si>
  <si>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</si>
  <si>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</si>
  <si>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</si>
  <si>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</si>
  <si>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</si>
  <si>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</si>
  <si>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</si>
  <si>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</si>
  <si>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</si>
  <si>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</si>
  <si>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</si>
  <si>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</si>
  <si>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</si>
  <si>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</si>
  <si>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</si>
  <si>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</si>
  <si>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</si>
  <si>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</si>
  <si>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</si>
  <si>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</si>
  <si>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</si>
  <si>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</si>
  <si>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</si>
  <si>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</si>
  <si>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</si>
  <si>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</si>
  <si>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</si>
  <si>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</si>
  <si>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</si>
  <si>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</si>
  <si>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</si>
  <si>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</si>
  <si>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</si>
  <si>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</si>
  <si>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</si>
  <si>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</si>
  <si>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</si>
  <si>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</si>
  <si>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</si>
  <si>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</si>
  <si>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</si>
  <si>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</si>
  <si>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</si>
  <si>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</si>
  <si>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</si>
  <si>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</si>
  <si>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</si>
  <si>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</si>
  <si>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</si>
  <si>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</si>
  <si>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</si>
  <si>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</si>
  <si>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</si>
  <si>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</si>
  <si>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</si>
  <si>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</si>
  <si>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</si>
  <si>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</si>
  <si>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</si>
  <si>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</si>
  <si>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</si>
  <si>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</si>
  <si>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</si>
  <si>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</si>
  <si>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</si>
  <si>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</si>
  <si>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</si>
  <si>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</si>
  <si>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</si>
  <si>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</si>
  <si>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</si>
  <si>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</si>
  <si>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</si>
  <si>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</si>
  <si>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</si>
  <si>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</si>
  <si>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</si>
  <si>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</si>
  <si>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</si>
  <si>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</si>
  <si>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</si>
  <si>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</si>
  <si>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</si>
  <si>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</si>
  <si>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</si>
  <si>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</si>
  <si>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</si>
  <si>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</si>
  <si>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</si>
  <si>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</si>
  <si>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</si>
  <si>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</si>
  <si>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</si>
  <si>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</si>
  <si>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</si>
  <si>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</si>
  <si>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</si>
  <si>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</si>
  <si>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</si>
  <si>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</si>
  <si>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</si>
  <si>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</si>
  <si>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</si>
  <si>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</si>
  <si>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</si>
  <si>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</si>
  <si>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</si>
  <si>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</si>
  <si>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</si>
  <si>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</si>
  <si>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</si>
  <si>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</si>
  <si>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</si>
  <si>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</si>
  <si>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</si>
  <si>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</si>
  <si>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</si>
  <si>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</si>
  <si>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</si>
  <si>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</si>
  <si>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</si>
  <si>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</si>
  <si>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</si>
  <si>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</si>
  <si>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</si>
  <si>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</si>
  <si>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</si>
  <si>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</si>
  <si>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</si>
  <si>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</si>
  <si>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</si>
  <si>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</si>
  <si>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</si>
  <si>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</si>
  <si>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</si>
  <si>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</si>
  <si>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</si>
  <si>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</si>
  <si>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</si>
  <si>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</si>
  <si>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</si>
  <si>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</si>
  <si>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</si>
  <si>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</si>
  <si>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</si>
  <si>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</si>
  <si>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</si>
  <si>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</si>
  <si>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</si>
  <si>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</si>
  <si>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</si>
  <si>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</si>
  <si>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</si>
  <si>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</si>
  <si>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</si>
  <si>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</si>
  <si>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</si>
  <si>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</si>
  <si>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</si>
  <si>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</si>
  <si>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</si>
  <si>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</si>
  <si>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</si>
  <si>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</si>
  <si>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</si>
  <si>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</si>
  <si>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</si>
  <si>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</si>
  <si>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</si>
  <si>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</si>
  <si>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</si>
  <si>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</si>
  <si>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</si>
  <si>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</si>
  <si>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</si>
  <si>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</si>
  <si>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</si>
  <si>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</si>
  <si>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</si>
  <si>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</si>
  <si>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</si>
  <si>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</si>
  <si>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</si>
  <si>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</si>
  <si>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</si>
  <si>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</si>
  <si>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</si>
  <si>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</si>
  <si>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</si>
  <si>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</si>
  <si>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</si>
  <si>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</si>
  <si>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</si>
  <si>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</si>
  <si>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</si>
  <si>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</si>
  <si>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</si>
  <si>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</si>
  <si>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</si>
  <si>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</si>
  <si>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</si>
  <si>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</si>
  <si>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</si>
  <si>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</si>
  <si>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</si>
  <si>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</si>
  <si>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</si>
  <si>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</si>
  <si>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</si>
  <si>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</si>
  <si>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</si>
  <si>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</si>
  <si>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</si>
  <si>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</si>
  <si>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</si>
  <si>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</si>
  <si>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</si>
  <si>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</si>
  <si>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</si>
  <si>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</si>
  <si>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</si>
  <si>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</si>
  <si>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</si>
  <si>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</si>
  <si>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</si>
  <si>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</si>
  <si>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</si>
  <si>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</si>
  <si>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</si>
  <si>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</si>
  <si>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</si>
  <si>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</si>
  <si>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</si>
  <si>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</si>
  <si>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</si>
  <si>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</si>
  <si>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</si>
  <si>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</si>
  <si>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</si>
  <si>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</si>
  <si>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</si>
  <si>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</si>
  <si>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</si>
  <si>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</si>
  <si>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</si>
  <si>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</si>
  <si>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</si>
  <si>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</si>
  <si>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</si>
  <si>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</si>
  <si>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</si>
  <si>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</si>
  <si>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</si>
  <si>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</si>
  <si>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</si>
  <si>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</si>
  <si>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</si>
  <si>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</si>
  <si>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</si>
  <si>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</si>
  <si>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</si>
  <si>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</si>
  <si>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</si>
  <si>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</si>
  <si>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</si>
  <si>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</si>
  <si>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</si>
  <si>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</si>
  <si>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</si>
  <si>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</si>
  <si>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</si>
  <si>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</si>
  <si>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</si>
  <si>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</si>
  <si>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</si>
  <si>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</si>
  <si>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</si>
  <si>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</si>
  <si>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</si>
  <si>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</si>
  <si>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</si>
  <si>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</si>
  <si>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</si>
  <si>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</si>
  <si>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</si>
  <si>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</si>
  <si>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</si>
  <si>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</si>
  <si>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</si>
  <si>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</si>
  <si>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</si>
  <si>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</si>
  <si>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</si>
  <si>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</si>
  <si>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</si>
  <si>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</si>
  <si>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</si>
  <si>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</si>
  <si>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</si>
  <si>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</si>
  <si>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</si>
  <si>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</si>
  <si>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</si>
  <si>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</si>
  <si>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</si>
  <si>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</si>
  <si>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</si>
  <si>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</si>
  <si>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</si>
  <si>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</si>
  <si>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</si>
  <si>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</si>
  <si>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</si>
  <si>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</si>
  <si>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</si>
  <si>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</si>
  <si>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</si>
  <si>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</si>
  <si>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</si>
  <si>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</si>
  <si>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</si>
  <si>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</si>
  <si>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</si>
  <si>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</si>
  <si>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</si>
  <si>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</si>
  <si>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</si>
  <si>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</si>
  <si>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</si>
  <si>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</si>
  <si>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</si>
  <si>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</si>
  <si>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</si>
  <si>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</si>
  <si>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</si>
  <si>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</si>
  <si>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</si>
  <si>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</si>
  <si>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</si>
  <si>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</si>
  <si>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</si>
  <si>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</si>
  <si>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</si>
  <si>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</si>
  <si>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</si>
  <si>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</si>
  <si>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</si>
  <si>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</si>
  <si>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</si>
  <si>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</si>
  <si>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</si>
  <si>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</si>
  <si>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</si>
  <si>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</si>
  <si>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</si>
  <si>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</si>
  <si>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</si>
  <si>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</si>
  <si>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</si>
  <si>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</si>
  <si>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</si>
  <si>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</si>
  <si>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</si>
  <si>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</si>
  <si>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</si>
  <si>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</si>
  <si>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</si>
  <si>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</si>
  <si>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</si>
  <si>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</si>
  <si>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</si>
  <si>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</si>
  <si>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</si>
  <si>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</si>
  <si>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</si>
  <si>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</si>
  <si>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</si>
  <si>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</si>
  <si>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</si>
  <si>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</si>
  <si>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</si>
  <si>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</si>
  <si>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</si>
  <si>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</si>
  <si>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</si>
  <si>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</si>
  <si>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</si>
  <si>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</si>
  <si>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</si>
  <si>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</si>
  <si>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</si>
  <si>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</si>
  <si>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</si>
  <si>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</si>
  <si>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</si>
  <si>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</si>
  <si>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</si>
  <si>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</si>
  <si>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</si>
  <si>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</si>
  <si>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</si>
  <si>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</si>
  <si>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</si>
  <si>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</si>
  <si>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</si>
  <si>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</si>
  <si>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</si>
  <si>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</si>
  <si>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</si>
  <si>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</si>
  <si>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</si>
  <si>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</si>
  <si>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</si>
  <si>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</si>
  <si>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</si>
  <si>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</si>
  <si>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</si>
  <si>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</si>
  <si>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</si>
  <si>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</si>
  <si>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</si>
  <si>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</si>
  <si>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</si>
  <si>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</si>
  <si>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</si>
  <si>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</si>
  <si>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</si>
  <si>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</si>
  <si>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</si>
  <si>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</si>
  <si>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</si>
  <si>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</si>
  <si>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</si>
  <si>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</si>
  <si>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</si>
  <si>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</si>
  <si>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</si>
  <si>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</si>
  <si>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</si>
  <si>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</si>
  <si>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</si>
  <si>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</si>
  <si>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</si>
  <si>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</si>
  <si>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</si>
  <si>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</si>
  <si>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</si>
  <si>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</si>
  <si>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</si>
  <si>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</si>
  <si>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</si>
  <si>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</si>
  <si>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</si>
  <si>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</si>
  <si>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</si>
  <si>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</si>
  <si>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</si>
  <si>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</si>
  <si>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</si>
  <si>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</si>
  <si>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</si>
  <si>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</si>
  <si>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</si>
  <si>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</si>
  <si>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</si>
  <si>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</si>
  <si>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</si>
  <si>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</si>
  <si>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</si>
  <si>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</si>
  <si>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</si>
  <si>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</si>
  <si>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</si>
  <si>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</si>
  <si>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</si>
  <si>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</si>
  <si>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</si>
  <si>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</si>
  <si>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</si>
  <si>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</si>
  <si>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</si>
  <si>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</si>
  <si>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</si>
  <si>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</si>
  <si>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</si>
  <si>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</si>
  <si>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</si>
  <si>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</si>
  <si>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</si>
  <si>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</si>
  <si>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</si>
  <si>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</si>
  <si>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</si>
  <si>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</si>
  <si>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</si>
  <si>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</si>
  <si>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</si>
  <si>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</si>
  <si>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</si>
  <si>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</si>
  <si>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</si>
  <si>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</si>
  <si>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</si>
  <si>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</si>
  <si>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</si>
  <si>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</si>
  <si>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</si>
  <si>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</si>
  <si>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</si>
  <si>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</si>
  <si>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</si>
  <si>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</si>
  <si>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</si>
  <si>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</si>
  <si>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</si>
  <si>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</si>
  <si>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</si>
  <si>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</si>
  <si>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</si>
  <si>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</si>
  <si>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</si>
  <si>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</si>
  <si>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</si>
  <si>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</si>
  <si>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</si>
  <si>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</si>
  <si>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</si>
  <si>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</si>
  <si>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</si>
  <si>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</si>
  <si>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</si>
  <si>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</si>
  <si>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</si>
  <si>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</si>
  <si>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</si>
  <si>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</si>
  <si>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</si>
  <si>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</si>
  <si>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</si>
  <si>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</si>
  <si>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</si>
  <si>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</si>
  <si>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</si>
  <si>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</si>
  <si>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</si>
  <si>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</si>
  <si>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</si>
  <si>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</si>
  <si>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</si>
  <si>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</si>
  <si>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</si>
  <si>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</si>
  <si>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</si>
  <si>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</si>
  <si>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</si>
  <si>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</si>
  <si>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</si>
  <si>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</si>
  <si>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</si>
  <si>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</si>
  <si>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</si>
  <si>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</si>
  <si>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</si>
  <si>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</si>
  <si>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</si>
  <si>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</si>
  <si>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</si>
  <si>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</si>
  <si>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</si>
  <si>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</si>
  <si>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</si>
  <si>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</si>
  <si>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</si>
  <si>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</si>
  <si>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</si>
  <si>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</si>
  <si>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</si>
  <si>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</si>
  <si>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</si>
  <si>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</si>
  <si>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</si>
  <si>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</si>
  <si>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</si>
  <si>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</si>
  <si>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</si>
  <si>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</si>
  <si>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</si>
  <si>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</si>
  <si>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</si>
  <si>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</si>
  <si>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</si>
  <si>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</si>
  <si>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</si>
  <si>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</si>
  <si>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</si>
  <si>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</si>
  <si>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</si>
  <si>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</si>
  <si>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</si>
  <si>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</si>
  <si>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</si>
  <si>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</si>
  <si>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</si>
  <si>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</si>
  <si>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</si>
  <si>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</si>
  <si>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</si>
  <si>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</si>
  <si>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</si>
  <si>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</si>
  <si>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</si>
  <si>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</si>
  <si>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</si>
  <si>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</si>
  <si>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</si>
  <si>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</si>
  <si>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</si>
  <si>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</si>
  <si>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</si>
  <si>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</si>
  <si>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</si>
  <si>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</si>
  <si>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</si>
  <si>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</si>
  <si>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</si>
  <si>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</si>
  <si>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</si>
  <si>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</si>
  <si>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</si>
  <si>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</si>
  <si>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</si>
  <si>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</si>
  <si>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</si>
  <si>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</si>
  <si>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</si>
  <si>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</si>
  <si>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</si>
  <si>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</si>
  <si>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</si>
  <si>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</si>
  <si>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</si>
  <si>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</si>
  <si>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</si>
  <si>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</si>
  <si>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</si>
  <si>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</si>
  <si>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</si>
  <si>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</si>
  <si>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</si>
  <si>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</si>
  <si>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</si>
  <si>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</si>
  <si>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</si>
  <si>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</si>
  <si>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</si>
  <si>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</si>
  <si>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</si>
  <si>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</si>
  <si>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</si>
  <si>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</si>
  <si>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</si>
  <si>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</si>
  <si>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</si>
  <si>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</si>
  <si>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</si>
  <si>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</si>
  <si>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</si>
  <si>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</si>
  <si>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</si>
  <si>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</si>
  <si>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</si>
  <si>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</si>
  <si>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</si>
  <si>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</si>
  <si>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</si>
  <si>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</si>
  <si>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</si>
  <si>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</si>
  <si>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</si>
  <si>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</si>
  <si>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</si>
  <si>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</si>
  <si>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</si>
  <si>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</si>
  <si>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</si>
  <si>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</si>
  <si>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</si>
  <si>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</si>
  <si>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</si>
  <si>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</si>
  <si>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</si>
  <si>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</si>
  <si>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</si>
  <si>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</si>
  <si>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</si>
  <si>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</si>
  <si>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</si>
  <si>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</si>
  <si>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</si>
  <si>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</si>
  <si>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</si>
  <si>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</si>
  <si>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</si>
  <si>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</si>
  <si>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</si>
  <si>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</si>
  <si>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</si>
  <si>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</si>
  <si>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</si>
  <si>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</si>
  <si>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</si>
  <si>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</si>
  <si>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</si>
  <si>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</si>
  <si>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</si>
  <si>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</si>
  <si>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</si>
  <si>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</si>
  <si>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</si>
  <si>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</si>
  <si>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</si>
  <si>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</si>
  <si>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</si>
  <si>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</si>
  <si>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</si>
  <si>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</si>
  <si>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</si>
  <si>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</si>
  <si>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</si>
  <si>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</si>
  <si>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</si>
  <si>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</si>
  <si>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</si>
  <si>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</si>
  <si>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</si>
  <si>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</si>
  <si>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</si>
  <si>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</si>
  <si>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</si>
  <si>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</si>
  <si>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</si>
  <si>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</si>
  <si>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</si>
  <si>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</si>
  <si>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</si>
  <si>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</si>
  <si>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</si>
  <si>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</si>
  <si>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</si>
  <si>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</si>
  <si>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</si>
  <si>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</si>
  <si>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</si>
  <si>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</si>
  <si>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</si>
  <si>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</si>
  <si>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</si>
  <si>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</si>
  <si>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</si>
  <si>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</si>
  <si>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</si>
  <si>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</si>
  <si>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</si>
  <si>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</si>
  <si>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</si>
  <si>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</si>
  <si>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</si>
  <si>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</si>
  <si>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</si>
  <si>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</si>
  <si>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</si>
  <si>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</si>
  <si>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</si>
  <si>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</si>
  <si>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</si>
  <si>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</si>
  <si>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</si>
  <si>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</si>
  <si>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</si>
  <si>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</si>
  <si>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</si>
  <si>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</si>
  <si>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</si>
  <si>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</si>
  <si>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</si>
  <si>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</si>
  <si>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</si>
  <si>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</si>
  <si>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</si>
  <si>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</si>
  <si>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</si>
  <si>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</si>
  <si>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</si>
  <si>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</si>
  <si>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</si>
  <si>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</si>
  <si>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</si>
  <si>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</si>
  <si>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</si>
  <si>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</si>
  <si>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</si>
  <si>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</si>
  <si>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</si>
  <si>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</si>
  <si>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</si>
  <si>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</si>
  <si>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</si>
  <si>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</si>
  <si>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</si>
  <si>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</si>
  <si>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</si>
  <si>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</si>
  <si>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</si>
  <si>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</si>
  <si>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</si>
  <si>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</si>
  <si>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</si>
  <si>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</si>
  <si>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</si>
  <si>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</si>
  <si>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</si>
  <si>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</si>
  <si>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</si>
  <si>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</si>
  <si>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</si>
  <si>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</si>
  <si>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</si>
  <si>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</si>
  <si>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</si>
  <si>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</si>
  <si>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</si>
  <si>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</si>
  <si>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</si>
  <si>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</si>
  <si>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</si>
  <si>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</si>
  <si>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</si>
  <si>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</si>
  <si>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</si>
  <si>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</si>
  <si>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</si>
  <si>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</si>
  <si>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</si>
  <si>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</si>
  <si>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</si>
  <si>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</si>
  <si>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</si>
  <si>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</si>
  <si>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</si>
  <si>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</si>
  <si>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</si>
  <si>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</si>
  <si>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</si>
  <si>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</si>
  <si>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</si>
  <si>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</si>
  <si>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</si>
  <si>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</si>
  <si>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</si>
  <si>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</si>
  <si>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</si>
  <si>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</si>
  <si>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</si>
  <si>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</si>
  <si>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</si>
  <si>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</si>
  <si>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</si>
  <si>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</si>
  <si>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</si>
  <si>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</si>
  <si>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</si>
  <si>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</si>
  <si>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</si>
  <si>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</si>
  <si>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</si>
  <si>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</si>
  <si>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</si>
  <si>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</si>
  <si>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</si>
  <si>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</si>
  <si>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</si>
  <si>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</si>
  <si>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</si>
  <si>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</si>
  <si>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</si>
  <si>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</si>
  <si>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</si>
  <si>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</si>
  <si>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</si>
  <si>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</si>
  <si>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</si>
  <si>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</si>
  <si>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</si>
  <si>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</si>
  <si>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</si>
  <si>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</si>
  <si>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</si>
  <si>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</si>
  <si>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</si>
  <si>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</si>
  <si>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</si>
  <si>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</si>
  <si>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</si>
  <si>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</si>
  <si>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</si>
  <si>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</si>
  <si>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</si>
  <si>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</si>
  <si>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</si>
  <si>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</si>
  <si>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</si>
  <si>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</si>
  <si>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</si>
  <si>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</si>
  <si>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</si>
  <si>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</si>
  <si>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</si>
  <si>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</si>
  <si>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</si>
  <si>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</si>
  <si>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</si>
  <si>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</si>
  <si>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</si>
  <si>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</si>
  <si>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</si>
  <si>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</si>
  <si>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</si>
  <si>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</si>
  <si>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</si>
  <si>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</si>
  <si>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</si>
  <si>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</si>
  <si>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</si>
  <si>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</si>
  <si>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</si>
  <si>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</si>
  <si>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</si>
  <si>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</si>
  <si>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</si>
  <si>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</si>
  <si>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</si>
  <si>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</si>
  <si>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</si>
  <si>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</si>
  <si>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</si>
  <si>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</si>
  <si>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</si>
  <si>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</si>
  <si>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</si>
  <si>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</si>
  <si>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</si>
  <si>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</si>
  <si>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</si>
  <si>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</si>
  <si>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</si>
  <si>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</si>
  <si>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</si>
  <si>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</si>
  <si>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</si>
  <si>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</si>
  <si>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</si>
  <si>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</si>
  <si>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</si>
  <si>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</si>
  <si>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</si>
  <si>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</si>
  <si>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</si>
  <si>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</si>
  <si>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</si>
  <si>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</si>
  <si>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</si>
  <si>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</si>
  <si>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</si>
  <si>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</si>
  <si>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</si>
  <si>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</si>
  <si>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</si>
  <si>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</si>
  <si>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</si>
  <si>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</si>
  <si>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</si>
  <si>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</si>
  <si>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</si>
  <si>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</si>
  <si>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</si>
  <si>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</si>
  <si>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</si>
  <si>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</si>
  <si>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</si>
  <si>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</si>
  <si>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</si>
  <si>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</si>
  <si>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</si>
  <si>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</si>
  <si>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</si>
  <si>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</si>
  <si>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</si>
  <si>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</si>
  <si>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</si>
  <si>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</si>
  <si>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</si>
  <si>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</si>
  <si>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</si>
  <si>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</si>
  <si>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</si>
  <si>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</si>
  <si>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</si>
  <si>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</si>
  <si>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</si>
  <si>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</si>
  <si>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</si>
  <si>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</si>
  <si>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</si>
  <si>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</si>
  <si>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</si>
  <si>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</si>
  <si>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</si>
  <si>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</si>
  <si>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</si>
  <si>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</si>
  <si>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</si>
  <si>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</si>
  <si>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</si>
  <si>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</si>
  <si>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</si>
  <si>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</si>
  <si>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</si>
  <si>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</si>
  <si>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</si>
  <si>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</si>
  <si>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</si>
  <si>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</si>
  <si>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</si>
  <si>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</si>
  <si>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</si>
  <si>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</si>
  <si>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</si>
  <si>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</si>
  <si>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</si>
  <si>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</si>
  <si>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</si>
  <si>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</si>
  <si>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</si>
  <si>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</si>
  <si>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</si>
  <si>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</si>
  <si>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</si>
  <si>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</si>
  <si>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</si>
  <si>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</si>
  <si>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</si>
  <si>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</si>
  <si>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</si>
  <si>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</si>
  <si>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</si>
  <si>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</si>
  <si>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</si>
  <si>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</si>
  <si>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</si>
  <si>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</si>
  <si>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</si>
  <si>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</si>
  <si>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</si>
  <si>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</si>
  <si>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</si>
  <si>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</si>
  <si>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</si>
  <si>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</si>
  <si>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</si>
  <si>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</si>
  <si>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</si>
  <si>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</si>
  <si>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</si>
  <si>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</si>
  <si>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</si>
  <si>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</si>
  <si>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</si>
  <si>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</si>
  <si>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</si>
  <si>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</si>
  <si>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</si>
  <si>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</si>
  <si>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</si>
  <si>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</si>
  <si>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</si>
  <si>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</si>
  <si>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</si>
  <si>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</si>
  <si>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</si>
  <si>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</si>
  <si>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</si>
  <si>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</si>
  <si>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</si>
  <si>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</si>
  <si>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</si>
  <si>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</si>
  <si>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</si>
  <si>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</si>
  <si>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</si>
  <si>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</si>
  <si>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</si>
  <si>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</si>
  <si>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</si>
  <si>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</si>
  <si>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</si>
  <si>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</si>
  <si>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</si>
  <si>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</si>
  <si>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</si>
  <si>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</si>
  <si>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</si>
  <si>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</si>
  <si>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</si>
  <si>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</si>
  <si>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</si>
  <si>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</si>
  <si>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</si>
  <si>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</si>
  <si>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</si>
  <si>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</si>
  <si>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</si>
  <si>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</si>
  <si>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</si>
  <si>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</si>
  <si>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</si>
  <si>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</si>
  <si>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</si>
  <si>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</si>
  <si>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</si>
  <si>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</si>
  <si>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</si>
  <si>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</si>
  <si>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</si>
  <si>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</si>
  <si>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</si>
  <si>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</si>
  <si>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</si>
  <si>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</si>
  <si>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</si>
  <si>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</si>
  <si>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</si>
  <si>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</si>
  <si>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</si>
  <si>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</si>
  <si>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</si>
  <si>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</si>
  <si>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</si>
  <si>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</si>
  <si>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</si>
  <si>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</si>
  <si>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</si>
  <si>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</si>
  <si>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</si>
  <si>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</si>
  <si>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</si>
  <si>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</si>
  <si>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</si>
  <si>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</si>
  <si>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</si>
  <si>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</si>
  <si>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</si>
  <si>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</si>
  <si>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</si>
  <si>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</si>
  <si>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</si>
  <si>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</si>
  <si>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</si>
  <si>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</si>
  <si>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</si>
  <si>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</si>
  <si>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</si>
  <si>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</si>
  <si>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</si>
  <si>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</si>
  <si>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</si>
  <si>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</si>
  <si>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</si>
  <si>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</si>
  <si>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</si>
  <si>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</si>
  <si>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</si>
  <si>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</si>
  <si>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</si>
  <si>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</si>
  <si>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</si>
  <si>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</si>
  <si>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</si>
  <si>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</si>
  <si>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</si>
  <si>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</si>
  <si>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</si>
  <si>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</si>
  <si>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</si>
  <si>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</si>
  <si>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</si>
  <si>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</si>
  <si>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</si>
  <si>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</si>
  <si>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</si>
  <si>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</si>
  <si>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</si>
  <si>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</si>
  <si>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</si>
  <si>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</si>
  <si>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</si>
  <si>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</si>
  <si>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</si>
  <si>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</si>
  <si>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</si>
  <si>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</si>
  <si>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</si>
  <si>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</si>
  <si>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</si>
  <si>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</si>
  <si>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</si>
  <si>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</si>
  <si>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</si>
  <si>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</si>
  <si>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</si>
  <si>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</si>
  <si>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</si>
  <si>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</si>
  <si>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</si>
  <si>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</si>
  <si>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</si>
  <si>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</si>
  <si>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</si>
  <si>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</si>
  <si>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</si>
  <si>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</si>
  <si>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</si>
  <si>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</si>
  <si>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</si>
  <si>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</si>
  <si>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</si>
  <si>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</si>
  <si>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</si>
  <si>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</si>
  <si>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</si>
  <si>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</si>
  <si>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</si>
  <si>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</si>
  <si>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</si>
  <si>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</si>
  <si>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</si>
  <si>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</si>
  <si>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</si>
  <si>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</si>
  <si>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</si>
  <si>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</si>
  <si>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</si>
  <si>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</si>
  <si>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</si>
  <si>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</si>
  <si>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</si>
  <si>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</si>
  <si>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</si>
  <si>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</si>
  <si>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</si>
  <si>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</si>
  <si>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</si>
  <si>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</si>
  <si>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</si>
  <si>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</si>
  <si>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</si>
  <si>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</si>
  <si>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</si>
  <si>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</si>
  <si>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</si>
  <si>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</si>
  <si>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</si>
  <si>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</si>
  <si>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</si>
  <si>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</si>
  <si>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</si>
  <si>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</si>
  <si>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</si>
  <si>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</si>
  <si>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</si>
  <si>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</si>
  <si>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</si>
  <si>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</si>
  <si>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</si>
  <si>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</si>
  <si>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</si>
  <si>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</si>
  <si>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</si>
  <si>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</si>
  <si>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</si>
  <si>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</si>
  <si>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</si>
  <si>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</si>
  <si>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</si>
  <si>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</si>
  <si>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</si>
  <si>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</si>
  <si>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</si>
  <si>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</si>
  <si>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</si>
  <si>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</si>
  <si>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</si>
  <si>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</si>
  <si>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</si>
  <si>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</si>
  <si>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</si>
  <si>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</si>
  <si>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</si>
  <si>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</si>
  <si>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</si>
  <si>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</si>
  <si>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</si>
  <si>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</si>
  <si>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</si>
  <si>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</si>
  <si>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</si>
  <si>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</si>
  <si>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</si>
  <si>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</si>
  <si>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</si>
  <si>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</si>
  <si>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</si>
  <si>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</si>
  <si>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</si>
  <si>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</si>
  <si>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</si>
  <si>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</si>
  <si>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</si>
  <si>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</si>
  <si>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</si>
  <si>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</si>
  <si>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</si>
  <si>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</si>
  <si>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</si>
  <si>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</si>
  <si>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</si>
  <si>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</si>
  <si>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</si>
  <si>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</si>
  <si>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</si>
  <si>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</si>
  <si>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</si>
  <si>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</si>
  <si>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</si>
  <si>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</si>
  <si>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</si>
  <si>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</si>
  <si>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</si>
  <si>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</si>
  <si>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</si>
  <si>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</si>
  <si>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</si>
  <si>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</si>
  <si>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</si>
  <si>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</si>
  <si>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</si>
  <si>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</si>
  <si>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</si>
  <si>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</si>
  <si>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</si>
  <si>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</si>
  <si>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</si>
  <si>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</si>
  <si>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</si>
  <si>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</si>
  <si>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</si>
  <si>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</si>
  <si>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</si>
  <si>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</si>
  <si>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</si>
  <si>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</si>
  <si>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</si>
  <si>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</si>
  <si>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</si>
  <si>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</si>
  <si>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</si>
  <si>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</si>
  <si>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</si>
  <si>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</si>
  <si>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</si>
  <si>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</si>
  <si>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</si>
  <si>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</si>
  <si>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</si>
  <si>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</si>
  <si>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</si>
  <si>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</si>
  <si>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</si>
  <si>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</si>
  <si>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</si>
  <si>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</si>
  <si>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</si>
  <si>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</si>
  <si>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</si>
  <si>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</si>
  <si>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</si>
  <si>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</si>
  <si>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</si>
  <si>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</si>
  <si>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</si>
  <si>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</si>
  <si>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</si>
  <si>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</si>
  <si>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</si>
  <si>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</si>
  <si>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</si>
  <si>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</si>
  <si>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</si>
  <si>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</si>
  <si>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</si>
  <si>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</si>
  <si>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</si>
  <si>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</si>
  <si>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</si>
  <si>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</si>
  <si>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</si>
  <si>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</si>
  <si>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</si>
  <si>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</si>
  <si>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</si>
  <si>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</si>
  <si>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</si>
  <si>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</si>
  <si>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</si>
  <si>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</si>
  <si>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</si>
  <si>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</si>
  <si>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</si>
  <si>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</si>
  <si>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</si>
  <si>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</si>
  <si>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</si>
  <si>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</si>
  <si>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</si>
  <si>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</si>
  <si>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</si>
  <si>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</si>
  <si>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</si>
  <si>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</si>
  <si>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</si>
  <si>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</si>
  <si>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</si>
  <si>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</si>
  <si>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</si>
  <si>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</si>
  <si>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</si>
  <si>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</si>
  <si>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</si>
  <si>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</si>
  <si>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</si>
  <si>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</si>
  <si>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</si>
  <si>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</si>
  <si>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</si>
  <si>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</si>
  <si>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</si>
  <si>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</si>
  <si>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</si>
  <si>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</si>
  <si>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</si>
  <si>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</si>
  <si>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</si>
  <si>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</si>
  <si>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</si>
  <si>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</si>
  <si>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</si>
  <si>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</si>
  <si>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</si>
  <si>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</si>
  <si>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</si>
  <si>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</si>
  <si>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</si>
  <si>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</si>
  <si>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</si>
  <si>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</si>
  <si>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</si>
  <si>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</si>
  <si>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</si>
  <si>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</si>
  <si>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</si>
  <si>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</si>
  <si>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</si>
  <si>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</si>
  <si>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</si>
  <si>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</si>
  <si>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</si>
  <si>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</si>
  <si>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</si>
  <si>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</si>
  <si>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</si>
  <si>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</si>
  <si>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</si>
  <si>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</si>
  <si>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</si>
  <si>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</si>
  <si>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</si>
  <si>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</si>
  <si>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</si>
  <si>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</si>
  <si>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</si>
  <si>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</si>
  <si>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</si>
  <si>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</si>
  <si>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</si>
  <si>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</si>
  <si>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</si>
  <si>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</si>
  <si>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</si>
  <si>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</si>
  <si>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</si>
  <si>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</si>
  <si>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</si>
  <si>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</si>
  <si>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</si>
  <si>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</si>
  <si>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</si>
  <si>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</si>
  <si>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</si>
  <si>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</si>
  <si>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</si>
  <si>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</si>
  <si>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</si>
  <si>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</si>
  <si>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</si>
  <si>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</si>
  <si>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</si>
  <si>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</si>
  <si>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</si>
  <si>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</si>
  <si>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</si>
  <si>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</si>
  <si>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</si>
  <si>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</si>
  <si>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</si>
  <si>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</si>
  <si>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</si>
  <si>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</si>
  <si>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</si>
  <si>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</si>
  <si>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</si>
  <si>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</si>
  <si>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</si>
  <si>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</si>
  <si>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</si>
  <si>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</si>
  <si>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</si>
  <si>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</si>
  <si>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</si>
  <si>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</si>
  <si>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 xml:space="preserve"> </t>
  </si>
  <si>
    <t>Average of Overall Experience</t>
  </si>
  <si>
    <t>Star Rating</t>
  </si>
  <si>
    <t xml:space="preserve">Total </t>
  </si>
  <si>
    <t>Balance</t>
  </si>
  <si>
    <t>Count of Gender</t>
  </si>
  <si>
    <t>Row Labels</t>
  </si>
  <si>
    <t>Grand Total</t>
  </si>
  <si>
    <t>Total</t>
  </si>
  <si>
    <t>%</t>
  </si>
  <si>
    <t>Detractors</t>
  </si>
  <si>
    <t>Passives</t>
  </si>
  <si>
    <t>Promoters</t>
  </si>
  <si>
    <t>Count of NPS Category</t>
  </si>
  <si>
    <t>NPS Score</t>
  </si>
  <si>
    <t>Dial</t>
  </si>
  <si>
    <t>Indicator</t>
  </si>
  <si>
    <t>Conversion</t>
  </si>
  <si>
    <t>Average of Rating_Range</t>
  </si>
  <si>
    <t>Count of Source</t>
  </si>
  <si>
    <t>Count of Purpose</t>
  </si>
  <si>
    <t>Total visitors</t>
  </si>
  <si>
    <t>2020</t>
  </si>
  <si>
    <t>Jan</t>
  </si>
  <si>
    <t>Feb</t>
  </si>
  <si>
    <t>Mar</t>
  </si>
  <si>
    <t>Apr</t>
  </si>
  <si>
    <t>May</t>
  </si>
  <si>
    <t>Jun</t>
  </si>
  <si>
    <t>Jul</t>
  </si>
  <si>
    <t>Aug</t>
  </si>
  <si>
    <t>Sep</t>
  </si>
  <si>
    <t>Oct</t>
  </si>
  <si>
    <t>Nov</t>
  </si>
  <si>
    <t>Dec</t>
  </si>
  <si>
    <t>Source</t>
  </si>
  <si>
    <t>Checkout Date (Year)</t>
  </si>
  <si>
    <t>Checkout Date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</si>
</sst>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m/d/yyyy"/>
    <numFmt numFmtId="165" formatCode="m/d/yy\ h:mm:ss"/>
    <numFmt numFmtId="166" formatCode="#,##0.0"/>
    <numFmt numFmtId="179"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7">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0" borderId="0" xfId="0" applyNumberFormat="1"/>
    <xf numFmtId="0" fontId="3" fillId="2" borderId="2" xfId="0" applyFont="1" applyFill="1" applyBorder="1"/>
    <xf numFmtId="166" fontId="0" fillId="0" borderId="0" xfId="0" applyNumberFormat="1"/>
    <xf numFmtId="0" fontId="0" fillId="0" borderId="0" xfId="0" pivotButton="1"/>
    <xf numFmtId="0" fontId="0" fillId="0" borderId="0" xfId="0" applyAlignment="1">
      <alignment horizontal="left"/>
    </xf>
    <xf numFmtId="43" fontId="0" fillId="0" borderId="0" xfId="1" applyFont="1"/>
    <xf numFmtId="9" fontId="0" fillId="0" borderId="0" xfId="2" applyFont="1"/>
    <xf numFmtId="179" fontId="3" fillId="2" borderId="2" xfId="0" applyNumberFormat="1" applyFont="1" applyFill="1" applyBorder="1"/>
    <xf numFmtId="0" fontId="0" fillId="0" borderId="0" xfId="0" applyAlignment="1">
      <alignment horizontal="left" indent="1"/>
    </xf>
    <xf numFmtId="0" fontId="3" fillId="2" borderId="2" xfId="0" applyFont="1" applyFill="1" applyBorder="1" applyAlignment="1">
      <alignment wrapText="1"/>
    </xf>
    <xf numFmtId="1" fontId="3" fillId="2" borderId="2" xfId="2" applyNumberFormat="1" applyFont="1" applyFill="1" applyBorder="1"/>
  </cellXfs>
  <cellStyles count="3">
    <cellStyle name="Comma" xfId="1" builtinId="3"/>
    <cellStyle name="Normal" xfId="0" builtinId="0"/>
    <cellStyle name="Percent" xfId="2" builtinId="5"/>
  </cellStyles>
  <dxfs count="27">
    <dxf>
      <font>
        <sz val="9"/>
        <color theme="0"/>
        <name val="Tw Cen MT"/>
        <family val="2"/>
        <scheme val="none"/>
      </font>
      <border>
        <bottom style="thin">
          <color theme="4"/>
        </bottom>
        <vertical/>
        <horizontal/>
      </border>
    </dxf>
    <dxf>
      <font>
        <color theme="1"/>
      </font>
      <fill>
        <patternFill>
          <bgColor rgb="FF050A32"/>
        </patternFill>
      </fill>
      <border>
        <left/>
        <right/>
        <top/>
        <bottom/>
        <vertical/>
        <horizontal/>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1" defaultTableStyle="TableStyleMedium2" defaultPivotStyle="PivotStyleLight16">
    <tableStyle name="Gender_Slicer" pivot="0" table="0" count="10" xr9:uid="{578361F6-C32A-44A1-B852-45CE892CEFF7}">
      <tableStyleElement type="wholeTable" dxfId="1"/>
      <tableStyleElement type="headerRow" dxfId="0"/>
    </tableStyle>
  </tableStyles>
  <colors>
    <mruColors>
      <color rgb="FF50FF96"/>
      <color rgb="FF00AF50"/>
      <color rgb="FFFA4896"/>
      <color rgb="FFE14BE1"/>
      <color rgb="FF197DE1"/>
      <color rgb="FF0FFAFA"/>
      <color rgb="FFF08C0F"/>
      <color rgb="FFE6D250"/>
      <color rgb="FF050A3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name val="Tw Cen MT"/>
            <family val="2"/>
            <scheme val="none"/>
          </font>
          <fill>
            <gradientFill>
              <stop position="0">
                <color rgb="FFE6D250"/>
              </stop>
              <stop position="1">
                <color rgb="FFF08C0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name val="Tw Cen MT"/>
            <family val="2"/>
            <scheme val="none"/>
          </font>
          <fill>
            <gradientFill>
              <stop position="0">
                <color rgb="FF0FFAFA"/>
              </stop>
              <stop position="1">
                <color rgb="FF197DE1"/>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Gender_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Analysis!$B$5:$B$6</c:f>
              <c:numCache>
                <c:formatCode>#,##0.0</c:formatCode>
                <c:ptCount val="2"/>
                <c:pt idx="0">
                  <c:v>3.6253869969040249</c:v>
                </c:pt>
                <c:pt idx="1">
                  <c:v>1.3746130030959751</c:v>
                </c:pt>
              </c:numCache>
            </c:numRef>
          </c:val>
          <c:extLst>
            <c:ext xmlns:c16="http://schemas.microsoft.com/office/drawing/2014/chart" uri="{C3380CC4-5D6E-409C-BE32-E72D297353CC}">
              <c16:uniqueId val="{00000000-2E80-40E0-9E9F-4A342C2132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flip="none" rotWithShape="1">
              <a:gsLst>
                <a:gs pos="0">
                  <a:srgbClr val="F08C0F"/>
                </a:gs>
                <a:gs pos="100000">
                  <a:srgbClr val="E6D250"/>
                </a:gs>
              </a:gsLst>
              <a:lin ang="10800000" scaled="1"/>
              <a:tileRect/>
            </a:gradFill>
            <a:ln>
              <a:gradFill>
                <a:gsLst>
                  <a:gs pos="0">
                    <a:srgbClr val="F08C0F"/>
                  </a:gs>
                  <a:gs pos="100000">
                    <a:srgbClr val="E6D250"/>
                  </a:gs>
                </a:gsLst>
                <a:lin ang="5400000" scaled="1"/>
              </a:gradFill>
            </a:ln>
            <a:effectLst/>
          </c:spPr>
          <c:invertIfNegative val="0"/>
          <c:val>
            <c:numRef>
              <c:f>Analysis!$B$5</c:f>
              <c:numCache>
                <c:formatCode>#,##0.0</c:formatCode>
                <c:ptCount val="1"/>
                <c:pt idx="0">
                  <c:v>3.6253869969040249</c:v>
                </c:pt>
              </c:numCache>
            </c:numRef>
          </c:val>
          <c:extLst>
            <c:ext xmlns:c16="http://schemas.microsoft.com/office/drawing/2014/chart" uri="{C3380CC4-5D6E-409C-BE32-E72D297353CC}">
              <c16:uniqueId val="{00000000-6CEA-40BF-BD6B-02C87C2AA7FC}"/>
            </c:ext>
          </c:extLst>
        </c:ser>
        <c:ser>
          <c:idx val="1"/>
          <c:order val="1"/>
          <c:spPr>
            <a:solidFill>
              <a:schemeClr val="bg1">
                <a:alpha val="5000"/>
              </a:schemeClr>
            </a:solidFill>
            <a:ln>
              <a:noFill/>
            </a:ln>
            <a:effectLst/>
          </c:spPr>
          <c:invertIfNegative val="0"/>
          <c:val>
            <c:numRef>
              <c:f>Analysis!$B$6</c:f>
              <c:numCache>
                <c:formatCode>#,##0.0</c:formatCode>
                <c:ptCount val="1"/>
                <c:pt idx="0">
                  <c:v>1.3746130030959751</c:v>
                </c:pt>
              </c:numCache>
            </c:numRef>
          </c:val>
          <c:extLst>
            <c:ext xmlns:c16="http://schemas.microsoft.com/office/drawing/2014/chart" uri="{C3380CC4-5D6E-409C-BE32-E72D297353CC}">
              <c16:uniqueId val="{00000001-6CEA-40BF-BD6B-02C87C2AA7FC}"/>
            </c:ext>
          </c:extLst>
        </c:ser>
        <c:dLbls>
          <c:showLegendKey val="0"/>
          <c:showVal val="0"/>
          <c:showCatName val="0"/>
          <c:showSerName val="0"/>
          <c:showPercent val="0"/>
          <c:showBubbleSize val="0"/>
        </c:dLbls>
        <c:gapWidth val="0"/>
        <c:overlap val="100"/>
        <c:axId val="2027692944"/>
        <c:axId val="2027693360"/>
      </c:barChart>
      <c:catAx>
        <c:axId val="2027692944"/>
        <c:scaling>
          <c:orientation val="minMax"/>
        </c:scaling>
        <c:delete val="1"/>
        <c:axPos val="l"/>
        <c:majorTickMark val="none"/>
        <c:minorTickMark val="none"/>
        <c:tickLblPos val="nextTo"/>
        <c:crossAx val="2027693360"/>
        <c:crosses val="autoZero"/>
        <c:auto val="1"/>
        <c:lblAlgn val="ctr"/>
        <c:lblOffset val="100"/>
        <c:noMultiLvlLbl val="0"/>
      </c:catAx>
      <c:valAx>
        <c:axId val="2027693360"/>
        <c:scaling>
          <c:orientation val="minMax"/>
          <c:max val="5"/>
        </c:scaling>
        <c:delete val="1"/>
        <c:axPos val="b"/>
        <c:numFmt formatCode="#,##0.0" sourceLinked="1"/>
        <c:majorTickMark val="none"/>
        <c:minorTickMark val="none"/>
        <c:tickLblPos val="nextTo"/>
        <c:crossAx val="2027692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E14BE1"/>
                </a:gs>
                <a:gs pos="100000">
                  <a:srgbClr val="FA4896"/>
                </a:gs>
              </a:gsLst>
              <a:lin ang="10800000" scaled="1"/>
            </a:gradFill>
            <a:ln>
              <a:noFill/>
            </a:ln>
          </c:spPr>
          <c:dPt>
            <c:idx val="0"/>
            <c:bubble3D val="0"/>
            <c:spPr>
              <a:gradFill>
                <a:gsLst>
                  <a:gs pos="0">
                    <a:srgbClr val="E14BE1"/>
                  </a:gs>
                  <a:gs pos="100000">
                    <a:srgbClr val="FA4896"/>
                  </a:gs>
                </a:gsLst>
                <a:lin ang="10800000" scaled="1"/>
              </a:gradFill>
              <a:ln w="19050">
                <a:noFill/>
              </a:ln>
              <a:effectLst/>
            </c:spPr>
            <c:extLst>
              <c:ext xmlns:c16="http://schemas.microsoft.com/office/drawing/2014/chart" uri="{C3380CC4-5D6E-409C-BE32-E72D297353CC}">
                <c16:uniqueId val="{00000001-C86A-4A4B-97A7-E9DE028C6F99}"/>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C86A-4A4B-97A7-E9DE028C6F99}"/>
              </c:ext>
            </c:extLst>
          </c:dPt>
          <c:cat>
            <c:strRef>
              <c:f>Analysis!$F$2:$F$3</c:f>
              <c:strCache>
                <c:ptCount val="2"/>
                <c:pt idx="0">
                  <c:v>Female</c:v>
                </c:pt>
                <c:pt idx="1">
                  <c:v>Male</c:v>
                </c:pt>
              </c:strCache>
            </c:strRef>
          </c:cat>
          <c:val>
            <c:numRef>
              <c:f>Analysis!$H$2:$H$3</c:f>
              <c:numCache>
                <c:formatCode>0%</c:formatCode>
                <c:ptCount val="2"/>
                <c:pt idx="0">
                  <c:v>0.44427244582043346</c:v>
                </c:pt>
                <c:pt idx="1">
                  <c:v>0.55572755417956654</c:v>
                </c:pt>
              </c:numCache>
            </c:numRef>
          </c:val>
          <c:extLst>
            <c:ext xmlns:c16="http://schemas.microsoft.com/office/drawing/2014/chart" uri="{C3380CC4-5D6E-409C-BE32-E72D297353CC}">
              <c16:uniqueId val="{00000004-C86A-4A4B-97A7-E9DE028C6F99}"/>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0FFAFA"/>
                </a:gs>
                <a:gs pos="100000">
                  <a:srgbClr val="197DE1"/>
                </a:gs>
              </a:gsLst>
              <a:lin ang="10800000" scaled="1"/>
            </a:gradFill>
            <a:ln>
              <a:noFill/>
            </a:ln>
          </c:spPr>
          <c:dPt>
            <c:idx val="0"/>
            <c:bubble3D val="0"/>
            <c:spPr>
              <a:solidFill>
                <a:srgbClr val="000000">
                  <a:alpha val="5000"/>
                </a:srgbClr>
              </a:solidFill>
              <a:ln w="19050">
                <a:noFill/>
              </a:ln>
              <a:effectLst/>
            </c:spPr>
            <c:extLst>
              <c:ext xmlns:c16="http://schemas.microsoft.com/office/drawing/2014/chart" uri="{C3380CC4-5D6E-409C-BE32-E72D297353CC}">
                <c16:uniqueId val="{00000001-3B54-4202-805A-7EE8389302AE}"/>
              </c:ext>
            </c:extLst>
          </c:dPt>
          <c:dPt>
            <c:idx val="1"/>
            <c:bubble3D val="0"/>
            <c:spPr>
              <a:gradFill>
                <a:gsLst>
                  <a:gs pos="0">
                    <a:srgbClr val="0FFAFA"/>
                  </a:gs>
                  <a:gs pos="100000">
                    <a:srgbClr val="197DE1"/>
                  </a:gs>
                </a:gsLst>
                <a:lin ang="10800000" scaled="1"/>
              </a:gradFill>
              <a:ln w="19050">
                <a:noFill/>
              </a:ln>
              <a:effectLst/>
            </c:spPr>
            <c:extLst>
              <c:ext xmlns:c16="http://schemas.microsoft.com/office/drawing/2014/chart" uri="{C3380CC4-5D6E-409C-BE32-E72D297353CC}">
                <c16:uniqueId val="{00000003-3B54-4202-805A-7EE8389302AE}"/>
              </c:ext>
            </c:extLst>
          </c:dPt>
          <c:cat>
            <c:strRef>
              <c:f>Analysis!$F$2:$F$3</c:f>
              <c:strCache>
                <c:ptCount val="2"/>
                <c:pt idx="0">
                  <c:v>Female</c:v>
                </c:pt>
                <c:pt idx="1">
                  <c:v>Male</c:v>
                </c:pt>
              </c:strCache>
            </c:strRef>
          </c:cat>
          <c:val>
            <c:numRef>
              <c:f>Analysis!$H$2:$H$3</c:f>
              <c:numCache>
                <c:formatCode>0%</c:formatCode>
                <c:ptCount val="2"/>
                <c:pt idx="0">
                  <c:v>0.44427244582043346</c:v>
                </c:pt>
                <c:pt idx="1">
                  <c:v>0.55572755417956654</c:v>
                </c:pt>
              </c:numCache>
            </c:numRef>
          </c:val>
          <c:extLst>
            <c:ext xmlns:c16="http://schemas.microsoft.com/office/drawing/2014/chart" uri="{C3380CC4-5D6E-409C-BE32-E72D297353CC}">
              <c16:uniqueId val="{00000004-3B54-4202-805A-7EE8389302A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6085-4793-8085-F6A7AC9F83A1}"/>
              </c:ext>
            </c:extLst>
          </c:dPt>
          <c:dPt>
            <c:idx val="1"/>
            <c:bubble3D val="0"/>
            <c:spPr>
              <a:solidFill>
                <a:srgbClr val="FF0000"/>
              </a:solidFill>
              <a:ln w="19050">
                <a:noFill/>
              </a:ln>
              <a:effectLst/>
            </c:spPr>
            <c:extLst>
              <c:ext xmlns:c16="http://schemas.microsoft.com/office/drawing/2014/chart" uri="{C3380CC4-5D6E-409C-BE32-E72D297353CC}">
                <c16:uniqueId val="{00000003-6085-4793-8085-F6A7AC9F83A1}"/>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6085-4793-8085-F6A7AC9F83A1}"/>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6085-4793-8085-F6A7AC9F83A1}"/>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6085-4793-8085-F6A7AC9F83A1}"/>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6085-4793-8085-F6A7AC9F83A1}"/>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6085-4793-8085-F6A7AC9F83A1}"/>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6085-4793-8085-F6A7AC9F83A1}"/>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6085-4793-8085-F6A7AC9F83A1}"/>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6085-4793-8085-F6A7AC9F83A1}"/>
              </c:ext>
            </c:extLst>
          </c:dPt>
          <c:dPt>
            <c:idx val="10"/>
            <c:bubble3D val="0"/>
            <c:spPr>
              <a:solidFill>
                <a:srgbClr val="00AF50"/>
              </a:solidFill>
              <a:ln w="19050">
                <a:noFill/>
              </a:ln>
              <a:effectLst/>
            </c:spPr>
            <c:extLst>
              <c:ext xmlns:c16="http://schemas.microsoft.com/office/drawing/2014/chart" uri="{C3380CC4-5D6E-409C-BE32-E72D297353CC}">
                <c16:uniqueId val="{00000015-6085-4793-8085-F6A7AC9F83A1}"/>
              </c:ext>
            </c:extLst>
          </c:dPt>
          <c:val>
            <c:numRef>
              <c:f>Analysis!$J$14:$J$24</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6085-4793-8085-F6A7AC9F83A1}"/>
            </c:ext>
          </c:extLst>
        </c:ser>
        <c:dLbls>
          <c:showLegendKey val="0"/>
          <c:showVal val="0"/>
          <c:showCatName val="0"/>
          <c:showSerName val="0"/>
          <c:showPercent val="0"/>
          <c:showBubbleSize val="0"/>
          <c:showLeaderLines val="1"/>
        </c:dLbls>
        <c:firstSliceAng val="90"/>
        <c:holeSize val="70"/>
      </c:doughnutChart>
      <c:pieChart>
        <c:varyColors val="1"/>
        <c:ser>
          <c:idx val="1"/>
          <c:order val="1"/>
          <c:tx>
            <c:v>Series 2</c:v>
          </c:tx>
          <c:spPr>
            <a:ln>
              <a:noFill/>
            </a:ln>
          </c:spPr>
          <c:dPt>
            <c:idx val="0"/>
            <c:bubble3D val="0"/>
            <c:spPr>
              <a:noFill/>
              <a:ln w="19050">
                <a:noFill/>
              </a:ln>
              <a:effectLst/>
            </c:spPr>
            <c:extLst>
              <c:ext xmlns:c16="http://schemas.microsoft.com/office/drawing/2014/chart" uri="{C3380CC4-5D6E-409C-BE32-E72D297353CC}">
                <c16:uniqueId val="{00000018-6085-4793-8085-F6A7AC9F83A1}"/>
              </c:ext>
            </c:extLst>
          </c:dPt>
          <c:dPt>
            <c:idx val="1"/>
            <c:bubble3D val="0"/>
            <c:spPr>
              <a:solidFill>
                <a:schemeClr val="accent2"/>
              </a:solidFill>
              <a:ln w="19050">
                <a:noFill/>
              </a:ln>
              <a:effectLst/>
            </c:spPr>
            <c:extLst>
              <c:ext xmlns:c16="http://schemas.microsoft.com/office/drawing/2014/chart" uri="{C3380CC4-5D6E-409C-BE32-E72D297353CC}">
                <c16:uniqueId val="{0000001A-6085-4793-8085-F6A7AC9F83A1}"/>
              </c:ext>
            </c:extLst>
          </c:dPt>
          <c:dPt>
            <c:idx val="2"/>
            <c:bubble3D val="0"/>
            <c:spPr>
              <a:noFill/>
              <a:ln w="19050">
                <a:noFill/>
              </a:ln>
              <a:effectLst/>
            </c:spPr>
            <c:extLst>
              <c:ext xmlns:c16="http://schemas.microsoft.com/office/drawing/2014/chart" uri="{C3380CC4-5D6E-409C-BE32-E72D297353CC}">
                <c16:uniqueId val="{0000001C-6085-4793-8085-F6A7AC9F83A1}"/>
              </c:ext>
            </c:extLst>
          </c:dPt>
          <c:val>
            <c:numRef>
              <c:f>Analysis!$L$14:$L$16</c:f>
              <c:numCache>
                <c:formatCode>General</c:formatCode>
                <c:ptCount val="3"/>
                <c:pt idx="0" formatCode="0.0">
                  <c:v>288.02476780185759</c:v>
                </c:pt>
                <c:pt idx="1">
                  <c:v>4</c:v>
                </c:pt>
                <c:pt idx="2">
                  <c:v>67.975232198142407</c:v>
                </c:pt>
              </c:numCache>
            </c:numRef>
          </c:val>
          <c:extLst>
            <c:ext xmlns:c16="http://schemas.microsoft.com/office/drawing/2014/chart" uri="{C3380CC4-5D6E-409C-BE32-E72D297353CC}">
              <c16:uniqueId val="{0000001D-6085-4793-8085-F6A7AC9F83A1}"/>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0000"/>
            </a:srgbClr>
          </a:solidFill>
          <a:ln w="22225">
            <a:solidFill>
              <a:srgbClr val="F08C0F"/>
            </a:solidFill>
          </a:ln>
          <a:effectLst>
            <a:glow rad="139700">
              <a:srgbClr val="0FFAFA">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83209876543211"/>
          <c:y val="0.18374793800727326"/>
          <c:w val="0.53082561728395061"/>
          <c:h val="0.64444957231062805"/>
        </c:manualLayout>
      </c:layout>
      <c:radarChart>
        <c:radarStyle val="filled"/>
        <c:varyColors val="0"/>
        <c:ser>
          <c:idx val="0"/>
          <c:order val="0"/>
          <c:tx>
            <c:strRef>
              <c:f>Analysis!$P$1</c:f>
              <c:strCache>
                <c:ptCount val="1"/>
                <c:pt idx="0">
                  <c:v>Total</c:v>
                </c:pt>
              </c:strCache>
            </c:strRef>
          </c:tx>
          <c:spPr>
            <a:solidFill>
              <a:srgbClr val="0FFAFA">
                <a:alpha val="40000"/>
              </a:srgbClr>
            </a:solidFill>
            <a:ln w="22225">
              <a:solidFill>
                <a:srgbClr val="F08C0F"/>
              </a:solidFill>
            </a:ln>
            <a:effectLst>
              <a:glow rad="139700">
                <a:srgbClr val="0FFAFA">
                  <a:alpha val="40000"/>
                </a:srgbClr>
              </a:glow>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Analysis!$O$2:$O$18</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Analysis!$P$2:$P$18</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01FA-4DA3-9EFC-86CEF3068ECE}"/>
            </c:ext>
          </c:extLst>
        </c:ser>
        <c:dLbls>
          <c:showLegendKey val="0"/>
          <c:showVal val="0"/>
          <c:showCatName val="0"/>
          <c:showSerName val="0"/>
          <c:showPercent val="0"/>
          <c:showBubbleSize val="0"/>
        </c:dLbls>
        <c:axId val="1013829856"/>
        <c:axId val="1013825696"/>
      </c:radarChart>
      <c:catAx>
        <c:axId val="101382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crossAx val="1013825696"/>
        <c:crosses val="autoZero"/>
        <c:auto val="1"/>
        <c:lblAlgn val="ctr"/>
        <c:lblOffset val="100"/>
        <c:noMultiLvlLbl val="0"/>
      </c:catAx>
      <c:valAx>
        <c:axId val="1013825696"/>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01382985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F08C0F"/>
          </a:gs>
          <a:gs pos="100000">
            <a:srgbClr val="050A32"/>
          </a:gs>
        </a:gsLst>
        <a:lin ang="8100000" scaled="1"/>
        <a:tileRect/>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[Customer_Feedback_Data.xlsx]Analysis!PivotTable5</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overflow" horzOverflow="overflow" vert="horz" wrap="non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4"/>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5"/>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6"/>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7"/>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8"/>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
        <c:idx val="9"/>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pivotFmt>
    </c:pivotFmts>
    <c:plotArea>
      <c:layout/>
      <c:barChart>
        <c:barDir val="bar"/>
        <c:grouping val="stacked"/>
        <c:varyColors val="0"/>
        <c:ser>
          <c:idx val="0"/>
          <c:order val="0"/>
          <c:tx>
            <c:strRef>
              <c:f>Analysis!$S$1</c:f>
              <c:strCache>
                <c:ptCount val="1"/>
                <c:pt idx="0">
                  <c:v>Total</c:v>
                </c:pt>
              </c:strCache>
            </c:strRef>
          </c:tx>
          <c:spPr>
            <a:gradFill>
              <a:gsLst>
                <a:gs pos="100000">
                  <a:srgbClr val="0FFAFA"/>
                </a:gs>
                <a:gs pos="0">
                  <a:srgbClr val="197DE1"/>
                </a:gs>
              </a:gsLst>
              <a:lin ang="18900000" scaled="1"/>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overflow" horzOverflow="overflow" vert="horz" wrap="non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Analysis!$R$2:$R$9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Analysis!$S$2:$S$9</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0-5EB6-4499-83C7-E62B6AFEB3B4}"/>
            </c:ext>
          </c:extLst>
        </c:ser>
        <c:dLbls>
          <c:showLegendKey val="0"/>
          <c:showVal val="0"/>
          <c:showCatName val="0"/>
          <c:showSerName val="0"/>
          <c:showPercent val="0"/>
          <c:showBubbleSize val="0"/>
        </c:dLbls>
        <c:gapWidth val="50"/>
        <c:overlap val="100"/>
        <c:axId val="634967584"/>
        <c:axId val="634968832"/>
      </c:barChart>
      <c:catAx>
        <c:axId val="634967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crossAx val="634968832"/>
        <c:crosses val="autoZero"/>
        <c:auto val="1"/>
        <c:lblAlgn val="ctr"/>
        <c:lblOffset val="100"/>
        <c:noMultiLvlLbl val="0"/>
      </c:catAx>
      <c:valAx>
        <c:axId val="634968832"/>
        <c:scaling>
          <c:orientation val="minMax"/>
        </c:scaling>
        <c:delete val="1"/>
        <c:axPos val="t"/>
        <c:numFmt formatCode="General" sourceLinked="1"/>
        <c:majorTickMark val="none"/>
        <c:minorTickMark val="none"/>
        <c:tickLblPos val="nextTo"/>
        <c:crossAx val="6349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rgbClr val="050A32"/>
          </a:gs>
          <a:gs pos="50000">
            <a:srgbClr val="F08C0F"/>
          </a:gs>
          <a:gs pos="100000">
            <a:srgbClr val="050A32"/>
          </a:gs>
        </a:gsLst>
        <a:lin ang="5400000" scaled="1"/>
      </a:gradFill>
      <a:round/>
    </a:ln>
    <a:effectLst/>
  </c:spPr>
  <c:txPr>
    <a:bodyPr/>
    <a:lstStyle/>
    <a:p>
      <a:pPr>
        <a:defRPr sz="1000">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0">
                <a:srgbClr val="050A32"/>
              </a:gs>
              <a:gs pos="50000">
                <a:srgbClr val="F08C0F"/>
              </a:gs>
              <a:gs pos="100000">
                <a:srgbClr val="050A32"/>
              </a:gs>
            </a:gsLst>
            <a:lin ang="81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rgbClr val="E6D250"/>
              </a:gs>
              <a:gs pos="100000">
                <a:srgbClr val="F08C0F"/>
              </a:gs>
            </a:gsLst>
            <a:lin ang="81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50FF96"/>
              </a:gs>
              <a:gs pos="100000">
                <a:srgbClr val="0FFAFA"/>
              </a:gs>
            </a:gsLst>
            <a:lin ang="8100000" scaled="1"/>
          </a:gradFill>
          <a:ln w="19050">
            <a:noFill/>
          </a:ln>
          <a:effectLst/>
        </c:spPr>
      </c:pivotFmt>
      <c:pivotFmt>
        <c:idx val="9"/>
        <c:spPr>
          <a:gradFill>
            <a:gsLst>
              <a:gs pos="0">
                <a:srgbClr val="FA4896"/>
              </a:gs>
              <a:gs pos="100000">
                <a:srgbClr val="E14BE1"/>
              </a:gs>
            </a:gsLst>
            <a:lin ang="8100000" scaled="1"/>
          </a:gradFill>
          <a:ln w="19050">
            <a:noFill/>
          </a:ln>
          <a:effectLst/>
        </c:spPr>
      </c:pivotFmt>
      <c:pivotFmt>
        <c:idx val="10"/>
        <c:spPr>
          <a:gradFill>
            <a:gsLst>
              <a:gs pos="0">
                <a:srgbClr val="50FF96"/>
              </a:gs>
              <a:gs pos="100000">
                <a:srgbClr val="00AF50"/>
              </a:gs>
            </a:gsLst>
            <a:lin ang="8100000" scaled="1"/>
          </a:gradFill>
          <a:ln w="19050">
            <a:noFill/>
          </a:ln>
          <a:effectLst/>
        </c:spPr>
      </c:pivotFmt>
    </c:pivotFmts>
    <c:plotArea>
      <c:layout>
        <c:manualLayout>
          <c:layoutTarget val="inner"/>
          <c:xMode val="edge"/>
          <c:yMode val="edge"/>
          <c:x val="0.22241222917452921"/>
          <c:y val="5.2129508162480145E-2"/>
          <c:w val="0.58591987156132541"/>
          <c:h val="0.81538659007161585"/>
        </c:manualLayout>
      </c:layout>
      <c:doughnutChart>
        <c:varyColors val="1"/>
        <c:ser>
          <c:idx val="0"/>
          <c:order val="0"/>
          <c:tx>
            <c:strRef>
              <c:f>Analysis!$V$1</c:f>
              <c:strCache>
                <c:ptCount val="1"/>
                <c:pt idx="0">
                  <c:v>Total</c:v>
                </c:pt>
              </c:strCache>
            </c:strRef>
          </c:tx>
          <c:spPr>
            <a:gradFill>
              <a:gsLst>
                <a:gs pos="0">
                  <a:srgbClr val="050A32"/>
                </a:gs>
                <a:gs pos="50000">
                  <a:srgbClr val="F08C0F"/>
                </a:gs>
                <a:gs pos="100000">
                  <a:srgbClr val="050A32"/>
                </a:gs>
              </a:gsLst>
              <a:lin ang="8100000" scaled="1"/>
            </a:gradFill>
            <a:ln>
              <a:noFill/>
            </a:ln>
          </c:spPr>
          <c:dPt>
            <c:idx val="0"/>
            <c:bubble3D val="0"/>
            <c:spPr>
              <a:gradFill>
                <a:gsLst>
                  <a:gs pos="0">
                    <a:srgbClr val="E6D250"/>
                  </a:gs>
                  <a:gs pos="100000">
                    <a:srgbClr val="F08C0F"/>
                  </a:gs>
                </a:gsLst>
                <a:lin ang="8100000" scaled="1"/>
              </a:gradFill>
              <a:ln w="19050">
                <a:noFill/>
              </a:ln>
              <a:effectLst/>
            </c:spPr>
            <c:extLst>
              <c:ext xmlns:c16="http://schemas.microsoft.com/office/drawing/2014/chart" uri="{C3380CC4-5D6E-409C-BE32-E72D297353CC}">
                <c16:uniqueId val="{00000001-9A54-4E83-B323-79EFC5B219CC}"/>
              </c:ext>
            </c:extLst>
          </c:dPt>
          <c:dPt>
            <c:idx val="1"/>
            <c:bubble3D val="0"/>
            <c:spPr>
              <a:gradFill>
                <a:gsLst>
                  <a:gs pos="0">
                    <a:srgbClr val="50FF96"/>
                  </a:gs>
                  <a:gs pos="100000">
                    <a:srgbClr val="0FFAFA"/>
                  </a:gs>
                </a:gsLst>
                <a:lin ang="8100000" scaled="1"/>
              </a:gradFill>
              <a:ln w="19050">
                <a:noFill/>
              </a:ln>
              <a:effectLst/>
            </c:spPr>
            <c:extLst>
              <c:ext xmlns:c16="http://schemas.microsoft.com/office/drawing/2014/chart" uri="{C3380CC4-5D6E-409C-BE32-E72D297353CC}">
                <c16:uniqueId val="{00000003-9A54-4E83-B323-79EFC5B219CC}"/>
              </c:ext>
            </c:extLst>
          </c:dPt>
          <c:dPt>
            <c:idx val="2"/>
            <c:bubble3D val="0"/>
            <c:spPr>
              <a:gradFill>
                <a:gsLst>
                  <a:gs pos="0">
                    <a:srgbClr val="FA4896"/>
                  </a:gs>
                  <a:gs pos="100000">
                    <a:srgbClr val="E14BE1"/>
                  </a:gs>
                </a:gsLst>
                <a:lin ang="8100000" scaled="1"/>
              </a:gradFill>
              <a:ln w="19050">
                <a:noFill/>
              </a:ln>
              <a:effectLst/>
            </c:spPr>
            <c:extLst>
              <c:ext xmlns:c16="http://schemas.microsoft.com/office/drawing/2014/chart" uri="{C3380CC4-5D6E-409C-BE32-E72D297353CC}">
                <c16:uniqueId val="{00000005-9A54-4E83-B323-79EFC5B219CC}"/>
              </c:ext>
            </c:extLst>
          </c:dPt>
          <c:dPt>
            <c:idx val="3"/>
            <c:bubble3D val="0"/>
            <c:spPr>
              <a:gradFill>
                <a:gsLst>
                  <a:gs pos="0">
                    <a:srgbClr val="50FF96"/>
                  </a:gs>
                  <a:gs pos="100000">
                    <a:srgbClr val="00AF50"/>
                  </a:gs>
                </a:gsLst>
                <a:lin ang="8100000" scaled="1"/>
              </a:gradFill>
              <a:ln w="19050">
                <a:noFill/>
              </a:ln>
              <a:effectLst/>
            </c:spPr>
            <c:extLst>
              <c:ext xmlns:c16="http://schemas.microsoft.com/office/drawing/2014/chart" uri="{C3380CC4-5D6E-409C-BE32-E72D297353CC}">
                <c16:uniqueId val="{00000007-9A54-4E83-B323-79EFC5B219CC}"/>
              </c:ext>
            </c:extLst>
          </c:dPt>
          <c:dLbls>
            <c:dLbl>
              <c:idx val="0"/>
              <c:delete val="1"/>
              <c:extLst>
                <c:ext xmlns:c15="http://schemas.microsoft.com/office/drawing/2012/chart" uri="{CE6537A1-D6FC-4f65-9D91-7224C49458BB}"/>
                <c:ext xmlns:c16="http://schemas.microsoft.com/office/drawing/2014/chart" uri="{C3380CC4-5D6E-409C-BE32-E72D297353CC}">
                  <c16:uniqueId val="{00000001-9A54-4E83-B323-79EFC5B219C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Analysis!$U$2:$U$6</c:f>
              <c:strCache>
                <c:ptCount val="4"/>
                <c:pt idx="0">
                  <c:v>Business</c:v>
                </c:pt>
                <c:pt idx="1">
                  <c:v>Function</c:v>
                </c:pt>
                <c:pt idx="2">
                  <c:v>Other</c:v>
                </c:pt>
                <c:pt idx="3">
                  <c:v>Vacation</c:v>
                </c:pt>
              </c:strCache>
            </c:strRef>
          </c:cat>
          <c:val>
            <c:numRef>
              <c:f>Analysis!$V$2:$V$6</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8-9A54-4E83-B323-79EFC5B219C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0FFAFA"/>
              </a:gs>
              <a:gs pos="100000">
                <a:srgbClr val="197DE1">
                  <a:lumMod val="92000"/>
                  <a:lumOff val="8000"/>
                </a:srgbClr>
              </a:gs>
            </a:gsLst>
            <a:lin ang="81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E14BE1"/>
              </a:gs>
              <a:gs pos="100000">
                <a:srgbClr val="FA4896"/>
              </a:gs>
            </a:gsLst>
            <a:lin ang="81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50FF96"/>
              </a:gs>
              <a:gs pos="100000">
                <a:srgbClr val="00AF50"/>
              </a:gs>
            </a:gsLst>
            <a:lin ang="81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E6D250"/>
              </a:gs>
              <a:gs pos="100000">
                <a:srgbClr val="F08C0F"/>
              </a:gs>
            </a:gsLst>
            <a:lin ang="81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65296300505905E-2"/>
          <c:y val="0.24354585885097696"/>
          <c:w val="0.90790692242974791"/>
          <c:h val="0.58805810731991826"/>
        </c:manualLayout>
      </c:layout>
      <c:barChart>
        <c:barDir val="col"/>
        <c:grouping val="stacked"/>
        <c:varyColors val="0"/>
        <c:ser>
          <c:idx val="0"/>
          <c:order val="0"/>
          <c:tx>
            <c:strRef>
              <c:f>Analysis!$Z$5:$Z$6</c:f>
              <c:strCache>
                <c:ptCount val="1"/>
                <c:pt idx="0">
                  <c:v>hotel booking sites</c:v>
                </c:pt>
              </c:strCache>
            </c:strRef>
          </c:tx>
          <c:spPr>
            <a:gradFill>
              <a:gsLst>
                <a:gs pos="0">
                  <a:srgbClr val="0FFAFA"/>
                </a:gs>
                <a:gs pos="100000">
                  <a:srgbClr val="197DE1">
                    <a:lumMod val="92000"/>
                    <a:lumOff val="8000"/>
                  </a:srgbClr>
                </a:gs>
              </a:gsLst>
              <a:lin ang="8100000" scaled="1"/>
            </a:gra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Analysis!$Z$7:$Z$20</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1B53-472A-933C-9C34C546189E}"/>
            </c:ext>
          </c:extLst>
        </c:ser>
        <c:ser>
          <c:idx val="1"/>
          <c:order val="1"/>
          <c:tx>
            <c:strRef>
              <c:f>Analysis!$AA$5:$AA$6</c:f>
              <c:strCache>
                <c:ptCount val="1"/>
                <c:pt idx="0">
                  <c:v>Internet advertisement</c:v>
                </c:pt>
              </c:strCache>
            </c:strRef>
          </c:tx>
          <c:spPr>
            <a:solidFill>
              <a:schemeClr val="accent2"/>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Analysis!$AA$7:$AA$20</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1B53-472A-933C-9C34C546189E}"/>
            </c:ext>
          </c:extLst>
        </c:ser>
        <c:ser>
          <c:idx val="2"/>
          <c:order val="2"/>
          <c:tx>
            <c:strRef>
              <c:f>Analysis!$AB$5:$AB$6</c:f>
              <c:strCache>
                <c:ptCount val="1"/>
                <c:pt idx="0">
                  <c:v>News paper</c:v>
                </c:pt>
              </c:strCache>
            </c:strRef>
          </c:tx>
          <c:spPr>
            <a:solidFill>
              <a:schemeClr val="accent3"/>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Analysis!$AB$7:$AB$20</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1B53-472A-933C-9C34C546189E}"/>
            </c:ext>
          </c:extLst>
        </c:ser>
        <c:ser>
          <c:idx val="3"/>
          <c:order val="3"/>
          <c:tx>
            <c:strRef>
              <c:f>Analysis!$AC$5:$AC$6</c:f>
              <c:strCache>
                <c:ptCount val="1"/>
                <c:pt idx="0">
                  <c:v>Organization</c:v>
                </c:pt>
              </c:strCache>
            </c:strRef>
          </c:tx>
          <c:spPr>
            <a:gradFill>
              <a:gsLst>
                <a:gs pos="0">
                  <a:srgbClr val="E14BE1"/>
                </a:gs>
                <a:gs pos="100000">
                  <a:srgbClr val="FA4896"/>
                </a:gs>
              </a:gsLst>
              <a:lin ang="8100000" scaled="1"/>
            </a:gra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Analysis!$AC$7:$AC$20</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3-1B53-472A-933C-9C34C546189E}"/>
            </c:ext>
          </c:extLst>
        </c:ser>
        <c:ser>
          <c:idx val="4"/>
          <c:order val="4"/>
          <c:tx>
            <c:strRef>
              <c:f>Analysis!$AD$5:$AD$6</c:f>
              <c:strCache>
                <c:ptCount val="1"/>
                <c:pt idx="0">
                  <c:v>Search engine</c:v>
                </c:pt>
              </c:strCache>
            </c:strRef>
          </c:tx>
          <c:spPr>
            <a:gradFill>
              <a:gsLst>
                <a:gs pos="0">
                  <a:srgbClr val="50FF96"/>
                </a:gs>
                <a:gs pos="100000">
                  <a:srgbClr val="00AF50"/>
                </a:gs>
              </a:gsLst>
              <a:lin ang="8100000" scaled="1"/>
            </a:gra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Analysis!$AD$7:$AD$20</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4-1B53-472A-933C-9C34C546189E}"/>
            </c:ext>
          </c:extLst>
        </c:ser>
        <c:ser>
          <c:idx val="5"/>
          <c:order val="5"/>
          <c:tx>
            <c:strRef>
              <c:f>Analysis!$AE$5:$AE$6</c:f>
              <c:strCache>
                <c:ptCount val="1"/>
                <c:pt idx="0">
                  <c:v>Television advertisement</c:v>
                </c:pt>
              </c:strCache>
            </c:strRef>
          </c:tx>
          <c:spPr>
            <a:solidFill>
              <a:schemeClr val="accent6"/>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Analysis!$AE$7:$AE$20</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8-1B53-472A-933C-9C34C546189E}"/>
            </c:ext>
          </c:extLst>
        </c:ser>
        <c:ser>
          <c:idx val="6"/>
          <c:order val="6"/>
          <c:tx>
            <c:strRef>
              <c:f>Analysis!$AF$5:$AF$6</c:f>
              <c:strCache>
                <c:ptCount val="1"/>
                <c:pt idx="0">
                  <c:v>Word of mouth</c:v>
                </c:pt>
              </c:strCache>
            </c:strRef>
          </c:tx>
          <c:spPr>
            <a:gradFill>
              <a:gsLst>
                <a:gs pos="0">
                  <a:srgbClr val="E6D250"/>
                </a:gs>
                <a:gs pos="100000">
                  <a:srgbClr val="F08C0F"/>
                </a:gs>
              </a:gsLst>
              <a:lin ang="8100000" scaled="1"/>
            </a:gra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Analysis!$AF$7:$AF$20</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9-1B53-472A-933C-9C34C546189E}"/>
            </c:ext>
          </c:extLst>
        </c:ser>
        <c:dLbls>
          <c:showLegendKey val="0"/>
          <c:showVal val="0"/>
          <c:showCatName val="0"/>
          <c:showSerName val="0"/>
          <c:showPercent val="0"/>
          <c:showBubbleSize val="0"/>
        </c:dLbls>
        <c:gapWidth val="50"/>
        <c:overlap val="100"/>
        <c:axId val="1014680032"/>
        <c:axId val="861639072"/>
      </c:barChart>
      <c:catAx>
        <c:axId val="10146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861639072"/>
        <c:crosses val="autoZero"/>
        <c:auto val="1"/>
        <c:lblAlgn val="ctr"/>
        <c:lblOffset val="100"/>
        <c:noMultiLvlLbl val="0"/>
      </c:catAx>
      <c:valAx>
        <c:axId val="86163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crossAx val="1014680032"/>
        <c:crosses val="autoZero"/>
        <c:crossBetween val="between"/>
      </c:valAx>
      <c:spPr>
        <a:noFill/>
        <a:ln>
          <a:noFill/>
        </a:ln>
        <a:effectLst/>
      </c:spPr>
    </c:plotArea>
    <c:legend>
      <c:legendPos val="t"/>
      <c:layout>
        <c:manualLayout>
          <c:xMode val="edge"/>
          <c:yMode val="edge"/>
          <c:x val="2.6388892063405649E-2"/>
          <c:y val="4.6296296296296294E-2"/>
          <c:w val="0.96614035025747891"/>
          <c:h val="0.21113845144356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273224043715842"/>
          <c:y val="0.15942028985507245"/>
          <c:w val="0.67213114754098358"/>
          <c:h val="0.6811594202898551"/>
        </c:manualLayout>
      </c:layout>
      <c:barChart>
        <c:barDir val="bar"/>
        <c:grouping val="stacked"/>
        <c:varyColors val="0"/>
        <c:ser>
          <c:idx val="0"/>
          <c:order val="0"/>
          <c:spPr>
            <a:solidFill>
              <a:schemeClr val="accent1"/>
            </a:solidFill>
            <a:ln>
              <a:noFill/>
            </a:ln>
            <a:effectLst/>
          </c:spPr>
          <c:invertIfNegative val="0"/>
          <c:val>
            <c:numRef>
              <c:f>Analysis!$B$5</c:f>
              <c:numCache>
                <c:formatCode>#,##0.0</c:formatCode>
                <c:ptCount val="1"/>
                <c:pt idx="0">
                  <c:v>3.6253869969040249</c:v>
                </c:pt>
              </c:numCache>
            </c:numRef>
          </c:val>
          <c:extLst>
            <c:ext xmlns:c16="http://schemas.microsoft.com/office/drawing/2014/chart" uri="{C3380CC4-5D6E-409C-BE32-E72D297353CC}">
              <c16:uniqueId val="{00000000-8E66-487C-978B-71A48BE7BED7}"/>
            </c:ext>
          </c:extLst>
        </c:ser>
        <c:ser>
          <c:idx val="1"/>
          <c:order val="1"/>
          <c:spPr>
            <a:solidFill>
              <a:schemeClr val="accent2"/>
            </a:solidFill>
            <a:ln>
              <a:noFill/>
            </a:ln>
            <a:effectLst/>
          </c:spPr>
          <c:invertIfNegative val="0"/>
          <c:val>
            <c:numRef>
              <c:f>Analysis!$B$6</c:f>
              <c:numCache>
                <c:formatCode>#,##0.0</c:formatCode>
                <c:ptCount val="1"/>
                <c:pt idx="0">
                  <c:v>1.3746130030959751</c:v>
                </c:pt>
              </c:numCache>
            </c:numRef>
          </c:val>
          <c:extLst>
            <c:ext xmlns:c16="http://schemas.microsoft.com/office/drawing/2014/chart" uri="{C3380CC4-5D6E-409C-BE32-E72D297353CC}">
              <c16:uniqueId val="{00000001-8E66-487C-978B-71A48BE7BED7}"/>
            </c:ext>
          </c:extLst>
        </c:ser>
        <c:dLbls>
          <c:showLegendKey val="0"/>
          <c:showVal val="0"/>
          <c:showCatName val="0"/>
          <c:showSerName val="0"/>
          <c:showPercent val="0"/>
          <c:showBubbleSize val="0"/>
        </c:dLbls>
        <c:gapWidth val="0"/>
        <c:overlap val="100"/>
        <c:axId val="2027692944"/>
        <c:axId val="2027693360"/>
      </c:barChart>
      <c:catAx>
        <c:axId val="2027692944"/>
        <c:scaling>
          <c:orientation val="minMax"/>
        </c:scaling>
        <c:delete val="1"/>
        <c:axPos val="l"/>
        <c:majorTickMark val="out"/>
        <c:minorTickMark val="none"/>
        <c:tickLblPos val="nextTo"/>
        <c:crossAx val="2027693360"/>
        <c:crosses val="autoZero"/>
        <c:auto val="1"/>
        <c:lblAlgn val="ctr"/>
        <c:lblOffset val="100"/>
        <c:noMultiLvlLbl val="0"/>
      </c:catAx>
      <c:valAx>
        <c:axId val="2027693360"/>
        <c:scaling>
          <c:orientation val="minMax"/>
          <c:max val="5"/>
        </c:scaling>
        <c:delete val="1"/>
        <c:axPos val="b"/>
        <c:numFmt formatCode="#,##0.0" sourceLinked="1"/>
        <c:majorTickMark val="out"/>
        <c:minorTickMark val="none"/>
        <c:tickLblPos val="nextTo"/>
        <c:crossAx val="2027692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Analysis!$F$2:$F$3</c:f>
              <c:strCache>
                <c:ptCount val="2"/>
                <c:pt idx="0">
                  <c:v>Female</c:v>
                </c:pt>
                <c:pt idx="1">
                  <c:v>Male</c:v>
                </c:pt>
              </c:strCache>
            </c:strRef>
          </c:cat>
          <c:val>
            <c:numRef>
              <c:f>Analysis!$H$2:$H$3</c:f>
              <c:numCache>
                <c:formatCode>0%</c:formatCode>
                <c:ptCount val="2"/>
                <c:pt idx="0">
                  <c:v>0.44427244582043346</c:v>
                </c:pt>
                <c:pt idx="1">
                  <c:v>0.55572755417956654</c:v>
                </c:pt>
              </c:numCache>
            </c:numRef>
          </c:val>
          <c:extLst>
            <c:ext xmlns:c16="http://schemas.microsoft.com/office/drawing/2014/chart" uri="{C3380CC4-5D6E-409C-BE32-E72D297353CC}">
              <c16:uniqueId val="{00000000-1875-4758-B651-42F9705BBB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2-1D37-4F1D-B6B7-9443A82CF69E}"/>
              </c:ext>
            </c:extLst>
          </c:dPt>
          <c:dPt>
            <c:idx val="1"/>
            <c:bubble3D val="0"/>
            <c:spPr>
              <a:solidFill>
                <a:srgbClr val="FF0000"/>
              </a:solidFill>
              <a:ln w="19050">
                <a:noFill/>
              </a:ln>
              <a:effectLst/>
            </c:spPr>
            <c:extLst>
              <c:ext xmlns:c16="http://schemas.microsoft.com/office/drawing/2014/chart" uri="{C3380CC4-5D6E-409C-BE32-E72D297353CC}">
                <c16:uniqueId val="{00000003-1D37-4F1D-B6B7-9443A82CF69E}"/>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4-1D37-4F1D-B6B7-9443A82CF69E}"/>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5-1D37-4F1D-B6B7-9443A82CF69E}"/>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6-1D37-4F1D-B6B7-9443A82CF69E}"/>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7-1D37-4F1D-B6B7-9443A82CF69E}"/>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8-1D37-4F1D-B6B7-9443A82CF69E}"/>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9-1D37-4F1D-B6B7-9443A82CF69E}"/>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0A-1D37-4F1D-B6B7-9443A82CF69E}"/>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0B-1D37-4F1D-B6B7-9443A82CF69E}"/>
              </c:ext>
            </c:extLst>
          </c:dPt>
          <c:dPt>
            <c:idx val="10"/>
            <c:bubble3D val="0"/>
            <c:spPr>
              <a:solidFill>
                <a:srgbClr val="00AF50"/>
              </a:solidFill>
              <a:ln w="19050">
                <a:noFill/>
              </a:ln>
              <a:effectLst/>
            </c:spPr>
            <c:extLst>
              <c:ext xmlns:c16="http://schemas.microsoft.com/office/drawing/2014/chart" uri="{C3380CC4-5D6E-409C-BE32-E72D297353CC}">
                <c16:uniqueId val="{0000000C-1D37-4F1D-B6B7-9443A82CF69E}"/>
              </c:ext>
            </c:extLst>
          </c:dPt>
          <c:val>
            <c:numRef>
              <c:f>Analysis!$J$14:$J$24</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00-1D37-4F1D-B6B7-9443A82CF69E}"/>
            </c:ext>
          </c:extLst>
        </c:ser>
        <c:dLbls>
          <c:showLegendKey val="0"/>
          <c:showVal val="0"/>
          <c:showCatName val="0"/>
          <c:showSerName val="0"/>
          <c:showPercent val="0"/>
          <c:showBubbleSize val="0"/>
          <c:showLeaderLines val="1"/>
        </c:dLbls>
        <c:firstSliceAng val="90"/>
        <c:holeSize val="70"/>
      </c:doughnutChart>
      <c:pieChart>
        <c:varyColors val="1"/>
        <c:ser>
          <c:idx val="1"/>
          <c:order val="1"/>
          <c:tx>
            <c:v>Series 2</c:v>
          </c:tx>
          <c:spPr>
            <a:ln>
              <a:noFill/>
            </a:ln>
          </c:spPr>
          <c:dPt>
            <c:idx val="0"/>
            <c:bubble3D val="0"/>
            <c:spPr>
              <a:noFill/>
              <a:ln w="19050">
                <a:noFill/>
              </a:ln>
              <a:effectLst/>
            </c:spPr>
            <c:extLst>
              <c:ext xmlns:c16="http://schemas.microsoft.com/office/drawing/2014/chart" uri="{C3380CC4-5D6E-409C-BE32-E72D297353CC}">
                <c16:uniqueId val="{0000000E-1D37-4F1D-B6B7-9443A82CF69E}"/>
              </c:ext>
            </c:extLst>
          </c:dPt>
          <c:dPt>
            <c:idx val="1"/>
            <c:bubble3D val="0"/>
            <c:spPr>
              <a:solidFill>
                <a:schemeClr val="accent2"/>
              </a:solidFill>
              <a:ln w="19050">
                <a:noFill/>
              </a:ln>
              <a:effectLst/>
            </c:spPr>
          </c:dPt>
          <c:dPt>
            <c:idx val="2"/>
            <c:bubble3D val="0"/>
            <c:spPr>
              <a:noFill/>
              <a:ln w="19050">
                <a:noFill/>
              </a:ln>
              <a:effectLst/>
            </c:spPr>
            <c:extLst>
              <c:ext xmlns:c16="http://schemas.microsoft.com/office/drawing/2014/chart" uri="{C3380CC4-5D6E-409C-BE32-E72D297353CC}">
                <c16:uniqueId val="{0000000D-1D37-4F1D-B6B7-9443A82CF69E}"/>
              </c:ext>
            </c:extLst>
          </c:dPt>
          <c:val>
            <c:numRef>
              <c:f>Analysis!$L$14:$L$16</c:f>
              <c:numCache>
                <c:formatCode>General</c:formatCode>
                <c:ptCount val="3"/>
                <c:pt idx="0" formatCode="0.0">
                  <c:v>288.02476780185759</c:v>
                </c:pt>
                <c:pt idx="1">
                  <c:v>4</c:v>
                </c:pt>
                <c:pt idx="2">
                  <c:v>67.975232198142407</c:v>
                </c:pt>
              </c:numCache>
            </c:numRef>
          </c:val>
          <c:extLst>
            <c:ext xmlns:c16="http://schemas.microsoft.com/office/drawing/2014/chart" uri="{C3380CC4-5D6E-409C-BE32-E72D297353CC}">
              <c16:uniqueId val="{00000001-1D37-4F1D-B6B7-9443A82CF69E}"/>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Analysis!$P$1</c:f>
              <c:strCache>
                <c:ptCount val="1"/>
                <c:pt idx="0">
                  <c:v>Total</c:v>
                </c:pt>
              </c:strCache>
            </c:strRef>
          </c:tx>
          <c:spPr>
            <a:solidFill>
              <a:schemeClr val="accent1"/>
            </a:solidFill>
            <a:ln>
              <a:noFill/>
            </a:ln>
            <a:effectLst/>
          </c:spPr>
          <c:cat>
            <c:multiLvlStrRef>
              <c:f>Analysis!$O$2:$O$18</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Analysis!$P$2:$P$18</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DCF6-4B24-B925-236916503909}"/>
            </c:ext>
          </c:extLst>
        </c:ser>
        <c:dLbls>
          <c:showLegendKey val="0"/>
          <c:showVal val="0"/>
          <c:showCatName val="0"/>
          <c:showSerName val="0"/>
          <c:showPercent val="0"/>
          <c:showBubbleSize val="0"/>
        </c:dLbls>
        <c:axId val="1013829856"/>
        <c:axId val="1013825696"/>
      </c:radarChart>
      <c:catAx>
        <c:axId val="101382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25696"/>
        <c:crosses val="autoZero"/>
        <c:auto val="1"/>
        <c:lblAlgn val="ctr"/>
        <c:lblOffset val="100"/>
        <c:noMultiLvlLbl val="0"/>
      </c:catAx>
      <c:valAx>
        <c:axId val="1013825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82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Analysis!$S$1</c:f>
              <c:strCache>
                <c:ptCount val="1"/>
                <c:pt idx="0">
                  <c:v>Total</c:v>
                </c:pt>
              </c:strCache>
            </c:strRef>
          </c:tx>
          <c:spPr>
            <a:solidFill>
              <a:schemeClr val="accent1"/>
            </a:solidFill>
            <a:ln>
              <a:noFill/>
            </a:ln>
            <a:effectLst/>
          </c:spPr>
          <c:invertIfNegative val="0"/>
          <c:cat>
            <c:strRef>
              <c:f>Analysis!$R$2:$R$9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Analysis!$S$2:$S$9</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0-DF56-46B1-9B20-E51ECB2C1B5B}"/>
            </c:ext>
          </c:extLst>
        </c:ser>
        <c:dLbls>
          <c:showLegendKey val="0"/>
          <c:showVal val="0"/>
          <c:showCatName val="0"/>
          <c:showSerName val="0"/>
          <c:showPercent val="0"/>
          <c:showBubbleSize val="0"/>
        </c:dLbls>
        <c:gapWidth val="150"/>
        <c:overlap val="100"/>
        <c:axId val="634967584"/>
        <c:axId val="634968832"/>
      </c:barChart>
      <c:catAx>
        <c:axId val="634967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968832"/>
        <c:crosses val="autoZero"/>
        <c:auto val="1"/>
        <c:lblAlgn val="ctr"/>
        <c:lblOffset val="100"/>
        <c:noMultiLvlLbl val="0"/>
      </c:catAx>
      <c:valAx>
        <c:axId val="63496883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496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Analysis!$V$1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Analysis!$U$2:$U$6</c:f>
              <c:strCache>
                <c:ptCount val="4"/>
                <c:pt idx="0">
                  <c:v>Business</c:v>
                </c:pt>
                <c:pt idx="1">
                  <c:v>Function</c:v>
                </c:pt>
                <c:pt idx="2">
                  <c:v>Other</c:v>
                </c:pt>
                <c:pt idx="3">
                  <c:v>Vacation</c:v>
                </c:pt>
              </c:strCache>
            </c:strRef>
          </c:cat>
          <c:val>
            <c:numRef>
              <c:f>Analysis!$V$2:$V$6</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0-200B-4819-BE38-EC43FEBF41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[Customer_Feedback_Data.xlsx]Analysis!PivotTable8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Analysis!$Z$5:$Z$6</c:f>
              <c:strCache>
                <c:ptCount val="1"/>
                <c:pt idx="0">
                  <c:v>hotel booking sites</c:v>
                </c:pt>
              </c:strCache>
            </c:strRef>
          </c:tx>
          <c:spPr>
            <a:solidFill>
              <a:schemeClr val="accent1"/>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Analysis!$Z$7:$Z$20</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ECA6-4CF9-9295-44E06FCEB925}"/>
            </c:ext>
          </c:extLst>
        </c:ser>
        <c:ser>
          <c:idx val="1"/>
          <c:order val="1"/>
          <c:tx>
            <c:strRef>
              <c:f>Analysis!$AA$5:$AA$6</c:f>
              <c:strCache>
                <c:ptCount val="1"/>
                <c:pt idx="0">
                  <c:v>Internet advertisement</c:v>
                </c:pt>
              </c:strCache>
            </c:strRef>
          </c:tx>
          <c:spPr>
            <a:solidFill>
              <a:schemeClr val="accent2"/>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Analysis!$AA$7:$AA$20</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ECA6-4CF9-9295-44E06FCEB925}"/>
            </c:ext>
          </c:extLst>
        </c:ser>
        <c:ser>
          <c:idx val="2"/>
          <c:order val="2"/>
          <c:tx>
            <c:strRef>
              <c:f>Analysis!$AB$5:$AB$6</c:f>
              <c:strCache>
                <c:ptCount val="1"/>
                <c:pt idx="0">
                  <c:v>News paper</c:v>
                </c:pt>
              </c:strCache>
            </c:strRef>
          </c:tx>
          <c:spPr>
            <a:solidFill>
              <a:schemeClr val="accent3"/>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Analysis!$AB$7:$AB$20</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ECA6-4CF9-9295-44E06FCEB925}"/>
            </c:ext>
          </c:extLst>
        </c:ser>
        <c:ser>
          <c:idx val="3"/>
          <c:order val="3"/>
          <c:tx>
            <c:strRef>
              <c:f>Analysis!$AC$5:$AC$6</c:f>
              <c:strCache>
                <c:ptCount val="1"/>
                <c:pt idx="0">
                  <c:v>Organization</c:v>
                </c:pt>
              </c:strCache>
            </c:strRef>
          </c:tx>
          <c:spPr>
            <a:solidFill>
              <a:schemeClr val="accent4"/>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Analysis!$AC$7:$AC$20</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3-ECA6-4CF9-9295-44E06FCEB925}"/>
            </c:ext>
          </c:extLst>
        </c:ser>
        <c:ser>
          <c:idx val="4"/>
          <c:order val="4"/>
          <c:tx>
            <c:strRef>
              <c:f>Analysis!$AD$5:$AD$6</c:f>
              <c:strCache>
                <c:ptCount val="1"/>
                <c:pt idx="0">
                  <c:v>Search engine</c:v>
                </c:pt>
              </c:strCache>
            </c:strRef>
          </c:tx>
          <c:spPr>
            <a:solidFill>
              <a:schemeClr val="accent5"/>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Analysis!$AD$7:$AD$20</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4-ECA6-4CF9-9295-44E06FCEB925}"/>
            </c:ext>
          </c:extLst>
        </c:ser>
        <c:ser>
          <c:idx val="5"/>
          <c:order val="5"/>
          <c:tx>
            <c:strRef>
              <c:f>Analysis!$AE$5:$AE$6</c:f>
              <c:strCache>
                <c:ptCount val="1"/>
                <c:pt idx="0">
                  <c:v>Television advertisement</c:v>
                </c:pt>
              </c:strCache>
            </c:strRef>
          </c:tx>
          <c:spPr>
            <a:solidFill>
              <a:schemeClr val="accent6"/>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Analysis!$AE$7:$AE$20</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8-ECA6-4CF9-9295-44E06FCEB925}"/>
            </c:ext>
          </c:extLst>
        </c:ser>
        <c:ser>
          <c:idx val="6"/>
          <c:order val="6"/>
          <c:tx>
            <c:strRef>
              <c:f>Analysis!$AF$5:$AF$6</c:f>
              <c:strCache>
                <c:ptCount val="1"/>
                <c:pt idx="0">
                  <c:v>Word of mouth</c:v>
                </c:pt>
              </c:strCache>
            </c:strRef>
          </c:tx>
          <c:spPr>
            <a:solidFill>
              <a:schemeClr val="accent1">
                <a:lumMod val="60000"/>
              </a:schemeClr>
            </a:solidFill>
            <a:ln>
              <a:noFill/>
            </a:ln>
            <a:effectLst/>
          </c:spPr>
          <c:invertIfNegative val="0"/>
          <c:cat>
            <c:multiLvlStrRef>
              <c:f>Analysis!$X$7:$Y$20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Analysis!$AF$7:$AF$20</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9-ECA6-4CF9-9295-44E06FCEB925}"/>
            </c:ext>
          </c:extLst>
        </c:ser>
        <c:dLbls>
          <c:showLegendKey val="0"/>
          <c:showVal val="0"/>
          <c:showCatName val="0"/>
          <c:showSerName val="0"/>
          <c:showPercent val="0"/>
          <c:showBubbleSize val="0"/>
        </c:dLbls>
        <c:gapWidth val="150"/>
        <c:overlap val="100"/>
        <c:axId val="1014680032"/>
        <c:axId val="861639072"/>
      </c:barChart>
      <c:catAx>
        <c:axId val="101468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639072"/>
        <c:crosses val="autoZero"/>
        <c:auto val="1"/>
        <c:lblAlgn val="ctr"/>
        <c:lblOffset val="100"/>
        <c:noMultiLvlLbl val="0"/>
      </c:catAx>
      <c:valAx>
        <c:axId val="86163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68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100000">
                  <a:srgbClr val="197DE1"/>
                </a:gs>
                <a:gs pos="0">
                  <a:srgbClr val="0FFAFA"/>
                </a:gs>
              </a:gsLst>
              <a:lin ang="10800000" scaled="1"/>
            </a:gradFill>
            <a:ln>
              <a:noFill/>
            </a:ln>
          </c:spPr>
          <c:dPt>
            <c:idx val="0"/>
            <c:bubble3D val="0"/>
            <c:spPr>
              <a:gradFill>
                <a:gsLst>
                  <a:gs pos="100000">
                    <a:srgbClr val="197DE1"/>
                  </a:gs>
                  <a:gs pos="0">
                    <a:srgbClr val="0FFAFA"/>
                  </a:gs>
                </a:gsLst>
                <a:lin ang="10800000" scaled="1"/>
              </a:gradFill>
              <a:ln w="19050">
                <a:noFill/>
              </a:ln>
              <a:effectLst/>
            </c:spPr>
            <c:extLst>
              <c:ext xmlns:c16="http://schemas.microsoft.com/office/drawing/2014/chart" uri="{C3380CC4-5D6E-409C-BE32-E72D297353CC}">
                <c16:uniqueId val="{00000001-F4AC-4A2E-A37A-2D538D170E84}"/>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3-F4AC-4A2E-A37A-2D538D170E84}"/>
              </c:ext>
            </c:extLst>
          </c:dPt>
          <c:val>
            <c:numRef>
              <c:f>Analysis!$B$5:$B$6</c:f>
              <c:numCache>
                <c:formatCode>#,##0.0</c:formatCode>
                <c:ptCount val="2"/>
                <c:pt idx="0">
                  <c:v>3.6253869969040249</c:v>
                </c:pt>
                <c:pt idx="1">
                  <c:v>1.3746130030959751</c:v>
                </c:pt>
              </c:numCache>
            </c:numRef>
          </c:val>
          <c:extLst>
            <c:ext xmlns:c16="http://schemas.microsoft.com/office/drawing/2014/chart" uri="{C3380CC4-5D6E-409C-BE32-E72D297353CC}">
              <c16:uniqueId val="{00000004-F4AC-4A2E-A37A-2D538D170E8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15.xml"/><Relationship Id="rId2" Type="http://schemas.openxmlformats.org/officeDocument/2006/relationships/chart" Target="../charts/chart10.xml"/><Relationship Id="rId16" Type="http://schemas.openxmlformats.org/officeDocument/2006/relationships/chart" Target="../charts/chart14.xml"/><Relationship Id="rId1" Type="http://schemas.openxmlformats.org/officeDocument/2006/relationships/chart" Target="../charts/chart9.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13.xml"/><Relationship Id="rId10" Type="http://schemas.openxmlformats.org/officeDocument/2006/relationships/image" Target="../media/image6.svg"/><Relationship Id="rId19"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68580</xdr:colOff>
      <xdr:row>6</xdr:row>
      <xdr:rowOff>22860</xdr:rowOff>
    </xdr:from>
    <xdr:to>
      <xdr:col>2</xdr:col>
      <xdr:colOff>114300</xdr:colOff>
      <xdr:row>11</xdr:row>
      <xdr:rowOff>30480</xdr:rowOff>
    </xdr:to>
    <xdr:graphicFrame macro="">
      <xdr:nvGraphicFramePr>
        <xdr:cNvPr id="2" name="Chart 1">
          <a:extLst>
            <a:ext uri="{FF2B5EF4-FFF2-40B4-BE49-F238E27FC236}">
              <a16:creationId xmlns:a16="http://schemas.microsoft.com/office/drawing/2014/main" id="{78F50621-F5FD-1562-7D6F-518AD136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6</xdr:row>
      <xdr:rowOff>22860</xdr:rowOff>
    </xdr:from>
    <xdr:to>
      <xdr:col>4</xdr:col>
      <xdr:colOff>7620</xdr:colOff>
      <xdr:row>10</xdr:row>
      <xdr:rowOff>167640</xdr:rowOff>
    </xdr:to>
    <xdr:graphicFrame macro="">
      <xdr:nvGraphicFramePr>
        <xdr:cNvPr id="3" name="Chart 2">
          <a:extLst>
            <a:ext uri="{FF2B5EF4-FFF2-40B4-BE49-F238E27FC236}">
              <a16:creationId xmlns:a16="http://schemas.microsoft.com/office/drawing/2014/main" id="{1470349D-EBE8-64B3-255F-7109A8DAD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xdr:row>
      <xdr:rowOff>175260</xdr:rowOff>
    </xdr:from>
    <xdr:to>
      <xdr:col>8</xdr:col>
      <xdr:colOff>15240</xdr:colOff>
      <xdr:row>13</xdr:row>
      <xdr:rowOff>30480</xdr:rowOff>
    </xdr:to>
    <xdr:graphicFrame macro="">
      <xdr:nvGraphicFramePr>
        <xdr:cNvPr id="4" name="Chart 3">
          <a:extLst>
            <a:ext uri="{FF2B5EF4-FFF2-40B4-BE49-F238E27FC236}">
              <a16:creationId xmlns:a16="http://schemas.microsoft.com/office/drawing/2014/main" id="{4131C105-7F80-6E79-5D45-D2A8FD799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11</xdr:row>
      <xdr:rowOff>121921</xdr:rowOff>
    </xdr:from>
    <xdr:to>
      <xdr:col>1</xdr:col>
      <xdr:colOff>213360</xdr:colOff>
      <xdr:row>16</xdr:row>
      <xdr:rowOff>114301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6CC8D9CA-8BD2-6D6C-3197-A70C58DF7E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8120" y="2316481"/>
              <a:ext cx="1828800" cy="90678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716280</xdr:colOff>
      <xdr:row>13</xdr:row>
      <xdr:rowOff>91440</xdr:rowOff>
    </xdr:from>
    <xdr:to>
      <xdr:col>6</xdr:col>
      <xdr:colOff>281940</xdr:colOff>
      <xdr:row>28</xdr:row>
      <xdr:rowOff>91440</xdr:rowOff>
    </xdr:to>
    <xdr:graphicFrame macro="">
      <xdr:nvGraphicFramePr>
        <xdr:cNvPr id="7" name="Chart 6">
          <a:extLst>
            <a:ext uri="{FF2B5EF4-FFF2-40B4-BE49-F238E27FC236}">
              <a16:creationId xmlns:a16="http://schemas.microsoft.com/office/drawing/2014/main" id="{4CFAAA55-FD53-A29B-35AD-D299701C9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160020</xdr:colOff>
      <xdr:row>18</xdr:row>
      <xdr:rowOff>68580</xdr:rowOff>
    </xdr:from>
    <xdr:to>
      <xdr:col>15</xdr:col>
      <xdr:colOff>739140</xdr:colOff>
      <xdr:row>27</xdr:row>
      <xdr:rowOff>121920</xdr:rowOff>
    </xdr:to>
    <xdr:graphicFrame macro="">
      <xdr:nvGraphicFramePr>
        <xdr:cNvPr id="8" name="Chart 7">
          <a:extLst>
            <a:ext uri="{FF2B5EF4-FFF2-40B4-BE49-F238E27FC236}">
              <a16:creationId xmlns:a16="http://schemas.microsoft.com/office/drawing/2014/main" id="{3405FF71-1838-3E0F-48DE-6CBD69D7E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xdr:colOff>
      <xdr:row>9</xdr:row>
      <xdr:rowOff>99060</xdr:rowOff>
    </xdr:from>
    <xdr:to>
      <xdr:col>19</xdr:col>
      <xdr:colOff>365760</xdr:colOff>
      <xdr:row>24</xdr:row>
      <xdr:rowOff>99060</xdr:rowOff>
    </xdr:to>
    <xdr:graphicFrame macro="">
      <xdr:nvGraphicFramePr>
        <xdr:cNvPr id="10" name="Chart 9">
          <a:extLst>
            <a:ext uri="{FF2B5EF4-FFF2-40B4-BE49-F238E27FC236}">
              <a16:creationId xmlns:a16="http://schemas.microsoft.com/office/drawing/2014/main" id="{89E7424E-AA6B-E2AB-2C7A-5A3EFD93E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327660</xdr:colOff>
      <xdr:row>15</xdr:row>
      <xdr:rowOff>60960</xdr:rowOff>
    </xdr:from>
    <xdr:to>
      <xdr:col>22</xdr:col>
      <xdr:colOff>350520</xdr:colOff>
      <xdr:row>26</xdr:row>
      <xdr:rowOff>53340</xdr:rowOff>
    </xdr:to>
    <xdr:graphicFrame macro="">
      <xdr:nvGraphicFramePr>
        <xdr:cNvPr id="11" name="Chart 10">
          <a:extLst>
            <a:ext uri="{FF2B5EF4-FFF2-40B4-BE49-F238E27FC236}">
              <a16:creationId xmlns:a16="http://schemas.microsoft.com/office/drawing/2014/main" id="{BE78FB9B-F2B8-C009-F131-211DF4BD3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30480</xdr:colOff>
      <xdr:row>6</xdr:row>
      <xdr:rowOff>121920</xdr:rowOff>
    </xdr:from>
    <xdr:to>
      <xdr:col>21</xdr:col>
      <xdr:colOff>998220</xdr:colOff>
      <xdr:row>14</xdr:row>
      <xdr:rowOff>167640</xdr:rowOff>
    </xdr:to>
    <mc:AlternateContent xmlns:mc="http://schemas.openxmlformats.org/markup-compatibility/2006">
      <mc:Choice xmlns:a14="http://schemas.microsoft.com/office/drawing/2010/main" Requires="a14">
        <xdr:graphicFrame macro="">
          <xdr:nvGraphicFramePr>
            <xdr:cNvPr id="12" name="Purpose">
              <a:extLst>
                <a:ext uri="{FF2B5EF4-FFF2-40B4-BE49-F238E27FC236}">
                  <a16:creationId xmlns:a16="http://schemas.microsoft.com/office/drawing/2014/main" id="{BB7F4682-AF5F-7833-4F90-365693329C11}"/>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18897600" y="1402080"/>
              <a:ext cx="1828800" cy="15087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617220</xdr:colOff>
      <xdr:row>27</xdr:row>
      <xdr:rowOff>68581</xdr:rowOff>
    </xdr:from>
    <xdr:to>
      <xdr:col>22</xdr:col>
      <xdr:colOff>502920</xdr:colOff>
      <xdr:row>34</xdr:row>
      <xdr:rowOff>129541</xdr:rowOff>
    </xdr:to>
    <mc:AlternateContent xmlns:mc="http://schemas.openxmlformats.org/markup-compatibility/2006">
      <mc:Choice xmlns:a14="http://schemas.microsoft.com/office/drawing/2010/main" Requires="a14">
        <xdr:graphicFrame macro="">
          <xdr:nvGraphicFramePr>
            <xdr:cNvPr id="13" name="Checkout Date (Year)">
              <a:extLst>
                <a:ext uri="{FF2B5EF4-FFF2-40B4-BE49-F238E27FC236}">
                  <a16:creationId xmlns:a16="http://schemas.microsoft.com/office/drawing/2014/main" id="{AAA07ED0-AA25-3FCB-1199-B78B35668056}"/>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dr:sp macro="" textlink="">
          <xdr:nvSpPr>
            <xdr:cNvPr id="0" name=""/>
            <xdr:cNvSpPr>
              <a:spLocks noTextEdit="1"/>
            </xdr:cNvSpPr>
          </xdr:nvSpPr>
          <xdr:spPr>
            <a:xfrm>
              <a:off x="19484340" y="5189221"/>
              <a:ext cx="1828800" cy="13411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99060</xdr:colOff>
      <xdr:row>26</xdr:row>
      <xdr:rowOff>144780</xdr:rowOff>
    </xdr:from>
    <xdr:to>
      <xdr:col>20</xdr:col>
      <xdr:colOff>541020</xdr:colOff>
      <xdr:row>41</xdr:row>
      <xdr:rowOff>144780</xdr:rowOff>
    </xdr:to>
    <xdr:graphicFrame macro="">
      <xdr:nvGraphicFramePr>
        <xdr:cNvPr id="14" name="Chart 13">
          <a:extLst>
            <a:ext uri="{FF2B5EF4-FFF2-40B4-BE49-F238E27FC236}">
              <a16:creationId xmlns:a16="http://schemas.microsoft.com/office/drawing/2014/main" id="{71209769-2C9D-CE28-6142-51D00D19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xdr:rowOff>
    </xdr:from>
    <xdr:to>
      <xdr:col>21</xdr:col>
      <xdr:colOff>0</xdr:colOff>
      <xdr:row>38</xdr:row>
      <xdr:rowOff>91440</xdr:rowOff>
    </xdr:to>
    <xdr:sp macro="" textlink="">
      <xdr:nvSpPr>
        <xdr:cNvPr id="2" name="Rectangle 1">
          <a:extLst>
            <a:ext uri="{FF2B5EF4-FFF2-40B4-BE49-F238E27FC236}">
              <a16:creationId xmlns:a16="http://schemas.microsoft.com/office/drawing/2014/main" id="{36DF3392-303B-4EC7-C8CE-BCC400F505C4}"/>
            </a:ext>
          </a:extLst>
        </xdr:cNvPr>
        <xdr:cNvSpPr/>
      </xdr:nvSpPr>
      <xdr:spPr>
        <a:xfrm>
          <a:off x="184484" y="184485"/>
          <a:ext cx="12192000" cy="6917355"/>
        </a:xfrm>
        <a:prstGeom prst="rect">
          <a:avLst/>
        </a:prstGeom>
        <a:solidFill>
          <a:srgbClr val="040A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E"/>
        </a:p>
      </xdr:txBody>
    </xdr:sp>
    <xdr:clientData/>
  </xdr:twoCellAnchor>
  <xdr:twoCellAnchor>
    <xdr:from>
      <xdr:col>1</xdr:col>
      <xdr:colOff>1</xdr:colOff>
      <xdr:row>1</xdr:row>
      <xdr:rowOff>1</xdr:rowOff>
    </xdr:from>
    <xdr:to>
      <xdr:col>2</xdr:col>
      <xdr:colOff>114576</xdr:colOff>
      <xdr:row>4</xdr:row>
      <xdr:rowOff>156329</xdr:rowOff>
    </xdr:to>
    <xdr:sp macro="" textlink="">
      <xdr:nvSpPr>
        <xdr:cNvPr id="3" name="Freeform: Shape 2">
          <a:extLst>
            <a:ext uri="{FF2B5EF4-FFF2-40B4-BE49-F238E27FC236}">
              <a16:creationId xmlns:a16="http://schemas.microsoft.com/office/drawing/2014/main" id="{4E290358-7FDA-2DBC-408D-87E300017565}"/>
            </a:ext>
          </a:extLst>
        </xdr:cNvPr>
        <xdr:cNvSpPr/>
      </xdr:nvSpPr>
      <xdr:spPr>
        <a:xfrm rot="10800000">
          <a:off x="187891" y="187891"/>
          <a:ext cx="720000" cy="720000"/>
        </a:xfrm>
        <a:custGeom>
          <a:avLst/>
          <a:gdLst>
            <a:gd name="connsiteX0" fmla="*/ 1799999 w 1799999"/>
            <a:gd name="connsiteY0" fmla="*/ 0 h 1842115"/>
            <a:gd name="connsiteX1" fmla="*/ 1799999 w 1799999"/>
            <a:gd name="connsiteY1" fmla="*/ 360000 h 1842115"/>
            <a:gd name="connsiteX2" fmla="*/ 1652769 w 1799999"/>
            <a:gd name="connsiteY2" fmla="*/ 367435 h 1842115"/>
            <a:gd name="connsiteX3" fmla="*/ 360000 w 1799999"/>
            <a:gd name="connsiteY3" fmla="*/ 1800000 h 1842115"/>
            <a:gd name="connsiteX4" fmla="*/ 362127 w 1799999"/>
            <a:gd name="connsiteY4" fmla="*/ 1842115 h 1842115"/>
            <a:gd name="connsiteX5" fmla="*/ 2127 w 1799999"/>
            <a:gd name="connsiteY5" fmla="*/ 1842115 h 1842115"/>
            <a:gd name="connsiteX6" fmla="*/ 0 w 1799999"/>
            <a:gd name="connsiteY6" fmla="*/ 1800000 h 1842115"/>
            <a:gd name="connsiteX7" fmla="*/ 1615961 w 1799999"/>
            <a:gd name="connsiteY7" fmla="*/ 9293 h 18421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99999" h="1842115">
              <a:moveTo>
                <a:pt x="1799999" y="0"/>
              </a:moveTo>
              <a:lnTo>
                <a:pt x="1799999" y="360000"/>
              </a:lnTo>
              <a:lnTo>
                <a:pt x="1652769" y="367435"/>
              </a:lnTo>
              <a:cubicBezTo>
                <a:pt x="926640" y="441177"/>
                <a:pt x="360000" y="1054416"/>
                <a:pt x="360000" y="1800000"/>
              </a:cubicBezTo>
              <a:lnTo>
                <a:pt x="362127" y="1842115"/>
              </a:lnTo>
              <a:lnTo>
                <a:pt x="2127" y="1842115"/>
              </a:lnTo>
              <a:lnTo>
                <a:pt x="0" y="1800000"/>
              </a:lnTo>
              <a:cubicBezTo>
                <a:pt x="0" y="868019"/>
                <a:pt x="708299" y="101471"/>
                <a:pt x="1615961" y="9293"/>
              </a:cubicBezTo>
              <a:close/>
            </a:path>
          </a:pathLst>
        </a:cu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E"/>
        </a:p>
      </xdr:txBody>
    </xdr:sp>
    <xdr:clientData/>
  </xdr:twoCellAnchor>
  <xdr:twoCellAnchor>
    <xdr:from>
      <xdr:col>7</xdr:col>
      <xdr:colOff>81699</xdr:colOff>
      <xdr:row>1</xdr:row>
      <xdr:rowOff>1</xdr:rowOff>
    </xdr:from>
    <xdr:to>
      <xdr:col>14</xdr:col>
      <xdr:colOff>523726</xdr:colOff>
      <xdr:row>4</xdr:row>
      <xdr:rowOff>84329</xdr:rowOff>
    </xdr:to>
    <xdr:sp macro="" textlink="">
      <xdr:nvSpPr>
        <xdr:cNvPr id="4" name="Trapezoid 3">
          <a:extLst>
            <a:ext uri="{FF2B5EF4-FFF2-40B4-BE49-F238E27FC236}">
              <a16:creationId xmlns:a16="http://schemas.microsoft.com/office/drawing/2014/main" id="{488D483A-21F8-EECD-4ECE-B2A41501A118}"/>
            </a:ext>
          </a:extLst>
        </xdr:cNvPr>
        <xdr:cNvSpPr/>
      </xdr:nvSpPr>
      <xdr:spPr>
        <a:xfrm flipV="1">
          <a:off x="3902137" y="187891"/>
          <a:ext cx="4680000" cy="648000"/>
        </a:xfrm>
        <a:prstGeom prst="trapezoid">
          <a:avLst>
            <a:gd name="adj" fmla="val 47552"/>
          </a:avLst>
        </a:pr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AE" sz="1800" kern="1200">
            <a:solidFill>
              <a:schemeClr val="lt1"/>
            </a:solidFill>
            <a:latin typeface="+mn-lt"/>
            <a:ea typeface="+mn-ea"/>
            <a:cs typeface="+mn-cs"/>
          </a:endParaRPr>
        </a:p>
      </xdr:txBody>
    </xdr:sp>
    <xdr:clientData/>
  </xdr:twoCellAnchor>
  <xdr:twoCellAnchor>
    <xdr:from>
      <xdr:col>8</xdr:col>
      <xdr:colOff>67850</xdr:colOff>
      <xdr:row>1</xdr:row>
      <xdr:rowOff>1</xdr:rowOff>
    </xdr:from>
    <xdr:to>
      <xdr:col>13</xdr:col>
      <xdr:colOff>537576</xdr:colOff>
      <xdr:row>3</xdr:row>
      <xdr:rowOff>31316</xdr:rowOff>
    </xdr:to>
    <xdr:sp macro="" textlink="">
      <xdr:nvSpPr>
        <xdr:cNvPr id="5" name="TextBox 4">
          <a:extLst>
            <a:ext uri="{FF2B5EF4-FFF2-40B4-BE49-F238E27FC236}">
              <a16:creationId xmlns:a16="http://schemas.microsoft.com/office/drawing/2014/main" id="{DAB953BE-478E-416D-8DF1-AE06FE8D9FF0}"/>
            </a:ext>
          </a:extLst>
        </xdr:cNvPr>
        <xdr:cNvSpPr txBox="1"/>
      </xdr:nvSpPr>
      <xdr:spPr>
        <a:xfrm>
          <a:off x="4493713" y="187891"/>
          <a:ext cx="3496849" cy="407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000" b="1">
              <a:solidFill>
                <a:srgbClr val="F08C0F"/>
              </a:solidFill>
              <a:latin typeface="Tw Cen MT" panose="020B0602020104020603" pitchFamily="34" charset="0"/>
            </a:rPr>
            <a:t>Customer Analytics Dashboard</a:t>
          </a:r>
        </a:p>
      </xdr:txBody>
    </xdr:sp>
    <xdr:clientData/>
  </xdr:twoCellAnchor>
  <xdr:twoCellAnchor>
    <xdr:from>
      <xdr:col>9</xdr:col>
      <xdr:colOff>17585</xdr:colOff>
      <xdr:row>3</xdr:row>
      <xdr:rowOff>5863</xdr:rowOff>
    </xdr:from>
    <xdr:to>
      <xdr:col>12</xdr:col>
      <xdr:colOff>594923</xdr:colOff>
      <xdr:row>4</xdr:row>
      <xdr:rowOff>23287</xdr:rowOff>
    </xdr:to>
    <xdr:grpSp>
      <xdr:nvGrpSpPr>
        <xdr:cNvPr id="13" name="Group 12">
          <a:extLst>
            <a:ext uri="{FF2B5EF4-FFF2-40B4-BE49-F238E27FC236}">
              <a16:creationId xmlns:a16="http://schemas.microsoft.com/office/drawing/2014/main" id="{64F89320-3F35-C326-CC31-18AFD4EA9A7F}"/>
            </a:ext>
          </a:extLst>
        </xdr:cNvPr>
        <xdr:cNvGrpSpPr/>
      </xdr:nvGrpSpPr>
      <xdr:grpSpPr>
        <a:xfrm>
          <a:off x="5080652" y="564663"/>
          <a:ext cx="2406138" cy="203691"/>
          <a:chOff x="5076093" y="550986"/>
          <a:chExt cx="2406138" cy="199132"/>
        </a:xfrm>
      </xdr:grpSpPr>
      <xdr:sp macro="" textlink="">
        <xdr:nvSpPr>
          <xdr:cNvPr id="6" name="TextBox 5">
            <a:extLst>
              <a:ext uri="{FF2B5EF4-FFF2-40B4-BE49-F238E27FC236}">
                <a16:creationId xmlns:a16="http://schemas.microsoft.com/office/drawing/2014/main" id="{5DDAE81B-4E22-458C-9320-C868BEE93D5F}"/>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Hotel Guest Feedback</a:t>
            </a:r>
          </a:p>
        </xdr:txBody>
      </xdr:sp>
      <xdr:grpSp>
        <xdr:nvGrpSpPr>
          <xdr:cNvPr id="9" name="Group 8">
            <a:extLst>
              <a:ext uri="{FF2B5EF4-FFF2-40B4-BE49-F238E27FC236}">
                <a16:creationId xmlns:a16="http://schemas.microsoft.com/office/drawing/2014/main" id="{E4806D54-9D43-7C86-E868-41C1C3B926C4}"/>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7" name="Arrow: Chevron 6">
              <a:extLst>
                <a:ext uri="{FF2B5EF4-FFF2-40B4-BE49-F238E27FC236}">
                  <a16:creationId xmlns:a16="http://schemas.microsoft.com/office/drawing/2014/main" id="{5D0C0253-49E8-43B1-E4DB-F02A23FBD633}"/>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8" name="Arrow: Chevron 7">
              <a:extLst>
                <a:ext uri="{FF2B5EF4-FFF2-40B4-BE49-F238E27FC236}">
                  <a16:creationId xmlns:a16="http://schemas.microsoft.com/office/drawing/2014/main" id="{99A413DE-9C6B-4708-A3EC-FFA7F44E2BE5}"/>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10" name="Group 9">
            <a:extLst>
              <a:ext uri="{FF2B5EF4-FFF2-40B4-BE49-F238E27FC236}">
                <a16:creationId xmlns:a16="http://schemas.microsoft.com/office/drawing/2014/main" id="{18A0C7B0-16CF-48D2-A224-78706AE5D4EC}"/>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1" name="Arrow: Chevron 10">
              <a:extLst>
                <a:ext uri="{FF2B5EF4-FFF2-40B4-BE49-F238E27FC236}">
                  <a16:creationId xmlns:a16="http://schemas.microsoft.com/office/drawing/2014/main" id="{001CFBCD-5079-5737-1F77-1A3673B71B90}"/>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2" name="Arrow: Chevron 11">
              <a:extLst>
                <a:ext uri="{FF2B5EF4-FFF2-40B4-BE49-F238E27FC236}">
                  <a16:creationId xmlns:a16="http://schemas.microsoft.com/office/drawing/2014/main" id="{99963B9B-C3C5-12D5-1B71-5943FA1BF824}"/>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lientData/>
  </xdr:twoCellAnchor>
  <xdr:twoCellAnchor>
    <xdr:from>
      <xdr:col>1</xdr:col>
      <xdr:colOff>93185</xdr:colOff>
      <xdr:row>1</xdr:row>
      <xdr:rowOff>157984</xdr:rowOff>
    </xdr:from>
    <xdr:to>
      <xdr:col>6</xdr:col>
      <xdr:colOff>271228</xdr:colOff>
      <xdr:row>4</xdr:row>
      <xdr:rowOff>34889</xdr:rowOff>
    </xdr:to>
    <xdr:grpSp>
      <xdr:nvGrpSpPr>
        <xdr:cNvPr id="47" name="Group 46">
          <a:extLst>
            <a:ext uri="{FF2B5EF4-FFF2-40B4-BE49-F238E27FC236}">
              <a16:creationId xmlns:a16="http://schemas.microsoft.com/office/drawing/2014/main" id="{00A91886-DBDF-AD8D-8053-11114C3E6328}"/>
            </a:ext>
          </a:extLst>
        </xdr:cNvPr>
        <xdr:cNvGrpSpPr/>
      </xdr:nvGrpSpPr>
      <xdr:grpSpPr>
        <a:xfrm>
          <a:off x="279452" y="344251"/>
          <a:ext cx="3226043" cy="435705"/>
          <a:chOff x="321785" y="337278"/>
          <a:chExt cx="3240984" cy="414787"/>
        </a:xfrm>
      </xdr:grpSpPr>
      <xdr:grpSp>
        <xdr:nvGrpSpPr>
          <xdr:cNvPr id="14" name="Group 13">
            <a:extLst>
              <a:ext uri="{FF2B5EF4-FFF2-40B4-BE49-F238E27FC236}">
                <a16:creationId xmlns:a16="http://schemas.microsoft.com/office/drawing/2014/main" id="{9E78F11C-479F-4308-AFF8-B3B2EEF1222B}"/>
              </a:ext>
            </a:extLst>
          </xdr:cNvPr>
          <xdr:cNvGrpSpPr/>
        </xdr:nvGrpSpPr>
        <xdr:grpSpPr>
          <a:xfrm>
            <a:off x="734069" y="441488"/>
            <a:ext cx="2416416" cy="196719"/>
            <a:chOff x="5076093" y="550986"/>
            <a:chExt cx="2406138" cy="199132"/>
          </a:xfrm>
        </xdr:grpSpPr>
        <xdr:sp macro="" textlink="">
          <xdr:nvSpPr>
            <xdr:cNvPr id="15" name="TextBox 14">
              <a:extLst>
                <a:ext uri="{FF2B5EF4-FFF2-40B4-BE49-F238E27FC236}">
                  <a16:creationId xmlns:a16="http://schemas.microsoft.com/office/drawing/2014/main" id="{32FB2A6E-081E-D13E-C186-EDD5568149F1}"/>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Overall Feedback</a:t>
              </a:r>
            </a:p>
          </xdr:txBody>
        </xdr:sp>
        <xdr:grpSp>
          <xdr:nvGrpSpPr>
            <xdr:cNvPr id="16" name="Group 15">
              <a:extLst>
                <a:ext uri="{FF2B5EF4-FFF2-40B4-BE49-F238E27FC236}">
                  <a16:creationId xmlns:a16="http://schemas.microsoft.com/office/drawing/2014/main" id="{142AED4D-CDF9-02B3-CD71-851EF4AC992A}"/>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20" name="Arrow: Chevron 19">
                <a:extLst>
                  <a:ext uri="{FF2B5EF4-FFF2-40B4-BE49-F238E27FC236}">
                    <a16:creationId xmlns:a16="http://schemas.microsoft.com/office/drawing/2014/main" id="{FBFDC695-26EA-2EED-0E85-F494329CC932}"/>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21" name="Arrow: Chevron 20">
                <a:extLst>
                  <a:ext uri="{FF2B5EF4-FFF2-40B4-BE49-F238E27FC236}">
                    <a16:creationId xmlns:a16="http://schemas.microsoft.com/office/drawing/2014/main" id="{328CD998-B5AE-54D2-F05F-655AAF824072}"/>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17" name="Group 16">
              <a:extLst>
                <a:ext uri="{FF2B5EF4-FFF2-40B4-BE49-F238E27FC236}">
                  <a16:creationId xmlns:a16="http://schemas.microsoft.com/office/drawing/2014/main" id="{D2555443-18FD-3CA8-B75E-3C4EF76C3FEA}"/>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8" name="Arrow: Chevron 17">
                <a:extLst>
                  <a:ext uri="{FF2B5EF4-FFF2-40B4-BE49-F238E27FC236}">
                    <a16:creationId xmlns:a16="http://schemas.microsoft.com/office/drawing/2014/main" id="{B3478E4F-BE5D-6DBB-003F-039F9C49D500}"/>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9" name="Arrow: Chevron 18">
                <a:extLst>
                  <a:ext uri="{FF2B5EF4-FFF2-40B4-BE49-F238E27FC236}">
                    <a16:creationId xmlns:a16="http://schemas.microsoft.com/office/drawing/2014/main" id="{1B15C74D-8666-F63B-568E-5D91DC18BA43}"/>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xnSp macro="">
        <xdr:nvCxnSpPr>
          <xdr:cNvPr id="23" name="Straight Connector 22">
            <a:extLst>
              <a:ext uri="{FF2B5EF4-FFF2-40B4-BE49-F238E27FC236}">
                <a16:creationId xmlns:a16="http://schemas.microsoft.com/office/drawing/2014/main" id="{FE6382B0-E67F-EBE2-7407-DB01C579F867}"/>
              </a:ext>
            </a:extLst>
          </xdr:cNvPr>
          <xdr:cNvCxnSpPr/>
        </xdr:nvCxnSpPr>
        <xdr:spPr>
          <a:xfrm>
            <a:off x="321785" y="752065"/>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D4115828-C0FC-47C3-9D34-EFF2B5EB1B2E}"/>
              </a:ext>
            </a:extLst>
          </xdr:cNvPr>
          <xdr:cNvCxnSpPr/>
        </xdr:nvCxnSpPr>
        <xdr:spPr>
          <a:xfrm>
            <a:off x="321785" y="337278"/>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2275</xdr:colOff>
      <xdr:row>1</xdr:row>
      <xdr:rowOff>2276</xdr:rowOff>
    </xdr:from>
    <xdr:to>
      <xdr:col>6</xdr:col>
      <xdr:colOff>180318</xdr:colOff>
      <xdr:row>1</xdr:row>
      <xdr:rowOff>2276</xdr:rowOff>
    </xdr:to>
    <xdr:cxnSp macro="">
      <xdr:nvCxnSpPr>
        <xdr:cNvPr id="25" name="Straight Connector 24">
          <a:extLst>
            <a:ext uri="{FF2B5EF4-FFF2-40B4-BE49-F238E27FC236}">
              <a16:creationId xmlns:a16="http://schemas.microsoft.com/office/drawing/2014/main" id="{FE7C7706-0E62-4844-9CA1-67EFD42A4601}"/>
            </a:ext>
          </a:extLst>
        </xdr:cNvPr>
        <xdr:cNvCxnSpPr/>
      </xdr:nvCxnSpPr>
      <xdr:spPr>
        <a:xfrm>
          <a:off x="187890" y="187891"/>
          <a:ext cx="3206505"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168345</xdr:colOff>
      <xdr:row>4</xdr:row>
      <xdr:rowOff>80998</xdr:rowOff>
    </xdr:from>
    <xdr:to>
      <xdr:col>7</xdr:col>
      <xdr:colOff>268941</xdr:colOff>
      <xdr:row>9</xdr:row>
      <xdr:rowOff>52920</xdr:rowOff>
    </xdr:to>
    <xdr:grpSp>
      <xdr:nvGrpSpPr>
        <xdr:cNvPr id="32" name="Group 31">
          <a:extLst>
            <a:ext uri="{FF2B5EF4-FFF2-40B4-BE49-F238E27FC236}">
              <a16:creationId xmlns:a16="http://schemas.microsoft.com/office/drawing/2014/main" id="{C2446F66-5248-5951-6C89-7E5397B1B59A}"/>
            </a:ext>
          </a:extLst>
        </xdr:cNvPr>
        <xdr:cNvGrpSpPr/>
      </xdr:nvGrpSpPr>
      <xdr:grpSpPr>
        <a:xfrm>
          <a:off x="168345" y="826065"/>
          <a:ext cx="3944463" cy="903255"/>
          <a:chOff x="123523" y="805644"/>
          <a:chExt cx="3955420" cy="868393"/>
        </a:xfrm>
      </xdr:grpSpPr>
      <xdr:graphicFrame macro="">
        <xdr:nvGraphicFramePr>
          <xdr:cNvPr id="26" name="Chart 25">
            <a:extLst>
              <a:ext uri="{FF2B5EF4-FFF2-40B4-BE49-F238E27FC236}">
                <a16:creationId xmlns:a16="http://schemas.microsoft.com/office/drawing/2014/main" id="{325321CE-E8B4-4F8B-B3F8-A2EC12F4A346}"/>
              </a:ext>
            </a:extLst>
          </xdr:cNvPr>
          <xdr:cNvGraphicFramePr>
            <a:graphicFrameLocks/>
          </xdr:cNvGraphicFramePr>
        </xdr:nvGraphicFramePr>
        <xdr:xfrm>
          <a:off x="123523" y="805644"/>
          <a:ext cx="906895" cy="868393"/>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B$5">
        <xdr:nvSpPr>
          <xdr:cNvPr id="27" name="TextBox 26">
            <a:extLst>
              <a:ext uri="{FF2B5EF4-FFF2-40B4-BE49-F238E27FC236}">
                <a16:creationId xmlns:a16="http://schemas.microsoft.com/office/drawing/2014/main" id="{1B228B9A-5E42-E2D8-DDE0-0E171B26E202}"/>
              </a:ext>
            </a:extLst>
          </xdr:cNvPr>
          <xdr:cNvSpPr txBox="1"/>
        </xdr:nvSpPr>
        <xdr:spPr>
          <a:xfrm>
            <a:off x="319235" y="1090429"/>
            <a:ext cx="515471" cy="29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8DF389-5072-432A-8465-C45270B4728D}" type="TxLink">
              <a:rPr lang="en-US" sz="1800" b="0" i="0" u="none" strike="noStrike">
                <a:solidFill>
                  <a:schemeClr val="bg1"/>
                </a:solidFill>
                <a:latin typeface="Tw Cen MT" panose="020B0602020104020603" pitchFamily="34" charset="0"/>
                <a:cs typeface="Calibri"/>
              </a:rPr>
              <a:pPr algn="ctr"/>
              <a:t>3.6</a:t>
            </a:fld>
            <a:endParaRPr lang="en-AE" sz="1800">
              <a:solidFill>
                <a:schemeClr val="bg1"/>
              </a:solidFill>
              <a:latin typeface="Tw Cen MT" panose="020B0602020104020603" pitchFamily="34" charset="0"/>
            </a:endParaRPr>
          </a:p>
        </xdr:txBody>
      </xdr:sp>
      <xdr:grpSp>
        <xdr:nvGrpSpPr>
          <xdr:cNvPr id="31" name="Group 30">
            <a:extLst>
              <a:ext uri="{FF2B5EF4-FFF2-40B4-BE49-F238E27FC236}">
                <a16:creationId xmlns:a16="http://schemas.microsoft.com/office/drawing/2014/main" id="{FE88A5ED-7A63-78E2-AD9A-D65C74619BB8}"/>
              </a:ext>
            </a:extLst>
          </xdr:cNvPr>
          <xdr:cNvGrpSpPr/>
        </xdr:nvGrpSpPr>
        <xdr:grpSpPr>
          <a:xfrm>
            <a:off x="874059" y="815426"/>
            <a:ext cx="3204884" cy="850516"/>
            <a:chOff x="874059" y="815426"/>
            <a:chExt cx="3204884" cy="850516"/>
          </a:xfrm>
        </xdr:grpSpPr>
        <xdr:graphicFrame macro="">
          <xdr:nvGraphicFramePr>
            <xdr:cNvPr id="29" name="Chart 28">
              <a:extLst>
                <a:ext uri="{FF2B5EF4-FFF2-40B4-BE49-F238E27FC236}">
                  <a16:creationId xmlns:a16="http://schemas.microsoft.com/office/drawing/2014/main" id="{537DEF54-5F86-460F-891F-59064434A336}"/>
                </a:ext>
              </a:extLst>
            </xdr:cNvPr>
            <xdr:cNvGraphicFramePr>
              <a:graphicFrameLocks/>
            </xdr:cNvGraphicFramePr>
          </xdr:nvGraphicFramePr>
          <xdr:xfrm>
            <a:off x="874059" y="815426"/>
            <a:ext cx="3204884" cy="85051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8" name="Freeform: Shape 27">
              <a:extLst>
                <a:ext uri="{FF2B5EF4-FFF2-40B4-BE49-F238E27FC236}">
                  <a16:creationId xmlns:a16="http://schemas.microsoft.com/office/drawing/2014/main" id="{3CB39778-43C3-8B16-73F4-6A7A835858B1}"/>
                </a:ext>
              </a:extLst>
            </xdr:cNvPr>
            <xdr:cNvSpPr/>
          </xdr:nvSpPr>
          <xdr:spPr>
            <a:xfrm>
              <a:off x="990108" y="951840"/>
              <a:ext cx="2952000" cy="576000"/>
            </a:xfrm>
            <a:custGeom>
              <a:avLst/>
              <a:gdLst>
                <a:gd name="connsiteX0" fmla="*/ 601319 w 5585792"/>
                <a:gd name="connsiteY0" fmla="*/ 69573 h 1053548"/>
                <a:gd name="connsiteX1" fmla="*/ 480486 w 5585792"/>
                <a:gd name="connsiteY1" fmla="*/ 415048 h 1053548"/>
                <a:gd name="connsiteX2" fmla="*/ 89455 w 5585792"/>
                <a:gd name="connsiteY2" fmla="*/ 415045 h 1053548"/>
                <a:gd name="connsiteX3" fmla="*/ 405807 w 5585792"/>
                <a:gd name="connsiteY3" fmla="*/ 628558 h 1053548"/>
                <a:gd name="connsiteX4" fmla="*/ 284970 w 5585792"/>
                <a:gd name="connsiteY4" fmla="*/ 974031 h 1053548"/>
                <a:gd name="connsiteX5" fmla="*/ 601319 w 5585792"/>
                <a:gd name="connsiteY5" fmla="*/ 760514 h 1053548"/>
                <a:gd name="connsiteX6" fmla="*/ 917668 w 5585792"/>
                <a:gd name="connsiteY6" fmla="*/ 974031 h 1053548"/>
                <a:gd name="connsiteX7" fmla="*/ 796831 w 5585792"/>
                <a:gd name="connsiteY7" fmla="*/ 628558 h 1053548"/>
                <a:gd name="connsiteX8" fmla="*/ 1113183 w 5585792"/>
                <a:gd name="connsiteY8" fmla="*/ 415045 h 1053548"/>
                <a:gd name="connsiteX9" fmla="*/ 722152 w 5585792"/>
                <a:gd name="connsiteY9" fmla="*/ 415048 h 1053548"/>
                <a:gd name="connsiteX10" fmla="*/ 2771367 w 5585792"/>
                <a:gd name="connsiteY10" fmla="*/ 67915 h 1053548"/>
                <a:gd name="connsiteX11" fmla="*/ 2650534 w 5585792"/>
                <a:gd name="connsiteY11" fmla="*/ 413390 h 1053548"/>
                <a:gd name="connsiteX12" fmla="*/ 2259503 w 5585792"/>
                <a:gd name="connsiteY12" fmla="*/ 413387 h 1053548"/>
                <a:gd name="connsiteX13" fmla="*/ 2575855 w 5585792"/>
                <a:gd name="connsiteY13" fmla="*/ 626900 h 1053548"/>
                <a:gd name="connsiteX14" fmla="*/ 2455018 w 5585792"/>
                <a:gd name="connsiteY14" fmla="*/ 972373 h 1053548"/>
                <a:gd name="connsiteX15" fmla="*/ 2771367 w 5585792"/>
                <a:gd name="connsiteY15" fmla="*/ 758856 h 1053548"/>
                <a:gd name="connsiteX16" fmla="*/ 3087716 w 5585792"/>
                <a:gd name="connsiteY16" fmla="*/ 972373 h 1053548"/>
                <a:gd name="connsiteX17" fmla="*/ 2966879 w 5585792"/>
                <a:gd name="connsiteY17" fmla="*/ 626900 h 1053548"/>
                <a:gd name="connsiteX18" fmla="*/ 3283231 w 5585792"/>
                <a:gd name="connsiteY18" fmla="*/ 413387 h 1053548"/>
                <a:gd name="connsiteX19" fmla="*/ 2892200 w 5585792"/>
                <a:gd name="connsiteY19" fmla="*/ 413390 h 1053548"/>
                <a:gd name="connsiteX20" fmla="*/ 1686343 w 5585792"/>
                <a:gd name="connsiteY20" fmla="*/ 67915 h 1053548"/>
                <a:gd name="connsiteX21" fmla="*/ 1565510 w 5585792"/>
                <a:gd name="connsiteY21" fmla="*/ 413390 h 1053548"/>
                <a:gd name="connsiteX22" fmla="*/ 1174479 w 5585792"/>
                <a:gd name="connsiteY22" fmla="*/ 413387 h 1053548"/>
                <a:gd name="connsiteX23" fmla="*/ 1490831 w 5585792"/>
                <a:gd name="connsiteY23" fmla="*/ 626900 h 1053548"/>
                <a:gd name="connsiteX24" fmla="*/ 1369994 w 5585792"/>
                <a:gd name="connsiteY24" fmla="*/ 972373 h 1053548"/>
                <a:gd name="connsiteX25" fmla="*/ 1686343 w 5585792"/>
                <a:gd name="connsiteY25" fmla="*/ 758856 h 1053548"/>
                <a:gd name="connsiteX26" fmla="*/ 2002692 w 5585792"/>
                <a:gd name="connsiteY26" fmla="*/ 972373 h 1053548"/>
                <a:gd name="connsiteX27" fmla="*/ 1881855 w 5585792"/>
                <a:gd name="connsiteY27" fmla="*/ 626900 h 1053548"/>
                <a:gd name="connsiteX28" fmla="*/ 2198207 w 5585792"/>
                <a:gd name="connsiteY28" fmla="*/ 413387 h 1053548"/>
                <a:gd name="connsiteX29" fmla="*/ 1807176 w 5585792"/>
                <a:gd name="connsiteY29" fmla="*/ 413390 h 1053548"/>
                <a:gd name="connsiteX30" fmla="*/ 4969575 w 5585792"/>
                <a:gd name="connsiteY30" fmla="*/ 62994 h 1053548"/>
                <a:gd name="connsiteX31" fmla="*/ 4848742 w 5585792"/>
                <a:gd name="connsiteY31" fmla="*/ 408469 h 1053548"/>
                <a:gd name="connsiteX32" fmla="*/ 4457711 w 5585792"/>
                <a:gd name="connsiteY32" fmla="*/ 408466 h 1053548"/>
                <a:gd name="connsiteX33" fmla="*/ 4774063 w 5585792"/>
                <a:gd name="connsiteY33" fmla="*/ 621979 h 1053548"/>
                <a:gd name="connsiteX34" fmla="*/ 4653226 w 5585792"/>
                <a:gd name="connsiteY34" fmla="*/ 967452 h 1053548"/>
                <a:gd name="connsiteX35" fmla="*/ 4969575 w 5585792"/>
                <a:gd name="connsiteY35" fmla="*/ 753935 h 1053548"/>
                <a:gd name="connsiteX36" fmla="*/ 5285924 w 5585792"/>
                <a:gd name="connsiteY36" fmla="*/ 967452 h 1053548"/>
                <a:gd name="connsiteX37" fmla="*/ 5165087 w 5585792"/>
                <a:gd name="connsiteY37" fmla="*/ 621979 h 1053548"/>
                <a:gd name="connsiteX38" fmla="*/ 5481439 w 5585792"/>
                <a:gd name="connsiteY38" fmla="*/ 408466 h 1053548"/>
                <a:gd name="connsiteX39" fmla="*/ 5090408 w 5585792"/>
                <a:gd name="connsiteY39" fmla="*/ 408469 h 1053548"/>
                <a:gd name="connsiteX40" fmla="*/ 3884551 w 5585792"/>
                <a:gd name="connsiteY40" fmla="*/ 62994 h 1053548"/>
                <a:gd name="connsiteX41" fmla="*/ 3763718 w 5585792"/>
                <a:gd name="connsiteY41" fmla="*/ 408469 h 1053548"/>
                <a:gd name="connsiteX42" fmla="*/ 3372687 w 5585792"/>
                <a:gd name="connsiteY42" fmla="*/ 408466 h 1053548"/>
                <a:gd name="connsiteX43" fmla="*/ 3689039 w 5585792"/>
                <a:gd name="connsiteY43" fmla="*/ 621979 h 1053548"/>
                <a:gd name="connsiteX44" fmla="*/ 3568202 w 5585792"/>
                <a:gd name="connsiteY44" fmla="*/ 967452 h 1053548"/>
                <a:gd name="connsiteX45" fmla="*/ 3884551 w 5585792"/>
                <a:gd name="connsiteY45" fmla="*/ 753935 h 1053548"/>
                <a:gd name="connsiteX46" fmla="*/ 4200900 w 5585792"/>
                <a:gd name="connsiteY46" fmla="*/ 967452 h 1053548"/>
                <a:gd name="connsiteX47" fmla="*/ 4080063 w 5585792"/>
                <a:gd name="connsiteY47" fmla="*/ 621979 h 1053548"/>
                <a:gd name="connsiteX48" fmla="*/ 4396415 w 5585792"/>
                <a:gd name="connsiteY48" fmla="*/ 408466 h 1053548"/>
                <a:gd name="connsiteX49" fmla="*/ 4005384 w 5585792"/>
                <a:gd name="connsiteY49" fmla="*/ 408469 h 1053548"/>
                <a:gd name="connsiteX50" fmla="*/ 0 w 5585792"/>
                <a:gd name="connsiteY50" fmla="*/ 0 h 1053548"/>
                <a:gd name="connsiteX51" fmla="*/ 5585792 w 5585792"/>
                <a:gd name="connsiteY51" fmla="*/ 0 h 1053548"/>
                <a:gd name="connsiteX52" fmla="*/ 5585792 w 5585792"/>
                <a:gd name="connsiteY52" fmla="*/ 1053548 h 1053548"/>
                <a:gd name="connsiteX53" fmla="*/ 0 w 5585792"/>
                <a:gd name="connsiteY53" fmla="*/ 1053548 h 10535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5585792" h="1053548">
                  <a:moveTo>
                    <a:pt x="601319" y="69573"/>
                  </a:moveTo>
                  <a:lnTo>
                    <a:pt x="480486" y="415048"/>
                  </a:lnTo>
                  <a:lnTo>
                    <a:pt x="89455" y="415045"/>
                  </a:lnTo>
                  <a:lnTo>
                    <a:pt x="405807" y="628558"/>
                  </a:lnTo>
                  <a:lnTo>
                    <a:pt x="284970" y="974031"/>
                  </a:lnTo>
                  <a:lnTo>
                    <a:pt x="601319" y="760514"/>
                  </a:lnTo>
                  <a:lnTo>
                    <a:pt x="917668" y="974031"/>
                  </a:lnTo>
                  <a:lnTo>
                    <a:pt x="796831" y="628558"/>
                  </a:lnTo>
                  <a:lnTo>
                    <a:pt x="1113183" y="415045"/>
                  </a:lnTo>
                  <a:lnTo>
                    <a:pt x="722152" y="415048"/>
                  </a:lnTo>
                  <a:close/>
                  <a:moveTo>
                    <a:pt x="2771367" y="67915"/>
                  </a:moveTo>
                  <a:lnTo>
                    <a:pt x="2650534" y="413390"/>
                  </a:lnTo>
                  <a:lnTo>
                    <a:pt x="2259503" y="413387"/>
                  </a:lnTo>
                  <a:lnTo>
                    <a:pt x="2575855" y="626900"/>
                  </a:lnTo>
                  <a:lnTo>
                    <a:pt x="2455018" y="972373"/>
                  </a:lnTo>
                  <a:lnTo>
                    <a:pt x="2771367" y="758856"/>
                  </a:lnTo>
                  <a:lnTo>
                    <a:pt x="3087716" y="972373"/>
                  </a:lnTo>
                  <a:lnTo>
                    <a:pt x="2966879" y="626900"/>
                  </a:lnTo>
                  <a:lnTo>
                    <a:pt x="3283231" y="413387"/>
                  </a:lnTo>
                  <a:lnTo>
                    <a:pt x="2892200" y="413390"/>
                  </a:lnTo>
                  <a:close/>
                  <a:moveTo>
                    <a:pt x="1686343" y="67915"/>
                  </a:moveTo>
                  <a:lnTo>
                    <a:pt x="1565510" y="413390"/>
                  </a:lnTo>
                  <a:lnTo>
                    <a:pt x="1174479" y="413387"/>
                  </a:lnTo>
                  <a:lnTo>
                    <a:pt x="1490831" y="626900"/>
                  </a:lnTo>
                  <a:lnTo>
                    <a:pt x="1369994" y="972373"/>
                  </a:lnTo>
                  <a:lnTo>
                    <a:pt x="1686343" y="758856"/>
                  </a:lnTo>
                  <a:lnTo>
                    <a:pt x="2002692" y="972373"/>
                  </a:lnTo>
                  <a:lnTo>
                    <a:pt x="1881855" y="626900"/>
                  </a:lnTo>
                  <a:lnTo>
                    <a:pt x="2198207" y="413387"/>
                  </a:lnTo>
                  <a:lnTo>
                    <a:pt x="1807176" y="413390"/>
                  </a:lnTo>
                  <a:close/>
                  <a:moveTo>
                    <a:pt x="4969575" y="62994"/>
                  </a:moveTo>
                  <a:lnTo>
                    <a:pt x="4848742" y="408469"/>
                  </a:lnTo>
                  <a:lnTo>
                    <a:pt x="4457711" y="408466"/>
                  </a:lnTo>
                  <a:lnTo>
                    <a:pt x="4774063" y="621979"/>
                  </a:lnTo>
                  <a:lnTo>
                    <a:pt x="4653226" y="967452"/>
                  </a:lnTo>
                  <a:lnTo>
                    <a:pt x="4969575" y="753935"/>
                  </a:lnTo>
                  <a:lnTo>
                    <a:pt x="5285924" y="967452"/>
                  </a:lnTo>
                  <a:lnTo>
                    <a:pt x="5165087" y="621979"/>
                  </a:lnTo>
                  <a:lnTo>
                    <a:pt x="5481439" y="408466"/>
                  </a:lnTo>
                  <a:lnTo>
                    <a:pt x="5090408" y="408469"/>
                  </a:lnTo>
                  <a:close/>
                  <a:moveTo>
                    <a:pt x="3884551" y="62994"/>
                  </a:moveTo>
                  <a:lnTo>
                    <a:pt x="3763718" y="408469"/>
                  </a:lnTo>
                  <a:lnTo>
                    <a:pt x="3372687" y="408466"/>
                  </a:lnTo>
                  <a:lnTo>
                    <a:pt x="3689039" y="621979"/>
                  </a:lnTo>
                  <a:lnTo>
                    <a:pt x="3568202" y="967452"/>
                  </a:lnTo>
                  <a:lnTo>
                    <a:pt x="3884551" y="753935"/>
                  </a:lnTo>
                  <a:lnTo>
                    <a:pt x="4200900" y="967452"/>
                  </a:lnTo>
                  <a:lnTo>
                    <a:pt x="4080063" y="621979"/>
                  </a:lnTo>
                  <a:lnTo>
                    <a:pt x="4396415" y="408466"/>
                  </a:lnTo>
                  <a:lnTo>
                    <a:pt x="4005384" y="408469"/>
                  </a:lnTo>
                  <a:close/>
                  <a:moveTo>
                    <a:pt x="0" y="0"/>
                  </a:moveTo>
                  <a:lnTo>
                    <a:pt x="5585792" y="0"/>
                  </a:lnTo>
                  <a:lnTo>
                    <a:pt x="5585792" y="1053548"/>
                  </a:lnTo>
                  <a:lnTo>
                    <a:pt x="0" y="1053548"/>
                  </a:lnTo>
                  <a:close/>
                </a:path>
              </a:pathLst>
            </a:custGeom>
            <a:solidFill>
              <a:srgbClr val="050A32"/>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AE"/>
            </a:p>
          </xdr:txBody>
        </xdr:sp>
      </xdr:grpSp>
    </xdr:grpSp>
    <xdr:clientData/>
  </xdr:twoCellAnchor>
  <xdr:twoCellAnchor>
    <xdr:from>
      <xdr:col>1</xdr:col>
      <xdr:colOff>161512</xdr:colOff>
      <xdr:row>9</xdr:row>
      <xdr:rowOff>104544</xdr:rowOff>
    </xdr:from>
    <xdr:to>
      <xdr:col>6</xdr:col>
      <xdr:colOff>339555</xdr:colOff>
      <xdr:row>9</xdr:row>
      <xdr:rowOff>104544</xdr:rowOff>
    </xdr:to>
    <xdr:cxnSp macro="">
      <xdr:nvCxnSpPr>
        <xdr:cNvPr id="33" name="Straight Connector 32">
          <a:extLst>
            <a:ext uri="{FF2B5EF4-FFF2-40B4-BE49-F238E27FC236}">
              <a16:creationId xmlns:a16="http://schemas.microsoft.com/office/drawing/2014/main" id="{A3E483B8-F0F4-43A7-BEDF-E13A134FA50F}"/>
            </a:ext>
          </a:extLst>
        </xdr:cNvPr>
        <xdr:cNvCxnSpPr/>
      </xdr:nvCxnSpPr>
      <xdr:spPr>
        <a:xfrm>
          <a:off x="340806" y="1718191"/>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234607</xdr:colOff>
      <xdr:row>12</xdr:row>
      <xdr:rowOff>9052</xdr:rowOff>
    </xdr:from>
    <xdr:to>
      <xdr:col>3</xdr:col>
      <xdr:colOff>92081</xdr:colOff>
      <xdr:row>17</xdr:row>
      <xdr:rowOff>164036</xdr:rowOff>
    </xdr:to>
    <xdr:graphicFrame macro="">
      <xdr:nvGraphicFramePr>
        <xdr:cNvPr id="34" name="Chart 33">
          <a:extLst>
            <a:ext uri="{FF2B5EF4-FFF2-40B4-BE49-F238E27FC236}">
              <a16:creationId xmlns:a16="http://schemas.microsoft.com/office/drawing/2014/main" id="{1B745461-7AC5-4BBA-8D9B-0388E29C0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402659</xdr:colOff>
      <xdr:row>14</xdr:row>
      <xdr:rowOff>26778</xdr:rowOff>
    </xdr:from>
    <xdr:to>
      <xdr:col>2</xdr:col>
      <xdr:colOff>536617</xdr:colOff>
      <xdr:row>15</xdr:row>
      <xdr:rowOff>154904</xdr:rowOff>
    </xdr:to>
    <xdr:sp macro="" textlink="Analysis!$H$2">
      <xdr:nvSpPr>
        <xdr:cNvPr id="35" name="TextBox 34">
          <a:extLst>
            <a:ext uri="{FF2B5EF4-FFF2-40B4-BE49-F238E27FC236}">
              <a16:creationId xmlns:a16="http://schemas.microsoft.com/office/drawing/2014/main" id="{0206121F-59F9-4E44-A10E-13422E3A1269}"/>
            </a:ext>
          </a:extLst>
        </xdr:cNvPr>
        <xdr:cNvSpPr txBox="1"/>
      </xdr:nvSpPr>
      <xdr:spPr>
        <a:xfrm>
          <a:off x="590549" y="2657244"/>
          <a:ext cx="739383" cy="316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C46617-04CF-44D5-B8FA-15F7CCE79A3D}" type="TxLink">
            <a:rPr lang="en-US" sz="1800" b="0" i="0" u="none" strike="noStrike">
              <a:solidFill>
                <a:srgbClr val="FA4896"/>
              </a:solidFill>
              <a:latin typeface="Tw Cen MT" panose="020B0602020104020603" pitchFamily="34" charset="0"/>
              <a:cs typeface="Calibri"/>
            </a:rPr>
            <a:t>44%</a:t>
          </a:fld>
          <a:endParaRPr lang="en-AE" sz="3200">
            <a:solidFill>
              <a:srgbClr val="FA4896"/>
            </a:solidFill>
            <a:latin typeface="Tw Cen MT" panose="020B0602020104020603" pitchFamily="34" charset="0"/>
          </a:endParaRPr>
        </a:p>
      </xdr:txBody>
    </xdr:sp>
    <xdr:clientData/>
  </xdr:twoCellAnchor>
  <xdr:twoCellAnchor>
    <xdr:from>
      <xdr:col>4</xdr:col>
      <xdr:colOff>424361</xdr:colOff>
      <xdr:row>12</xdr:row>
      <xdr:rowOff>12034</xdr:rowOff>
    </xdr:from>
    <xdr:to>
      <xdr:col>6</xdr:col>
      <xdr:colOff>281835</xdr:colOff>
      <xdr:row>17</xdr:row>
      <xdr:rowOff>167018</xdr:rowOff>
    </xdr:to>
    <xdr:graphicFrame macro="">
      <xdr:nvGraphicFramePr>
        <xdr:cNvPr id="36" name="Chart 35">
          <a:extLst>
            <a:ext uri="{FF2B5EF4-FFF2-40B4-BE49-F238E27FC236}">
              <a16:creationId xmlns:a16="http://schemas.microsoft.com/office/drawing/2014/main" id="{6D2A3E0D-DBBB-47F0-AB8B-D174BE8D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592413</xdr:colOff>
      <xdr:row>14</xdr:row>
      <xdr:rowOff>29760</xdr:rowOff>
    </xdr:from>
    <xdr:to>
      <xdr:col>6</xdr:col>
      <xdr:colOff>113783</xdr:colOff>
      <xdr:row>15</xdr:row>
      <xdr:rowOff>157886</xdr:rowOff>
    </xdr:to>
    <xdr:sp macro="" textlink="Analysis!$H$3">
      <xdr:nvSpPr>
        <xdr:cNvPr id="37" name="TextBox 36">
          <a:extLst>
            <a:ext uri="{FF2B5EF4-FFF2-40B4-BE49-F238E27FC236}">
              <a16:creationId xmlns:a16="http://schemas.microsoft.com/office/drawing/2014/main" id="{36B465F3-203D-4875-98D4-A15B122C5CB5}"/>
            </a:ext>
          </a:extLst>
        </xdr:cNvPr>
        <xdr:cNvSpPr txBox="1"/>
      </xdr:nvSpPr>
      <xdr:spPr>
        <a:xfrm>
          <a:off x="2596577" y="2660226"/>
          <a:ext cx="732220" cy="3160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F59E46-4EA1-41FF-8AEF-6AD3B552172F}" type="TxLink">
            <a:rPr lang="en-US" sz="1800" b="0" i="0" u="none" strike="noStrike">
              <a:solidFill>
                <a:srgbClr val="197DE1"/>
              </a:solidFill>
              <a:latin typeface="Tw Cen MT" panose="020B0602020104020603" pitchFamily="34" charset="0"/>
              <a:cs typeface="Calibri"/>
            </a:rPr>
            <a:t>56%</a:t>
          </a:fld>
          <a:endParaRPr lang="en-AE" sz="4800">
            <a:solidFill>
              <a:srgbClr val="197DE1"/>
            </a:solidFill>
            <a:latin typeface="Tw Cen MT" panose="020B0602020104020603" pitchFamily="34" charset="0"/>
          </a:endParaRPr>
        </a:p>
      </xdr:txBody>
    </xdr:sp>
    <xdr:clientData/>
  </xdr:twoCellAnchor>
  <xdr:twoCellAnchor editAs="oneCell">
    <xdr:from>
      <xdr:col>4</xdr:col>
      <xdr:colOff>7741</xdr:colOff>
      <xdr:row>13</xdr:row>
      <xdr:rowOff>179092</xdr:rowOff>
    </xdr:from>
    <xdr:to>
      <xdr:col>4</xdr:col>
      <xdr:colOff>464715</xdr:colOff>
      <xdr:row>16</xdr:row>
      <xdr:rowOff>108276</xdr:rowOff>
    </xdr:to>
    <xdr:pic>
      <xdr:nvPicPr>
        <xdr:cNvPr id="43" name="Graphic 42" descr="Male">
          <a:extLst>
            <a:ext uri="{FF2B5EF4-FFF2-40B4-BE49-F238E27FC236}">
              <a16:creationId xmlns:a16="http://schemas.microsoft.com/office/drawing/2014/main" id="{4DE34D91-CC54-EBE7-4518-19EF5FE6084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11905" y="2621667"/>
          <a:ext cx="456974" cy="492856"/>
        </a:xfrm>
        <a:prstGeom prst="rect">
          <a:avLst/>
        </a:prstGeom>
      </xdr:spPr>
    </xdr:pic>
    <xdr:clientData/>
  </xdr:twoCellAnchor>
  <xdr:twoCellAnchor editAs="oneCell">
    <xdr:from>
      <xdr:col>3</xdr:col>
      <xdr:colOff>61443</xdr:colOff>
      <xdr:row>13</xdr:row>
      <xdr:rowOff>179092</xdr:rowOff>
    </xdr:from>
    <xdr:to>
      <xdr:col>3</xdr:col>
      <xdr:colOff>524561</xdr:colOff>
      <xdr:row>16</xdr:row>
      <xdr:rowOff>108276</xdr:rowOff>
    </xdr:to>
    <xdr:pic>
      <xdr:nvPicPr>
        <xdr:cNvPr id="45" name="Graphic 44" descr="Female">
          <a:extLst>
            <a:ext uri="{FF2B5EF4-FFF2-40B4-BE49-F238E27FC236}">
              <a16:creationId xmlns:a16="http://schemas.microsoft.com/office/drawing/2014/main" id="{A9D765A9-B196-3E30-826D-179D118875F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60183" y="2621667"/>
          <a:ext cx="463118" cy="492856"/>
        </a:xfrm>
        <a:prstGeom prst="rect">
          <a:avLst/>
        </a:prstGeom>
      </xdr:spPr>
    </xdr:pic>
    <xdr:clientData/>
  </xdr:twoCellAnchor>
  <xdr:twoCellAnchor editAs="oneCell">
    <xdr:from>
      <xdr:col>2</xdr:col>
      <xdr:colOff>478118</xdr:colOff>
      <xdr:row>10</xdr:row>
      <xdr:rowOff>22412</xdr:rowOff>
    </xdr:from>
    <xdr:to>
      <xdr:col>5</xdr:col>
      <xdr:colOff>64379</xdr:colOff>
      <xdr:row>13</xdr:row>
      <xdr:rowOff>96529</xdr:rowOff>
    </xdr:to>
    <mc:AlternateContent xmlns:mc="http://schemas.openxmlformats.org/markup-compatibility/2006">
      <mc:Choice xmlns:a14="http://schemas.microsoft.com/office/drawing/2010/main" Requires="a14">
        <xdr:graphicFrame macro="">
          <xdr:nvGraphicFramePr>
            <xdr:cNvPr id="46" name="Gender 1">
              <a:extLst>
                <a:ext uri="{FF2B5EF4-FFF2-40B4-BE49-F238E27FC236}">
                  <a16:creationId xmlns:a16="http://schemas.microsoft.com/office/drawing/2014/main" id="{7E585CC1-F0F6-45A4-8E18-78D2395599D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73985" y="1885079"/>
              <a:ext cx="1415061" cy="63291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44823</xdr:colOff>
      <xdr:row>20</xdr:row>
      <xdr:rowOff>145493</xdr:rowOff>
    </xdr:from>
    <xdr:to>
      <xdr:col>7</xdr:col>
      <xdr:colOff>12275</xdr:colOff>
      <xdr:row>38</xdr:row>
      <xdr:rowOff>9927</xdr:rowOff>
    </xdr:to>
    <xdr:sp macro="" textlink="">
      <xdr:nvSpPr>
        <xdr:cNvPr id="91" name="Rectangle 90">
          <a:extLst>
            <a:ext uri="{FF2B5EF4-FFF2-40B4-BE49-F238E27FC236}">
              <a16:creationId xmlns:a16="http://schemas.microsoft.com/office/drawing/2014/main" id="{4A998163-40A2-82BD-5531-DD454990A4FB}"/>
            </a:ext>
          </a:extLst>
        </xdr:cNvPr>
        <xdr:cNvSpPr/>
      </xdr:nvSpPr>
      <xdr:spPr>
        <a:xfrm>
          <a:off x="226252" y="3774064"/>
          <a:ext cx="3625052" cy="3130149"/>
        </a:xfrm>
        <a:prstGeom prst="rect">
          <a:avLst/>
        </a:prstGeom>
        <a:solidFill>
          <a:schemeClr val="bg1">
            <a:alpha val="5000"/>
          </a:schemeClr>
        </a:solidFill>
        <a:ln>
          <a:gradFill flip="none" rotWithShape="1">
            <a:gsLst>
              <a:gs pos="0">
                <a:srgbClr val="050A32"/>
              </a:gs>
              <a:gs pos="50000">
                <a:srgbClr val="F08C0F"/>
              </a:gs>
              <a:gs pos="100000">
                <a:srgbClr val="050A32"/>
              </a:gs>
            </a:gsLst>
            <a:lin ang="189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p>
      </xdr:txBody>
    </xdr:sp>
    <xdr:clientData/>
  </xdr:twoCellAnchor>
  <xdr:twoCellAnchor>
    <xdr:from>
      <xdr:col>1</xdr:col>
      <xdr:colOff>115779</xdr:colOff>
      <xdr:row>18</xdr:row>
      <xdr:rowOff>85765</xdr:rowOff>
    </xdr:from>
    <xdr:to>
      <xdr:col>6</xdr:col>
      <xdr:colOff>293822</xdr:colOff>
      <xdr:row>20</xdr:row>
      <xdr:rowOff>144097</xdr:rowOff>
    </xdr:to>
    <xdr:grpSp>
      <xdr:nvGrpSpPr>
        <xdr:cNvPr id="48" name="Group 47">
          <a:extLst>
            <a:ext uri="{FF2B5EF4-FFF2-40B4-BE49-F238E27FC236}">
              <a16:creationId xmlns:a16="http://schemas.microsoft.com/office/drawing/2014/main" id="{0CAB2554-F0A4-41BE-82B9-84D6D98E2D0D}"/>
            </a:ext>
          </a:extLst>
        </xdr:cNvPr>
        <xdr:cNvGrpSpPr/>
      </xdr:nvGrpSpPr>
      <xdr:grpSpPr>
        <a:xfrm>
          <a:off x="302046" y="3438565"/>
          <a:ext cx="3226043" cy="430865"/>
          <a:chOff x="321785" y="337278"/>
          <a:chExt cx="3240984" cy="414787"/>
        </a:xfrm>
      </xdr:grpSpPr>
      <xdr:grpSp>
        <xdr:nvGrpSpPr>
          <xdr:cNvPr id="49" name="Group 48">
            <a:extLst>
              <a:ext uri="{FF2B5EF4-FFF2-40B4-BE49-F238E27FC236}">
                <a16:creationId xmlns:a16="http://schemas.microsoft.com/office/drawing/2014/main" id="{823AE741-B521-D097-0694-E8A19AFCBE52}"/>
              </a:ext>
            </a:extLst>
          </xdr:cNvPr>
          <xdr:cNvGrpSpPr/>
        </xdr:nvGrpSpPr>
        <xdr:grpSpPr>
          <a:xfrm>
            <a:off x="734069" y="441488"/>
            <a:ext cx="2416416" cy="196719"/>
            <a:chOff x="5076093" y="550986"/>
            <a:chExt cx="2406138" cy="199132"/>
          </a:xfrm>
        </xdr:grpSpPr>
        <xdr:sp macro="" textlink="">
          <xdr:nvSpPr>
            <xdr:cNvPr id="52" name="TextBox 51">
              <a:extLst>
                <a:ext uri="{FF2B5EF4-FFF2-40B4-BE49-F238E27FC236}">
                  <a16:creationId xmlns:a16="http://schemas.microsoft.com/office/drawing/2014/main" id="{224A66A0-4D01-52CD-B2B3-E7284944F78F}"/>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Net Promoter Score</a:t>
              </a:r>
            </a:p>
          </xdr:txBody>
        </xdr:sp>
        <xdr:grpSp>
          <xdr:nvGrpSpPr>
            <xdr:cNvPr id="53" name="Group 52">
              <a:extLst>
                <a:ext uri="{FF2B5EF4-FFF2-40B4-BE49-F238E27FC236}">
                  <a16:creationId xmlns:a16="http://schemas.microsoft.com/office/drawing/2014/main" id="{2176BF0E-2FC6-2103-18B0-6B1901CFC327}"/>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57" name="Arrow: Chevron 56">
                <a:extLst>
                  <a:ext uri="{FF2B5EF4-FFF2-40B4-BE49-F238E27FC236}">
                    <a16:creationId xmlns:a16="http://schemas.microsoft.com/office/drawing/2014/main" id="{07045502-CBA5-6D29-55AC-A2E6435905EA}"/>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58" name="Arrow: Chevron 57">
                <a:extLst>
                  <a:ext uri="{FF2B5EF4-FFF2-40B4-BE49-F238E27FC236}">
                    <a16:creationId xmlns:a16="http://schemas.microsoft.com/office/drawing/2014/main" id="{B79D2163-9450-5D27-443F-3829BBA47DEB}"/>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54" name="Group 53">
              <a:extLst>
                <a:ext uri="{FF2B5EF4-FFF2-40B4-BE49-F238E27FC236}">
                  <a16:creationId xmlns:a16="http://schemas.microsoft.com/office/drawing/2014/main" id="{F4658A87-A2A6-ABB4-8109-14EF5CDF3542}"/>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55" name="Arrow: Chevron 54">
                <a:extLst>
                  <a:ext uri="{FF2B5EF4-FFF2-40B4-BE49-F238E27FC236}">
                    <a16:creationId xmlns:a16="http://schemas.microsoft.com/office/drawing/2014/main" id="{39CCE0B8-CE16-C8EE-6B43-CB254A4414AA}"/>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56" name="Arrow: Chevron 55">
                <a:extLst>
                  <a:ext uri="{FF2B5EF4-FFF2-40B4-BE49-F238E27FC236}">
                    <a16:creationId xmlns:a16="http://schemas.microsoft.com/office/drawing/2014/main" id="{3260FD22-94CB-D657-E6DF-73B669FCB8EF}"/>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xnSp macro="">
        <xdr:nvCxnSpPr>
          <xdr:cNvPr id="50" name="Straight Connector 49">
            <a:extLst>
              <a:ext uri="{FF2B5EF4-FFF2-40B4-BE49-F238E27FC236}">
                <a16:creationId xmlns:a16="http://schemas.microsoft.com/office/drawing/2014/main" id="{5DA4FB90-56BC-23E5-503B-5DE6A74A6B52}"/>
              </a:ext>
            </a:extLst>
          </xdr:cNvPr>
          <xdr:cNvCxnSpPr/>
        </xdr:nvCxnSpPr>
        <xdr:spPr>
          <a:xfrm>
            <a:off x="321785" y="752065"/>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E8458712-78E1-0BAB-0A19-AE64A1C02945}"/>
              </a:ext>
            </a:extLst>
          </xdr:cNvPr>
          <xdr:cNvCxnSpPr/>
        </xdr:nvCxnSpPr>
        <xdr:spPr>
          <a:xfrm>
            <a:off x="321785" y="337278"/>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143966</xdr:colOff>
      <xdr:row>21</xdr:row>
      <xdr:rowOff>23184</xdr:rowOff>
    </xdr:from>
    <xdr:to>
      <xdr:col>6</xdr:col>
      <xdr:colOff>222625</xdr:colOff>
      <xdr:row>26</xdr:row>
      <xdr:rowOff>120391</xdr:rowOff>
    </xdr:to>
    <xdr:grpSp>
      <xdr:nvGrpSpPr>
        <xdr:cNvPr id="106" name="Group 105">
          <a:extLst>
            <a:ext uri="{FF2B5EF4-FFF2-40B4-BE49-F238E27FC236}">
              <a16:creationId xmlns:a16="http://schemas.microsoft.com/office/drawing/2014/main" id="{B8DBAA32-BDC6-F38A-3277-1407F62BFE49}"/>
            </a:ext>
          </a:extLst>
        </xdr:cNvPr>
        <xdr:cNvGrpSpPr/>
      </xdr:nvGrpSpPr>
      <xdr:grpSpPr>
        <a:xfrm>
          <a:off x="330233" y="3934784"/>
          <a:ext cx="3126659" cy="1028540"/>
          <a:chOff x="325395" y="3804156"/>
          <a:chExt cx="3126659" cy="1004350"/>
        </a:xfrm>
      </xdr:grpSpPr>
      <xdr:pic>
        <xdr:nvPicPr>
          <xdr:cNvPr id="60" name="Graphic 59" descr="Neutral face with solid fill">
            <a:extLst>
              <a:ext uri="{FF2B5EF4-FFF2-40B4-BE49-F238E27FC236}">
                <a16:creationId xmlns:a16="http://schemas.microsoft.com/office/drawing/2014/main" id="{4A880D6D-968D-5BC0-0843-7B4BA98218F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10218" y="3804156"/>
            <a:ext cx="357012" cy="364270"/>
          </a:xfrm>
          <a:prstGeom prst="rect">
            <a:avLst/>
          </a:prstGeom>
        </xdr:spPr>
      </xdr:pic>
      <xdr:pic>
        <xdr:nvPicPr>
          <xdr:cNvPr id="62" name="Graphic 61" descr="Smiling face with solid fill">
            <a:extLst>
              <a:ext uri="{FF2B5EF4-FFF2-40B4-BE49-F238E27FC236}">
                <a16:creationId xmlns:a16="http://schemas.microsoft.com/office/drawing/2014/main" id="{6D1BADEF-8635-8F7B-84AB-A5B18E7252D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798693" y="3804156"/>
            <a:ext cx="360000" cy="364270"/>
          </a:xfrm>
          <a:prstGeom prst="rect">
            <a:avLst/>
          </a:prstGeom>
        </xdr:spPr>
      </xdr:pic>
      <xdr:pic>
        <xdr:nvPicPr>
          <xdr:cNvPr id="64" name="Graphic 63" descr="Sad face with solid fill">
            <a:extLst>
              <a:ext uri="{FF2B5EF4-FFF2-40B4-BE49-F238E27FC236}">
                <a16:creationId xmlns:a16="http://schemas.microsoft.com/office/drawing/2014/main" id="{5D9D0DF9-6A41-9002-4AE9-CF6AD5491AF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621743" y="3804156"/>
            <a:ext cx="357012" cy="364270"/>
          </a:xfrm>
          <a:prstGeom prst="rect">
            <a:avLst/>
          </a:prstGeom>
        </xdr:spPr>
      </xdr:pic>
      <xdr:sp macro="" textlink="Analysis!$K$8">
        <xdr:nvSpPr>
          <xdr:cNvPr id="65" name="TextBox 64">
            <a:extLst>
              <a:ext uri="{FF2B5EF4-FFF2-40B4-BE49-F238E27FC236}">
                <a16:creationId xmlns:a16="http://schemas.microsoft.com/office/drawing/2014/main" id="{E676E162-2360-410F-8EEC-733CE4246E9A}"/>
              </a:ext>
            </a:extLst>
          </xdr:cNvPr>
          <xdr:cNvSpPr txBox="1"/>
        </xdr:nvSpPr>
        <xdr:spPr>
          <a:xfrm>
            <a:off x="391118" y="4313534"/>
            <a:ext cx="818262"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33CF0-1434-454D-941A-EB5310ED0D85}" type="TxLink">
              <a:rPr lang="en-US" sz="2000" b="1" i="0" u="none" strike="noStrike">
                <a:solidFill>
                  <a:srgbClr val="F08C0F"/>
                </a:solidFill>
                <a:latin typeface="Tw Cen MT" panose="020B0602020104020603" pitchFamily="34" charset="0"/>
                <a:cs typeface="Calibri"/>
              </a:rPr>
              <a:t>164</a:t>
            </a:fld>
            <a:endParaRPr lang="en-AE" sz="3600" b="1">
              <a:solidFill>
                <a:srgbClr val="F08C0F"/>
              </a:solidFill>
              <a:latin typeface="Tw Cen MT" panose="020B0602020104020603" pitchFamily="34" charset="0"/>
            </a:endParaRPr>
          </a:p>
        </xdr:txBody>
      </xdr:sp>
      <xdr:sp macro="" textlink="Analysis!$K$9">
        <xdr:nvSpPr>
          <xdr:cNvPr id="66" name="TextBox 65">
            <a:extLst>
              <a:ext uri="{FF2B5EF4-FFF2-40B4-BE49-F238E27FC236}">
                <a16:creationId xmlns:a16="http://schemas.microsoft.com/office/drawing/2014/main" id="{FCFCC0CF-0B4C-48A8-A37B-2742DE5746AE}"/>
              </a:ext>
            </a:extLst>
          </xdr:cNvPr>
          <xdr:cNvSpPr txBox="1"/>
        </xdr:nvSpPr>
        <xdr:spPr>
          <a:xfrm>
            <a:off x="1472881" y="4313534"/>
            <a:ext cx="818262"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3BE87C-6E84-4FDF-B13F-26C13144A444}" type="TxLink">
              <a:rPr lang="en-US" sz="2000" b="1" i="0" u="none" strike="noStrike">
                <a:solidFill>
                  <a:srgbClr val="F08C0F"/>
                </a:solidFill>
                <a:latin typeface="Tw Cen MT" panose="020B0602020104020603" pitchFamily="34" charset="0"/>
                <a:cs typeface="Calibri"/>
              </a:rPr>
              <a:t>171</a:t>
            </a:fld>
            <a:endParaRPr lang="en-AE" sz="3600" b="1">
              <a:solidFill>
                <a:srgbClr val="F08C0F"/>
              </a:solidFill>
              <a:latin typeface="Tw Cen MT" panose="020B0602020104020603" pitchFamily="34" charset="0"/>
            </a:endParaRPr>
          </a:p>
        </xdr:txBody>
      </xdr:sp>
      <xdr:sp macro="" textlink="Analysis!$K$10">
        <xdr:nvSpPr>
          <xdr:cNvPr id="67" name="TextBox 66">
            <a:extLst>
              <a:ext uri="{FF2B5EF4-FFF2-40B4-BE49-F238E27FC236}">
                <a16:creationId xmlns:a16="http://schemas.microsoft.com/office/drawing/2014/main" id="{914DBAAB-2F9A-4612-A438-B62C9ECC5CEB}"/>
              </a:ext>
            </a:extLst>
          </xdr:cNvPr>
          <xdr:cNvSpPr txBox="1"/>
        </xdr:nvSpPr>
        <xdr:spPr>
          <a:xfrm>
            <a:off x="2571056" y="4313534"/>
            <a:ext cx="815274"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9262DE-2BA4-441F-B66F-963EDF26E03B}" type="TxLink">
              <a:rPr lang="en-US" sz="2000" b="1" i="0" u="none" strike="noStrike">
                <a:solidFill>
                  <a:srgbClr val="F08C0F"/>
                </a:solidFill>
                <a:latin typeface="Tw Cen MT" panose="020B0602020104020603" pitchFamily="34" charset="0"/>
                <a:cs typeface="Calibri"/>
              </a:rPr>
              <a:t>311</a:t>
            </a:fld>
            <a:endParaRPr lang="en-AE" sz="3600" b="1">
              <a:solidFill>
                <a:srgbClr val="F08C0F"/>
              </a:solidFill>
              <a:latin typeface="Tw Cen MT" panose="020B0602020104020603" pitchFamily="34" charset="0"/>
            </a:endParaRPr>
          </a:p>
        </xdr:txBody>
      </xdr:sp>
      <xdr:sp macro="" textlink="Analysis!$L$8">
        <xdr:nvSpPr>
          <xdr:cNvPr id="68" name="TextBox 67">
            <a:extLst>
              <a:ext uri="{FF2B5EF4-FFF2-40B4-BE49-F238E27FC236}">
                <a16:creationId xmlns:a16="http://schemas.microsoft.com/office/drawing/2014/main" id="{6487492C-881E-4AA3-9B5A-7CC859F2AADA}"/>
              </a:ext>
            </a:extLst>
          </xdr:cNvPr>
          <xdr:cNvSpPr txBox="1"/>
        </xdr:nvSpPr>
        <xdr:spPr>
          <a:xfrm>
            <a:off x="391118" y="4505414"/>
            <a:ext cx="818262"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2845C0-88DA-463A-A8A0-FAF9C2C95A22}" type="TxLink">
              <a:rPr lang="en-US" sz="1100" b="0" i="0" u="none" strike="noStrike">
                <a:solidFill>
                  <a:schemeClr val="bg1"/>
                </a:solidFill>
                <a:latin typeface="Tw Cen MT" panose="020B0602020104020603" pitchFamily="34" charset="0"/>
                <a:cs typeface="Calibri"/>
              </a:rPr>
              <a:t>25%</a:t>
            </a:fld>
            <a:endParaRPr lang="en-AE" sz="1100" b="1">
              <a:solidFill>
                <a:schemeClr val="bg1"/>
              </a:solidFill>
              <a:latin typeface="Tw Cen MT" panose="020B0602020104020603" pitchFamily="34" charset="0"/>
            </a:endParaRPr>
          </a:p>
        </xdr:txBody>
      </xdr:sp>
      <xdr:sp macro="" textlink="Analysis!$L$9">
        <xdr:nvSpPr>
          <xdr:cNvPr id="69" name="TextBox 68">
            <a:extLst>
              <a:ext uri="{FF2B5EF4-FFF2-40B4-BE49-F238E27FC236}">
                <a16:creationId xmlns:a16="http://schemas.microsoft.com/office/drawing/2014/main" id="{0950CB1B-269D-4CBF-828F-2CA13DA35434}"/>
              </a:ext>
            </a:extLst>
          </xdr:cNvPr>
          <xdr:cNvSpPr txBox="1"/>
        </xdr:nvSpPr>
        <xdr:spPr>
          <a:xfrm>
            <a:off x="1472881" y="4505414"/>
            <a:ext cx="818262"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39D255-018F-4538-A1DB-D1BF813139D7}" type="TxLink">
              <a:rPr lang="en-US" sz="1100" b="0" i="0" u="none" strike="noStrike">
                <a:solidFill>
                  <a:schemeClr val="bg1"/>
                </a:solidFill>
                <a:latin typeface="Tw Cen MT" panose="020B0602020104020603" pitchFamily="34" charset="0"/>
                <a:cs typeface="Calibri"/>
              </a:rPr>
              <a:t>26%</a:t>
            </a:fld>
            <a:endParaRPr lang="en-AE" sz="1100" b="1">
              <a:solidFill>
                <a:schemeClr val="bg1"/>
              </a:solidFill>
              <a:latin typeface="Tw Cen MT" panose="020B0602020104020603" pitchFamily="34" charset="0"/>
            </a:endParaRPr>
          </a:p>
        </xdr:txBody>
      </xdr:sp>
      <xdr:sp macro="" textlink="Analysis!$L$10">
        <xdr:nvSpPr>
          <xdr:cNvPr id="70" name="TextBox 69">
            <a:extLst>
              <a:ext uri="{FF2B5EF4-FFF2-40B4-BE49-F238E27FC236}">
                <a16:creationId xmlns:a16="http://schemas.microsoft.com/office/drawing/2014/main" id="{C9E0D7EC-E96A-4B8A-BD8F-2F45ECA3886E}"/>
              </a:ext>
            </a:extLst>
          </xdr:cNvPr>
          <xdr:cNvSpPr txBox="1"/>
        </xdr:nvSpPr>
        <xdr:spPr>
          <a:xfrm>
            <a:off x="2571056" y="4505414"/>
            <a:ext cx="815274" cy="30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FFE3D1-1452-4451-9A83-1E8A4B35744F}" type="TxLink">
              <a:rPr lang="en-US" sz="1100" b="0" i="0" u="none" strike="noStrike">
                <a:solidFill>
                  <a:schemeClr val="bg1"/>
                </a:solidFill>
                <a:latin typeface="Tw Cen MT" panose="020B0602020104020603" pitchFamily="34" charset="0"/>
                <a:cs typeface="Calibri"/>
              </a:rPr>
              <a:t>48%</a:t>
            </a:fld>
            <a:endParaRPr lang="en-AE" sz="1100" b="1">
              <a:solidFill>
                <a:schemeClr val="bg1"/>
              </a:solidFill>
              <a:latin typeface="Tw Cen MT" panose="020B0602020104020603" pitchFamily="34" charset="0"/>
            </a:endParaRPr>
          </a:p>
        </xdr:txBody>
      </xdr:sp>
      <xdr:sp macro="" textlink="">
        <xdr:nvSpPr>
          <xdr:cNvPr id="71" name="TextBox 70">
            <a:extLst>
              <a:ext uri="{FF2B5EF4-FFF2-40B4-BE49-F238E27FC236}">
                <a16:creationId xmlns:a16="http://schemas.microsoft.com/office/drawing/2014/main" id="{B2D741A9-EBD5-47D9-B37B-73D54707902A}"/>
              </a:ext>
            </a:extLst>
          </xdr:cNvPr>
          <xdr:cNvSpPr txBox="1"/>
        </xdr:nvSpPr>
        <xdr:spPr>
          <a:xfrm>
            <a:off x="325395" y="4134393"/>
            <a:ext cx="949709" cy="18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Detractors</a:t>
            </a:r>
          </a:p>
        </xdr:txBody>
      </xdr:sp>
      <xdr:sp macro="" textlink="">
        <xdr:nvSpPr>
          <xdr:cNvPr id="72" name="TextBox 71">
            <a:extLst>
              <a:ext uri="{FF2B5EF4-FFF2-40B4-BE49-F238E27FC236}">
                <a16:creationId xmlns:a16="http://schemas.microsoft.com/office/drawing/2014/main" id="{E063DC0F-7B66-4E00-B14C-46FDBBDB1119}"/>
              </a:ext>
            </a:extLst>
          </xdr:cNvPr>
          <xdr:cNvSpPr txBox="1"/>
        </xdr:nvSpPr>
        <xdr:spPr>
          <a:xfrm>
            <a:off x="1407158" y="4137381"/>
            <a:ext cx="949709" cy="18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Passives</a:t>
            </a:r>
          </a:p>
        </xdr:txBody>
      </xdr:sp>
      <xdr:sp macro="" textlink="">
        <xdr:nvSpPr>
          <xdr:cNvPr id="73" name="TextBox 72">
            <a:extLst>
              <a:ext uri="{FF2B5EF4-FFF2-40B4-BE49-F238E27FC236}">
                <a16:creationId xmlns:a16="http://schemas.microsoft.com/office/drawing/2014/main" id="{24F36C13-2D4E-4C5B-A695-F23B232D9A83}"/>
              </a:ext>
            </a:extLst>
          </xdr:cNvPr>
          <xdr:cNvSpPr txBox="1"/>
        </xdr:nvSpPr>
        <xdr:spPr>
          <a:xfrm>
            <a:off x="2505333" y="4117957"/>
            <a:ext cx="946721" cy="184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Promoters</a:t>
            </a:r>
          </a:p>
        </xdr:txBody>
      </xdr:sp>
    </xdr:grpSp>
    <xdr:clientData/>
  </xdr:twoCellAnchor>
  <xdr:twoCellAnchor>
    <xdr:from>
      <xdr:col>1</xdr:col>
      <xdr:colOff>4477</xdr:colOff>
      <xdr:row>27</xdr:row>
      <xdr:rowOff>191</xdr:rowOff>
    </xdr:from>
    <xdr:to>
      <xdr:col>6</xdr:col>
      <xdr:colOff>601136</xdr:colOff>
      <xdr:row>46</xdr:row>
      <xdr:rowOff>119850</xdr:rowOff>
    </xdr:to>
    <xdr:grpSp>
      <xdr:nvGrpSpPr>
        <xdr:cNvPr id="107" name="Group 106">
          <a:extLst>
            <a:ext uri="{FF2B5EF4-FFF2-40B4-BE49-F238E27FC236}">
              <a16:creationId xmlns:a16="http://schemas.microsoft.com/office/drawing/2014/main" id="{503E86CB-920D-D4EB-F7D7-72A9F78D44E7}"/>
            </a:ext>
          </a:extLst>
        </xdr:cNvPr>
        <xdr:cNvGrpSpPr/>
      </xdr:nvGrpSpPr>
      <xdr:grpSpPr>
        <a:xfrm>
          <a:off x="190744" y="5029391"/>
          <a:ext cx="3644659" cy="3658726"/>
          <a:chOff x="185906" y="4869734"/>
          <a:chExt cx="3644659" cy="3566802"/>
        </a:xfrm>
      </xdr:grpSpPr>
      <xdr:graphicFrame macro="">
        <xdr:nvGraphicFramePr>
          <xdr:cNvPr id="74" name="Chart 73">
            <a:extLst>
              <a:ext uri="{FF2B5EF4-FFF2-40B4-BE49-F238E27FC236}">
                <a16:creationId xmlns:a16="http://schemas.microsoft.com/office/drawing/2014/main" id="{E939F85F-8014-4BE0-920A-D695B640DCCD}"/>
              </a:ext>
            </a:extLst>
          </xdr:cNvPr>
          <xdr:cNvGraphicFramePr>
            <a:graphicFrameLocks/>
          </xdr:cNvGraphicFramePr>
        </xdr:nvGraphicFramePr>
        <xdr:xfrm>
          <a:off x="286015" y="4869734"/>
          <a:ext cx="3510680" cy="3566802"/>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75" name="TextBox 74">
            <a:extLst>
              <a:ext uri="{FF2B5EF4-FFF2-40B4-BE49-F238E27FC236}">
                <a16:creationId xmlns:a16="http://schemas.microsoft.com/office/drawing/2014/main" id="{878C5ECF-7467-4C30-9A50-C0340FC2C04E}"/>
              </a:ext>
            </a:extLst>
          </xdr:cNvPr>
          <xdr:cNvSpPr txBox="1"/>
        </xdr:nvSpPr>
        <xdr:spPr>
          <a:xfrm>
            <a:off x="1886298" y="5001692"/>
            <a:ext cx="359504" cy="223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0</a:t>
            </a:r>
          </a:p>
        </xdr:txBody>
      </xdr:sp>
      <xdr:sp macro="" textlink="">
        <xdr:nvSpPr>
          <xdr:cNvPr id="77" name="TextBox 76">
            <a:extLst>
              <a:ext uri="{FF2B5EF4-FFF2-40B4-BE49-F238E27FC236}">
                <a16:creationId xmlns:a16="http://schemas.microsoft.com/office/drawing/2014/main" id="{89D89055-2893-40EB-A9BC-620E9C70753E}"/>
              </a:ext>
            </a:extLst>
          </xdr:cNvPr>
          <xdr:cNvSpPr txBox="1"/>
        </xdr:nvSpPr>
        <xdr:spPr>
          <a:xfrm>
            <a:off x="2389317" y="5083384"/>
            <a:ext cx="359504" cy="232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20</a:t>
            </a:r>
          </a:p>
        </xdr:txBody>
      </xdr:sp>
      <xdr:sp macro="" textlink="">
        <xdr:nvSpPr>
          <xdr:cNvPr id="78" name="TextBox 77">
            <a:extLst>
              <a:ext uri="{FF2B5EF4-FFF2-40B4-BE49-F238E27FC236}">
                <a16:creationId xmlns:a16="http://schemas.microsoft.com/office/drawing/2014/main" id="{682AAE87-5AA4-488D-9EF9-A120C009D329}"/>
              </a:ext>
            </a:extLst>
          </xdr:cNvPr>
          <xdr:cNvSpPr txBox="1"/>
        </xdr:nvSpPr>
        <xdr:spPr>
          <a:xfrm>
            <a:off x="2841537" y="5306282"/>
            <a:ext cx="359504" cy="230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40</a:t>
            </a:r>
          </a:p>
        </xdr:txBody>
      </xdr:sp>
      <xdr:sp macro="" textlink="">
        <xdr:nvSpPr>
          <xdr:cNvPr id="79" name="TextBox 78">
            <a:extLst>
              <a:ext uri="{FF2B5EF4-FFF2-40B4-BE49-F238E27FC236}">
                <a16:creationId xmlns:a16="http://schemas.microsoft.com/office/drawing/2014/main" id="{998F3B3F-D2B6-4BE3-8D90-6EC37A2751A3}"/>
              </a:ext>
            </a:extLst>
          </xdr:cNvPr>
          <xdr:cNvSpPr txBox="1"/>
        </xdr:nvSpPr>
        <xdr:spPr>
          <a:xfrm>
            <a:off x="3391873" y="6054776"/>
            <a:ext cx="359504" cy="23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80</a:t>
            </a:r>
          </a:p>
        </xdr:txBody>
      </xdr:sp>
      <xdr:sp macro="" textlink="">
        <xdr:nvSpPr>
          <xdr:cNvPr id="80" name="TextBox 79">
            <a:extLst>
              <a:ext uri="{FF2B5EF4-FFF2-40B4-BE49-F238E27FC236}">
                <a16:creationId xmlns:a16="http://schemas.microsoft.com/office/drawing/2014/main" id="{3703B833-7599-452A-836D-A1DA9F00B7CA}"/>
              </a:ext>
            </a:extLst>
          </xdr:cNvPr>
          <xdr:cNvSpPr txBox="1"/>
        </xdr:nvSpPr>
        <xdr:spPr>
          <a:xfrm>
            <a:off x="3396355" y="6478522"/>
            <a:ext cx="434210" cy="201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100</a:t>
            </a:r>
          </a:p>
        </xdr:txBody>
      </xdr:sp>
      <xdr:sp macro="" textlink="">
        <xdr:nvSpPr>
          <xdr:cNvPr id="85" name="TextBox 84">
            <a:extLst>
              <a:ext uri="{FF2B5EF4-FFF2-40B4-BE49-F238E27FC236}">
                <a16:creationId xmlns:a16="http://schemas.microsoft.com/office/drawing/2014/main" id="{DB409A5D-EB3A-43E0-8CBA-05D2EF3D1D77}"/>
              </a:ext>
            </a:extLst>
          </xdr:cNvPr>
          <xdr:cNvSpPr txBox="1"/>
        </xdr:nvSpPr>
        <xdr:spPr>
          <a:xfrm>
            <a:off x="185906" y="6478522"/>
            <a:ext cx="485092" cy="201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-100</a:t>
            </a:r>
          </a:p>
        </xdr:txBody>
      </xdr:sp>
      <xdr:sp macro="" textlink="">
        <xdr:nvSpPr>
          <xdr:cNvPr id="86" name="TextBox 85">
            <a:extLst>
              <a:ext uri="{FF2B5EF4-FFF2-40B4-BE49-F238E27FC236}">
                <a16:creationId xmlns:a16="http://schemas.microsoft.com/office/drawing/2014/main" id="{35718F52-CE86-4DBF-8202-63668CC84434}"/>
              </a:ext>
            </a:extLst>
          </xdr:cNvPr>
          <xdr:cNvSpPr txBox="1"/>
        </xdr:nvSpPr>
        <xdr:spPr>
          <a:xfrm>
            <a:off x="496770" y="5626802"/>
            <a:ext cx="453632" cy="205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-60</a:t>
            </a:r>
          </a:p>
        </xdr:txBody>
      </xdr:sp>
      <xdr:sp macro="" textlink="">
        <xdr:nvSpPr>
          <xdr:cNvPr id="87" name="TextBox 86">
            <a:extLst>
              <a:ext uri="{FF2B5EF4-FFF2-40B4-BE49-F238E27FC236}">
                <a16:creationId xmlns:a16="http://schemas.microsoft.com/office/drawing/2014/main" id="{1F680430-027E-44A3-BA70-508F90BD99FE}"/>
              </a:ext>
            </a:extLst>
          </xdr:cNvPr>
          <xdr:cNvSpPr txBox="1"/>
        </xdr:nvSpPr>
        <xdr:spPr>
          <a:xfrm>
            <a:off x="866813" y="5262948"/>
            <a:ext cx="390880" cy="22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-40</a:t>
            </a:r>
          </a:p>
        </xdr:txBody>
      </xdr:sp>
      <xdr:sp macro="" textlink="">
        <xdr:nvSpPr>
          <xdr:cNvPr id="88" name="TextBox 87">
            <a:extLst>
              <a:ext uri="{FF2B5EF4-FFF2-40B4-BE49-F238E27FC236}">
                <a16:creationId xmlns:a16="http://schemas.microsoft.com/office/drawing/2014/main" id="{0A040D90-1164-49DC-8361-5469A535C903}"/>
              </a:ext>
            </a:extLst>
          </xdr:cNvPr>
          <xdr:cNvSpPr txBox="1"/>
        </xdr:nvSpPr>
        <xdr:spPr>
          <a:xfrm>
            <a:off x="1303096" y="5080880"/>
            <a:ext cx="417772" cy="239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-20</a:t>
            </a:r>
          </a:p>
        </xdr:txBody>
      </xdr:sp>
      <xdr:sp macro="" textlink="">
        <xdr:nvSpPr>
          <xdr:cNvPr id="89" name="TextBox 88">
            <a:extLst>
              <a:ext uri="{FF2B5EF4-FFF2-40B4-BE49-F238E27FC236}">
                <a16:creationId xmlns:a16="http://schemas.microsoft.com/office/drawing/2014/main" id="{9D747A96-224D-4486-9DBD-8BF9A77032CD}"/>
              </a:ext>
            </a:extLst>
          </xdr:cNvPr>
          <xdr:cNvSpPr txBox="1"/>
        </xdr:nvSpPr>
        <xdr:spPr>
          <a:xfrm>
            <a:off x="297056" y="6038467"/>
            <a:ext cx="456620" cy="20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-80</a:t>
            </a:r>
          </a:p>
        </xdr:txBody>
      </xdr:sp>
      <xdr:sp macro="" textlink="">
        <xdr:nvSpPr>
          <xdr:cNvPr id="90" name="TextBox 89">
            <a:extLst>
              <a:ext uri="{FF2B5EF4-FFF2-40B4-BE49-F238E27FC236}">
                <a16:creationId xmlns:a16="http://schemas.microsoft.com/office/drawing/2014/main" id="{E02881A4-5BC3-4CDD-ACF0-AA829D0983AC}"/>
              </a:ext>
            </a:extLst>
          </xdr:cNvPr>
          <xdr:cNvSpPr txBox="1"/>
        </xdr:nvSpPr>
        <xdr:spPr>
          <a:xfrm>
            <a:off x="3168749" y="5608732"/>
            <a:ext cx="359504" cy="21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b="0">
                <a:solidFill>
                  <a:schemeClr val="bg1"/>
                </a:solidFill>
                <a:latin typeface="Tw Cen MT" panose="020B0602020104020603" pitchFamily="34" charset="0"/>
              </a:rPr>
              <a:t>60</a:t>
            </a:r>
          </a:p>
        </xdr:txBody>
      </xdr:sp>
      <xdr:sp macro="" textlink="Analysis!$L$11">
        <xdr:nvSpPr>
          <xdr:cNvPr id="92" name="Oval 91">
            <a:extLst>
              <a:ext uri="{FF2B5EF4-FFF2-40B4-BE49-F238E27FC236}">
                <a16:creationId xmlns:a16="http://schemas.microsoft.com/office/drawing/2014/main" id="{FD740985-4A97-5025-8650-AB2961DDBBBB}"/>
              </a:ext>
            </a:extLst>
          </xdr:cNvPr>
          <xdr:cNvSpPr/>
        </xdr:nvSpPr>
        <xdr:spPr>
          <a:xfrm>
            <a:off x="1807029" y="6435000"/>
            <a:ext cx="553209" cy="392448"/>
          </a:xfrm>
          <a:prstGeom prst="ellipse">
            <a:avLst/>
          </a:prstGeom>
          <a:solidFill>
            <a:srgbClr val="F08C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A93AA62-7ED0-443F-B4E1-D7D3AAD149C9}" type="TxLink">
              <a:rPr lang="en-US" sz="1400" b="1" i="0" u="none" strike="noStrike">
                <a:solidFill>
                  <a:srgbClr val="050A32"/>
                </a:solidFill>
                <a:latin typeface="Tw Cen MT" panose="020B0602020104020603" pitchFamily="34" charset="0"/>
                <a:cs typeface="Calibri"/>
              </a:rPr>
              <a:t>23</a:t>
            </a:fld>
            <a:endParaRPr lang="en-AE" sz="1400">
              <a:solidFill>
                <a:srgbClr val="050A32"/>
              </a:solidFill>
              <a:latin typeface="Tw Cen MT" panose="020B0602020104020603" pitchFamily="34" charset="0"/>
            </a:endParaRPr>
          </a:p>
        </xdr:txBody>
      </xdr:sp>
    </xdr:grpSp>
    <xdr:clientData/>
  </xdr:twoCellAnchor>
  <xdr:twoCellAnchor>
    <xdr:from>
      <xdr:col>15</xdr:col>
      <xdr:colOff>357508</xdr:colOff>
      <xdr:row>6</xdr:row>
      <xdr:rowOff>40105</xdr:rowOff>
    </xdr:from>
    <xdr:to>
      <xdr:col>20</xdr:col>
      <xdr:colOff>549508</xdr:colOff>
      <xdr:row>20</xdr:row>
      <xdr:rowOff>56147</xdr:rowOff>
    </xdr:to>
    <xdr:graphicFrame macro="">
      <xdr:nvGraphicFramePr>
        <xdr:cNvPr id="94" name="Chart 93">
          <a:extLst>
            <a:ext uri="{FF2B5EF4-FFF2-40B4-BE49-F238E27FC236}">
              <a16:creationId xmlns:a16="http://schemas.microsoft.com/office/drawing/2014/main" id="{9E1A4195-31B7-4E56-8239-0318A40E3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364487</xdr:colOff>
      <xdr:row>3</xdr:row>
      <xdr:rowOff>159482</xdr:rowOff>
    </xdr:from>
    <xdr:to>
      <xdr:col>20</xdr:col>
      <xdr:colOff>542530</xdr:colOff>
      <xdr:row>6</xdr:row>
      <xdr:rowOff>33331</xdr:rowOff>
    </xdr:to>
    <xdr:grpSp>
      <xdr:nvGrpSpPr>
        <xdr:cNvPr id="95" name="Group 94">
          <a:extLst>
            <a:ext uri="{FF2B5EF4-FFF2-40B4-BE49-F238E27FC236}">
              <a16:creationId xmlns:a16="http://schemas.microsoft.com/office/drawing/2014/main" id="{C25E1AA9-6FED-4876-9C98-64F7EF8EA1F7}"/>
            </a:ext>
          </a:extLst>
        </xdr:cNvPr>
        <xdr:cNvGrpSpPr/>
      </xdr:nvGrpSpPr>
      <xdr:grpSpPr>
        <a:xfrm>
          <a:off x="9085154" y="718282"/>
          <a:ext cx="3226043" cy="432649"/>
          <a:chOff x="321785" y="337278"/>
          <a:chExt cx="3240984" cy="414787"/>
        </a:xfrm>
      </xdr:grpSpPr>
      <xdr:grpSp>
        <xdr:nvGrpSpPr>
          <xdr:cNvPr id="96" name="Group 95">
            <a:extLst>
              <a:ext uri="{FF2B5EF4-FFF2-40B4-BE49-F238E27FC236}">
                <a16:creationId xmlns:a16="http://schemas.microsoft.com/office/drawing/2014/main" id="{E5C70DE5-2F49-9E01-EA48-FAE174A75C30}"/>
              </a:ext>
            </a:extLst>
          </xdr:cNvPr>
          <xdr:cNvGrpSpPr/>
        </xdr:nvGrpSpPr>
        <xdr:grpSpPr>
          <a:xfrm>
            <a:off x="734069" y="441488"/>
            <a:ext cx="2416416" cy="196719"/>
            <a:chOff x="5076093" y="550986"/>
            <a:chExt cx="2406138" cy="199132"/>
          </a:xfrm>
        </xdr:grpSpPr>
        <xdr:sp macro="" textlink="">
          <xdr:nvSpPr>
            <xdr:cNvPr id="99" name="TextBox 98">
              <a:extLst>
                <a:ext uri="{FF2B5EF4-FFF2-40B4-BE49-F238E27FC236}">
                  <a16:creationId xmlns:a16="http://schemas.microsoft.com/office/drawing/2014/main" id="{0555B71A-1D88-0425-D8C3-3D894695F9D5}"/>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Net Promoter Score</a:t>
              </a:r>
            </a:p>
          </xdr:txBody>
        </xdr:sp>
        <xdr:grpSp>
          <xdr:nvGrpSpPr>
            <xdr:cNvPr id="100" name="Group 99">
              <a:extLst>
                <a:ext uri="{FF2B5EF4-FFF2-40B4-BE49-F238E27FC236}">
                  <a16:creationId xmlns:a16="http://schemas.microsoft.com/office/drawing/2014/main" id="{728F55C7-A2DD-EE7B-C0CA-63746C4CBBD0}"/>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04" name="Arrow: Chevron 103">
                <a:extLst>
                  <a:ext uri="{FF2B5EF4-FFF2-40B4-BE49-F238E27FC236}">
                    <a16:creationId xmlns:a16="http://schemas.microsoft.com/office/drawing/2014/main" id="{996B2187-BA2A-C668-1E74-2ABA41D7D281}"/>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05" name="Arrow: Chevron 104">
                <a:extLst>
                  <a:ext uri="{FF2B5EF4-FFF2-40B4-BE49-F238E27FC236}">
                    <a16:creationId xmlns:a16="http://schemas.microsoft.com/office/drawing/2014/main" id="{37227D1A-C9B0-00E8-3EC6-908ADDC97411}"/>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101" name="Group 100">
              <a:extLst>
                <a:ext uri="{FF2B5EF4-FFF2-40B4-BE49-F238E27FC236}">
                  <a16:creationId xmlns:a16="http://schemas.microsoft.com/office/drawing/2014/main" id="{97F309C7-C690-68BE-33FD-32712E5CD216}"/>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02" name="Arrow: Chevron 101">
                <a:extLst>
                  <a:ext uri="{FF2B5EF4-FFF2-40B4-BE49-F238E27FC236}">
                    <a16:creationId xmlns:a16="http://schemas.microsoft.com/office/drawing/2014/main" id="{0DDB689B-6121-450F-C369-AAC0A1B2DFDB}"/>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03" name="Arrow: Chevron 102">
                <a:extLst>
                  <a:ext uri="{FF2B5EF4-FFF2-40B4-BE49-F238E27FC236}">
                    <a16:creationId xmlns:a16="http://schemas.microsoft.com/office/drawing/2014/main" id="{9DA37A35-B0DC-ED6C-D5DF-5FF4021A006E}"/>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xnSp macro="">
        <xdr:nvCxnSpPr>
          <xdr:cNvPr id="97" name="Straight Connector 96">
            <a:extLst>
              <a:ext uri="{FF2B5EF4-FFF2-40B4-BE49-F238E27FC236}">
                <a16:creationId xmlns:a16="http://schemas.microsoft.com/office/drawing/2014/main" id="{03793611-61CC-222D-0FA4-ED48DFA52CE7}"/>
              </a:ext>
            </a:extLst>
          </xdr:cNvPr>
          <xdr:cNvCxnSpPr/>
        </xdr:nvCxnSpPr>
        <xdr:spPr>
          <a:xfrm>
            <a:off x="321785" y="752065"/>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98" name="Straight Connector 97">
            <a:extLst>
              <a:ext uri="{FF2B5EF4-FFF2-40B4-BE49-F238E27FC236}">
                <a16:creationId xmlns:a16="http://schemas.microsoft.com/office/drawing/2014/main" id="{02B3F62E-BCFC-89C7-EA07-AAEC2074E8ED}"/>
              </a:ext>
            </a:extLst>
          </xdr:cNvPr>
          <xdr:cNvCxnSpPr/>
        </xdr:nvCxnSpPr>
        <xdr:spPr>
          <a:xfrm>
            <a:off x="321785" y="337278"/>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280894</xdr:colOff>
      <xdr:row>23</xdr:row>
      <xdr:rowOff>77695</xdr:rowOff>
    </xdr:from>
    <xdr:to>
      <xdr:col>20</xdr:col>
      <xdr:colOff>472894</xdr:colOff>
      <xdr:row>38</xdr:row>
      <xdr:rowOff>56266</xdr:rowOff>
    </xdr:to>
    <xdr:graphicFrame macro="">
      <xdr:nvGraphicFramePr>
        <xdr:cNvPr id="108" name="Chart 107">
          <a:extLst>
            <a:ext uri="{FF2B5EF4-FFF2-40B4-BE49-F238E27FC236}">
              <a16:creationId xmlns:a16="http://schemas.microsoft.com/office/drawing/2014/main" id="{D43692FE-4623-4ABF-A37D-C81A901CE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364487</xdr:colOff>
      <xdr:row>21</xdr:row>
      <xdr:rowOff>100264</xdr:rowOff>
    </xdr:from>
    <xdr:to>
      <xdr:col>20</xdr:col>
      <xdr:colOff>542530</xdr:colOff>
      <xdr:row>23</xdr:row>
      <xdr:rowOff>158596</xdr:rowOff>
    </xdr:to>
    <xdr:grpSp>
      <xdr:nvGrpSpPr>
        <xdr:cNvPr id="109" name="Group 108">
          <a:extLst>
            <a:ext uri="{FF2B5EF4-FFF2-40B4-BE49-F238E27FC236}">
              <a16:creationId xmlns:a16="http://schemas.microsoft.com/office/drawing/2014/main" id="{56FB1287-5257-45B0-9E54-1A01C4C0E01D}"/>
            </a:ext>
          </a:extLst>
        </xdr:cNvPr>
        <xdr:cNvGrpSpPr/>
      </xdr:nvGrpSpPr>
      <xdr:grpSpPr>
        <a:xfrm>
          <a:off x="9085154" y="4011864"/>
          <a:ext cx="3226043" cy="430865"/>
          <a:chOff x="321785" y="337278"/>
          <a:chExt cx="3240984" cy="414787"/>
        </a:xfrm>
      </xdr:grpSpPr>
      <xdr:grpSp>
        <xdr:nvGrpSpPr>
          <xdr:cNvPr id="110" name="Group 109">
            <a:extLst>
              <a:ext uri="{FF2B5EF4-FFF2-40B4-BE49-F238E27FC236}">
                <a16:creationId xmlns:a16="http://schemas.microsoft.com/office/drawing/2014/main" id="{629284BF-77DF-E7F6-64B9-A4CF927C9AA1}"/>
              </a:ext>
            </a:extLst>
          </xdr:cNvPr>
          <xdr:cNvGrpSpPr/>
        </xdr:nvGrpSpPr>
        <xdr:grpSpPr>
          <a:xfrm>
            <a:off x="734069" y="441488"/>
            <a:ext cx="2416416" cy="196719"/>
            <a:chOff x="5076093" y="550986"/>
            <a:chExt cx="2406138" cy="199132"/>
          </a:xfrm>
        </xdr:grpSpPr>
        <xdr:sp macro="" textlink="">
          <xdr:nvSpPr>
            <xdr:cNvPr id="113" name="TextBox 112">
              <a:extLst>
                <a:ext uri="{FF2B5EF4-FFF2-40B4-BE49-F238E27FC236}">
                  <a16:creationId xmlns:a16="http://schemas.microsoft.com/office/drawing/2014/main" id="{DFCAC98C-938A-E9F8-FB50-F509249C32F3}"/>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Source of Information</a:t>
              </a:r>
            </a:p>
          </xdr:txBody>
        </xdr:sp>
        <xdr:grpSp>
          <xdr:nvGrpSpPr>
            <xdr:cNvPr id="114" name="Group 113">
              <a:extLst>
                <a:ext uri="{FF2B5EF4-FFF2-40B4-BE49-F238E27FC236}">
                  <a16:creationId xmlns:a16="http://schemas.microsoft.com/office/drawing/2014/main" id="{C9FAB066-09BC-9FCF-803B-2AFFEAF75578}"/>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18" name="Arrow: Chevron 117">
                <a:extLst>
                  <a:ext uri="{FF2B5EF4-FFF2-40B4-BE49-F238E27FC236}">
                    <a16:creationId xmlns:a16="http://schemas.microsoft.com/office/drawing/2014/main" id="{7B993391-18CA-2802-3B7B-DC8E9D8CC03E}"/>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19" name="Arrow: Chevron 118">
                <a:extLst>
                  <a:ext uri="{FF2B5EF4-FFF2-40B4-BE49-F238E27FC236}">
                    <a16:creationId xmlns:a16="http://schemas.microsoft.com/office/drawing/2014/main" id="{B9426015-A87A-A375-82F1-399A1F0A2B4D}"/>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115" name="Group 114">
              <a:extLst>
                <a:ext uri="{FF2B5EF4-FFF2-40B4-BE49-F238E27FC236}">
                  <a16:creationId xmlns:a16="http://schemas.microsoft.com/office/drawing/2014/main" id="{AC6FC3CC-C988-2B1B-77EE-821DAF72DE17}"/>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16" name="Arrow: Chevron 115">
                <a:extLst>
                  <a:ext uri="{FF2B5EF4-FFF2-40B4-BE49-F238E27FC236}">
                    <a16:creationId xmlns:a16="http://schemas.microsoft.com/office/drawing/2014/main" id="{226004B3-4EEB-FFFB-3035-F43B3376EA2A}"/>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17" name="Arrow: Chevron 116">
                <a:extLst>
                  <a:ext uri="{FF2B5EF4-FFF2-40B4-BE49-F238E27FC236}">
                    <a16:creationId xmlns:a16="http://schemas.microsoft.com/office/drawing/2014/main" id="{B8E923F3-AA65-75B5-51AD-C912324B77DA}"/>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xnSp macro="">
        <xdr:nvCxnSpPr>
          <xdr:cNvPr id="111" name="Straight Connector 110">
            <a:extLst>
              <a:ext uri="{FF2B5EF4-FFF2-40B4-BE49-F238E27FC236}">
                <a16:creationId xmlns:a16="http://schemas.microsoft.com/office/drawing/2014/main" id="{98F5FB27-5482-BDEB-7B2C-0856B7CCBD95}"/>
              </a:ext>
            </a:extLst>
          </xdr:cNvPr>
          <xdr:cNvCxnSpPr/>
        </xdr:nvCxnSpPr>
        <xdr:spPr>
          <a:xfrm>
            <a:off x="321785" y="752065"/>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12" name="Straight Connector 111">
            <a:extLst>
              <a:ext uri="{FF2B5EF4-FFF2-40B4-BE49-F238E27FC236}">
                <a16:creationId xmlns:a16="http://schemas.microsoft.com/office/drawing/2014/main" id="{31C7F466-7652-5019-15BD-C83BE87E05D3}"/>
              </a:ext>
            </a:extLst>
          </xdr:cNvPr>
          <xdr:cNvCxnSpPr/>
        </xdr:nvCxnSpPr>
        <xdr:spPr>
          <a:xfrm>
            <a:off x="321785" y="337278"/>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8</xdr:col>
      <xdr:colOff>28800</xdr:colOff>
      <xdr:row>4</xdr:row>
      <xdr:rowOff>80325</xdr:rowOff>
    </xdr:from>
    <xdr:to>
      <xdr:col>13</xdr:col>
      <xdr:colOff>580800</xdr:colOff>
      <xdr:row>7</xdr:row>
      <xdr:rowOff>138873</xdr:rowOff>
    </xdr:to>
    <mc:AlternateContent xmlns:mc="http://schemas.openxmlformats.org/markup-compatibility/2006">
      <mc:Choice xmlns:a14="http://schemas.microsoft.com/office/drawing/2010/main" Requires="a14">
        <xdr:graphicFrame macro="">
          <xdr:nvGraphicFramePr>
            <xdr:cNvPr id="120" name="Purpose 1">
              <a:extLst>
                <a:ext uri="{FF2B5EF4-FFF2-40B4-BE49-F238E27FC236}">
                  <a16:creationId xmlns:a16="http://schemas.microsoft.com/office/drawing/2014/main" id="{FA1B6ED5-94AF-4D8E-8BE3-0B471892910C}"/>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dr:sp macro="" textlink="">
          <xdr:nvSpPr>
            <xdr:cNvPr id="0" name=""/>
            <xdr:cNvSpPr>
              <a:spLocks noTextEdit="1"/>
            </xdr:cNvSpPr>
          </xdr:nvSpPr>
          <xdr:spPr>
            <a:xfrm>
              <a:off x="4482267" y="825392"/>
              <a:ext cx="3600000" cy="617348"/>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561473</xdr:colOff>
      <xdr:row>7</xdr:row>
      <xdr:rowOff>8023</xdr:rowOff>
    </xdr:from>
    <xdr:to>
      <xdr:col>13</xdr:col>
      <xdr:colOff>577516</xdr:colOff>
      <xdr:row>21</xdr:row>
      <xdr:rowOff>65048</xdr:rowOff>
    </xdr:to>
    <xdr:graphicFrame macro="">
      <xdr:nvGraphicFramePr>
        <xdr:cNvPr id="121" name="Chart 120">
          <a:extLst>
            <a:ext uri="{FF2B5EF4-FFF2-40B4-BE49-F238E27FC236}">
              <a16:creationId xmlns:a16="http://schemas.microsoft.com/office/drawing/2014/main" id="{27E30AA3-30B7-4AC4-A7BB-6D7BF53A9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84247</xdr:colOff>
      <xdr:row>13</xdr:row>
      <xdr:rowOff>84196</xdr:rowOff>
    </xdr:from>
    <xdr:to>
      <xdr:col>11</xdr:col>
      <xdr:colOff>445142</xdr:colOff>
      <xdr:row>14</xdr:row>
      <xdr:rowOff>173359</xdr:rowOff>
    </xdr:to>
    <xdr:sp macro="" textlink="Analysis!$Y$2">
      <xdr:nvSpPr>
        <xdr:cNvPr id="123" name="TextBox 122">
          <a:extLst>
            <a:ext uri="{FF2B5EF4-FFF2-40B4-BE49-F238E27FC236}">
              <a16:creationId xmlns:a16="http://schemas.microsoft.com/office/drawing/2014/main" id="{1073A3D4-B2D6-4A3E-8565-661CF59564B4}"/>
            </a:ext>
          </a:extLst>
        </xdr:cNvPr>
        <xdr:cNvSpPr txBox="1"/>
      </xdr:nvSpPr>
      <xdr:spPr>
        <a:xfrm>
          <a:off x="5755131" y="2482491"/>
          <a:ext cx="970495" cy="273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FF97AF-5377-4811-BC26-794B15003FB6}" type="TxLink">
            <a:rPr lang="en-US" sz="3200" b="1" i="0" u="none" strike="noStrike">
              <a:solidFill>
                <a:srgbClr val="F08C0F"/>
              </a:solidFill>
              <a:latin typeface="Tw Cen MT" panose="020B0602020104020603" pitchFamily="34" charset="0"/>
              <a:cs typeface="Calibri"/>
            </a:rPr>
            <a:t>646</a:t>
          </a:fld>
          <a:endParaRPr lang="en-AE" sz="8000" b="1">
            <a:solidFill>
              <a:srgbClr val="F08C0F"/>
            </a:solidFill>
            <a:latin typeface="Tw Cen MT" panose="020B0602020104020603" pitchFamily="34" charset="0"/>
          </a:endParaRPr>
        </a:p>
      </xdr:txBody>
    </xdr:sp>
    <xdr:clientData/>
  </xdr:twoCellAnchor>
  <xdr:twoCellAnchor editAs="oneCell">
    <xdr:from>
      <xdr:col>14</xdr:col>
      <xdr:colOff>457199</xdr:colOff>
      <xdr:row>1</xdr:row>
      <xdr:rowOff>16043</xdr:rowOff>
    </xdr:from>
    <xdr:to>
      <xdr:col>17</xdr:col>
      <xdr:colOff>584999</xdr:colOff>
      <xdr:row>3</xdr:row>
      <xdr:rowOff>80210</xdr:rowOff>
    </xdr:to>
    <mc:AlternateContent xmlns:mc="http://schemas.openxmlformats.org/markup-compatibility/2006">
      <mc:Choice xmlns:a14="http://schemas.microsoft.com/office/drawing/2010/main" Requires="a14">
        <xdr:graphicFrame macro="">
          <xdr:nvGraphicFramePr>
            <xdr:cNvPr id="124" name="Checkout Date (Year) 1">
              <a:extLst>
                <a:ext uri="{FF2B5EF4-FFF2-40B4-BE49-F238E27FC236}">
                  <a16:creationId xmlns:a16="http://schemas.microsoft.com/office/drawing/2014/main" id="{4798299B-2A92-4B1F-8C04-CA9A9E8EF147}"/>
                </a:ext>
              </a:extLst>
            </xdr:cNvPr>
            <xdr:cNvGraphicFramePr/>
          </xdr:nvGraphicFramePr>
          <xdr:xfrm>
            <a:off x="0" y="0"/>
            <a:ext cx="0" cy="0"/>
          </xdr:xfrm>
          <a:graphic>
            <a:graphicData uri="http://schemas.microsoft.com/office/drawing/2010/slicer">
              <sle:slicer xmlns:sle="http://schemas.microsoft.com/office/drawing/2010/slicer" name="Checkout Date (Year) 1"/>
            </a:graphicData>
          </a:graphic>
        </xdr:graphicFrame>
      </mc:Choice>
      <mc:Fallback>
        <xdr:sp macro="" textlink="">
          <xdr:nvSpPr>
            <xdr:cNvPr id="0" name=""/>
            <xdr:cNvSpPr>
              <a:spLocks noTextEdit="1"/>
            </xdr:cNvSpPr>
          </xdr:nvSpPr>
          <xdr:spPr>
            <a:xfrm>
              <a:off x="8568266" y="202310"/>
              <a:ext cx="1956600" cy="4367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184484</xdr:colOff>
      <xdr:row>23</xdr:row>
      <xdr:rowOff>40106</xdr:rowOff>
    </xdr:from>
    <xdr:to>
      <xdr:col>15</xdr:col>
      <xdr:colOff>120315</xdr:colOff>
      <xdr:row>38</xdr:row>
      <xdr:rowOff>16043</xdr:rowOff>
    </xdr:to>
    <xdr:graphicFrame macro="">
      <xdr:nvGraphicFramePr>
        <xdr:cNvPr id="125" name="Chart 124">
          <a:extLst>
            <a:ext uri="{FF2B5EF4-FFF2-40B4-BE49-F238E27FC236}">
              <a16:creationId xmlns:a16="http://schemas.microsoft.com/office/drawing/2014/main" id="{F38F3018-4CB8-43BA-AD36-DE665DB3D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260219</xdr:colOff>
      <xdr:row>21</xdr:row>
      <xdr:rowOff>55209</xdr:rowOff>
    </xdr:from>
    <xdr:to>
      <xdr:col>13</xdr:col>
      <xdr:colOff>438262</xdr:colOff>
      <xdr:row>23</xdr:row>
      <xdr:rowOff>113541</xdr:rowOff>
    </xdr:to>
    <xdr:grpSp>
      <xdr:nvGrpSpPr>
        <xdr:cNvPr id="126" name="Group 125">
          <a:extLst>
            <a:ext uri="{FF2B5EF4-FFF2-40B4-BE49-F238E27FC236}">
              <a16:creationId xmlns:a16="http://schemas.microsoft.com/office/drawing/2014/main" id="{058A3F24-2E5B-45C3-BF60-9E91BC13C718}"/>
            </a:ext>
          </a:extLst>
        </xdr:cNvPr>
        <xdr:cNvGrpSpPr/>
      </xdr:nvGrpSpPr>
      <xdr:grpSpPr>
        <a:xfrm>
          <a:off x="4713686" y="3966809"/>
          <a:ext cx="3226043" cy="430865"/>
          <a:chOff x="321785" y="337278"/>
          <a:chExt cx="3240984" cy="414787"/>
        </a:xfrm>
      </xdr:grpSpPr>
      <xdr:grpSp>
        <xdr:nvGrpSpPr>
          <xdr:cNvPr id="127" name="Group 126">
            <a:extLst>
              <a:ext uri="{FF2B5EF4-FFF2-40B4-BE49-F238E27FC236}">
                <a16:creationId xmlns:a16="http://schemas.microsoft.com/office/drawing/2014/main" id="{53D2FD30-51DD-43E5-2EAA-E7786626590E}"/>
              </a:ext>
            </a:extLst>
          </xdr:cNvPr>
          <xdr:cNvGrpSpPr/>
        </xdr:nvGrpSpPr>
        <xdr:grpSpPr>
          <a:xfrm>
            <a:off x="734069" y="441488"/>
            <a:ext cx="2416416" cy="196719"/>
            <a:chOff x="5076093" y="550986"/>
            <a:chExt cx="2406138" cy="199132"/>
          </a:xfrm>
        </xdr:grpSpPr>
        <xdr:sp macro="" textlink="">
          <xdr:nvSpPr>
            <xdr:cNvPr id="130" name="TextBox 129">
              <a:extLst>
                <a:ext uri="{FF2B5EF4-FFF2-40B4-BE49-F238E27FC236}">
                  <a16:creationId xmlns:a16="http://schemas.microsoft.com/office/drawing/2014/main" id="{7292D81D-889C-3CC1-5AB8-A079470A4C57}"/>
                </a:ext>
              </a:extLst>
            </xdr:cNvPr>
            <xdr:cNvSpPr txBox="1"/>
          </xdr:nvSpPr>
          <xdr:spPr>
            <a:xfrm>
              <a:off x="5389662" y="550986"/>
              <a:ext cx="1779000" cy="199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400" b="0">
                  <a:solidFill>
                    <a:schemeClr val="bg1"/>
                  </a:solidFill>
                  <a:latin typeface="Tw Cen MT" panose="020B0602020104020603" pitchFamily="34" charset="0"/>
                </a:rPr>
                <a:t>Source Trend</a:t>
              </a:r>
            </a:p>
          </xdr:txBody>
        </xdr:sp>
        <xdr:grpSp>
          <xdr:nvGrpSpPr>
            <xdr:cNvPr id="131" name="Group 130">
              <a:extLst>
                <a:ext uri="{FF2B5EF4-FFF2-40B4-BE49-F238E27FC236}">
                  <a16:creationId xmlns:a16="http://schemas.microsoft.com/office/drawing/2014/main" id="{ABD6AEA4-AEA0-7314-3566-88097746BDA4}"/>
                </a:ext>
              </a:extLst>
            </xdr:cNvPr>
            <xdr:cNvGrpSpPr/>
          </xdr:nvGrpSpPr>
          <xdr:grpSpPr>
            <a:xfrm>
              <a:off x="5076093"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35" name="Arrow: Chevron 134">
                <a:extLst>
                  <a:ext uri="{FF2B5EF4-FFF2-40B4-BE49-F238E27FC236}">
                    <a16:creationId xmlns:a16="http://schemas.microsoft.com/office/drawing/2014/main" id="{C9868281-B979-0822-A4B1-64E5CB8F1C8F}"/>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36" name="Arrow: Chevron 135">
                <a:extLst>
                  <a:ext uri="{FF2B5EF4-FFF2-40B4-BE49-F238E27FC236}">
                    <a16:creationId xmlns:a16="http://schemas.microsoft.com/office/drawing/2014/main" id="{124A67C5-EAE6-0E9D-2DB9-8E4F74F70655}"/>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nvGrpSpPr>
            <xdr:cNvPr id="132" name="Group 131">
              <a:extLst>
                <a:ext uri="{FF2B5EF4-FFF2-40B4-BE49-F238E27FC236}">
                  <a16:creationId xmlns:a16="http://schemas.microsoft.com/office/drawing/2014/main" id="{5B587D6A-B7AC-8443-FD2A-F44FAF976F4F}"/>
                </a:ext>
              </a:extLst>
            </xdr:cNvPr>
            <xdr:cNvGrpSpPr/>
          </xdr:nvGrpSpPr>
          <xdr:grpSpPr>
            <a:xfrm flipH="1">
              <a:off x="7239000" y="585752"/>
              <a:ext cx="243231" cy="129600"/>
              <a:chOff x="3798277" y="504092"/>
              <a:chExt cx="243231" cy="129600"/>
            </a:xfrm>
            <a:gradFill flip="none" rotWithShape="1">
              <a:gsLst>
                <a:gs pos="0">
                  <a:srgbClr val="E6D250"/>
                </a:gs>
                <a:gs pos="100000">
                  <a:srgbClr val="F08C0F"/>
                </a:gs>
              </a:gsLst>
              <a:lin ang="0" scaled="1"/>
              <a:tileRect/>
            </a:gradFill>
          </xdr:grpSpPr>
          <xdr:sp macro="" textlink="">
            <xdr:nvSpPr>
              <xdr:cNvPr id="133" name="Arrow: Chevron 132">
                <a:extLst>
                  <a:ext uri="{FF2B5EF4-FFF2-40B4-BE49-F238E27FC236}">
                    <a16:creationId xmlns:a16="http://schemas.microsoft.com/office/drawing/2014/main" id="{35B724B9-9F25-D693-71D1-B3F9EA99AC17}"/>
                  </a:ext>
                </a:extLst>
              </xdr:cNvPr>
              <xdr:cNvSpPr/>
            </xdr:nvSpPr>
            <xdr:spPr>
              <a:xfrm>
                <a:off x="3798277"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sp macro="" textlink="">
            <xdr:nvSpPr>
              <xdr:cNvPr id="134" name="Arrow: Chevron 133">
                <a:extLst>
                  <a:ext uri="{FF2B5EF4-FFF2-40B4-BE49-F238E27FC236}">
                    <a16:creationId xmlns:a16="http://schemas.microsoft.com/office/drawing/2014/main" id="{5BAB1AD1-34E1-ACF1-4D84-A8C58383EC04}"/>
                  </a:ext>
                </a:extLst>
              </xdr:cNvPr>
              <xdr:cNvSpPr/>
            </xdr:nvSpPr>
            <xdr:spPr>
              <a:xfrm>
                <a:off x="3915508" y="504092"/>
                <a:ext cx="126000" cy="12960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a:solidFill>
                    <a:schemeClr val="tx1"/>
                  </a:solidFill>
                </a:endParaRPr>
              </a:p>
            </xdr:txBody>
          </xdr:sp>
        </xdr:grpSp>
      </xdr:grpSp>
      <xdr:cxnSp macro="">
        <xdr:nvCxnSpPr>
          <xdr:cNvPr id="128" name="Straight Connector 127">
            <a:extLst>
              <a:ext uri="{FF2B5EF4-FFF2-40B4-BE49-F238E27FC236}">
                <a16:creationId xmlns:a16="http://schemas.microsoft.com/office/drawing/2014/main" id="{1ADEC2DF-058B-1121-0196-5092113B7951}"/>
              </a:ext>
            </a:extLst>
          </xdr:cNvPr>
          <xdr:cNvCxnSpPr/>
        </xdr:nvCxnSpPr>
        <xdr:spPr>
          <a:xfrm>
            <a:off x="321785" y="752065"/>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29" name="Straight Connector 128">
            <a:extLst>
              <a:ext uri="{FF2B5EF4-FFF2-40B4-BE49-F238E27FC236}">
                <a16:creationId xmlns:a16="http://schemas.microsoft.com/office/drawing/2014/main" id="{C6CC2A96-9C59-C342-29EC-1BB0A43F10F4}"/>
              </a:ext>
            </a:extLst>
          </xdr:cNvPr>
          <xdr:cNvCxnSpPr/>
        </xdr:nvCxnSpPr>
        <xdr:spPr>
          <a:xfrm>
            <a:off x="321785" y="337278"/>
            <a:ext cx="3240984" cy="0"/>
          </a:xfrm>
          <a:prstGeom prst="line">
            <a:avLst/>
          </a:prstGeom>
          <a:ln w="9525">
            <a:gradFill flip="none" rotWithShape="1">
              <a:gsLst>
                <a:gs pos="50000">
                  <a:srgbClr val="F08C0F"/>
                </a:gs>
                <a:gs pos="0">
                  <a:srgbClr val="050A32"/>
                </a:gs>
                <a:gs pos="100000">
                  <a:srgbClr val="050A32"/>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2476855" backgroundQuery="1" createdVersion="8" refreshedVersion="8" minRefreshableVersion="3" recordCount="0" supportSubquery="1" supportAdvancedDrill="1" xr:uid="{500E710E-B3F8-4249-9E1D-C8F7E857A53F}">
  <cacheSource type="external" connectionId="5"/>
  <cacheFields count="4">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0"/>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04654861109" backgroundQuery="1" createdVersion="3" refreshedVersion="8" minRefreshableVersion="3" recordCount="0" supportSubquery="1" supportAdvancedDrill="1" xr:uid="{CFA8CC45-2739-4BE9-A251-C171E7EB0EAD}">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36423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2939817" backgroundQuery="1" createdVersion="8" refreshedVersion="8" minRefreshableVersion="3" recordCount="0" supportSubquery="1" supportAdvancedDrill="1" xr:uid="{83BBCA65-00A1-4591-83D5-23EE74C2330D}">
  <cacheSource type="external" connectionId="5"/>
  <cacheFields count="2">
    <cacheField name="[Measures].[Average of Overall Experience]" caption="Average of Overall Experience" numFmtId="0" hierarchy="23"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3634256" backgroundQuery="1" createdVersion="8" refreshedVersion="8" minRefreshableVersion="3" recordCount="0" supportSubquery="1" supportAdvancedDrill="1" xr:uid="{54B1CE68-51D7-4F67-9F9B-AE5CB25697DC}">
  <cacheSource type="external" connectionId="5"/>
  <cacheFields count="3">
    <cacheField name="[Measures].[Count of Gender]" caption="Count of Gender" numFmtId="0" hierarchy="24" level="32767"/>
    <cacheField name="[Feedback].[Gender].[Gender]" caption="Gender" numFmtId="0" hierarchy="2" level="1">
      <sharedItems count="2">
        <s v="Female"/>
        <s v="Male"/>
      </sharedItems>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1"/>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4212964" backgroundQuery="1" createdVersion="8" refreshedVersion="8" minRefreshableVersion="3" recordCount="0" supportSubquery="1" supportAdvancedDrill="1" xr:uid="{84F9B3DB-667E-4FEC-B280-75AD355419C3}">
  <cacheSource type="external" connectionId="5"/>
  <cacheFields count="3">
    <cacheField name="[Measures].[Count of NPS Category]" caption="Count of NPS Category" numFmtId="0" hierarchy="25" level="32767"/>
    <cacheField name="[Feedback].[NPS Category].[NPS Category]" caption="NPS Category" numFmtId="0" hierarchy="9" level="1">
      <sharedItems count="3">
        <s v="Detractors"/>
        <s v="Passives"/>
        <s v="Promoters"/>
      </sharedItems>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1"/>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490741" backgroundQuery="1" createdVersion="8" refreshedVersion="8" minRefreshableVersion="3" recordCount="0" supportSubquery="1" supportAdvancedDrill="1" xr:uid="{F981DDEA-EBB1-4FC1-85F5-8C046EB3981C}">
  <cacheSource type="external" connectionId="5"/>
  <cacheFields count="4">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Range]" caption="Average of Rating_Range" numFmtId="0" hierarchy="27"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5717595" backgroundQuery="1" createdVersion="8" refreshedVersion="8" minRefreshableVersion="3" recordCount="0" supportSubquery="1" supportAdvancedDrill="1" xr:uid="{D4AEEBE4-4D40-437B-9B61-22063171D61E}">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18896180557" backgroundQuery="1" createdVersion="8" refreshedVersion="8" minRefreshableVersion="3" recordCount="0" supportSubquery="1" supportAdvancedDrill="1" xr:uid="{4A69CFFE-A66F-4265-A323-408DA4AAE93C}">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03563194444" backgroundQuery="1" createdVersion="3" refreshedVersion="8" minRefreshableVersion="3" recordCount="0" supportSubquery="1" supportAdvancedDrill="1" xr:uid="{B0E8B719-9D1D-411A-97F3-D6A151620241}">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970270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 _" refreshedDate="44947.303565740738" backgroundQuery="1" createdVersion="3" refreshedVersion="8" minRefreshableVersion="3" recordCount="0" supportSubquery="1" supportAdvancedDrill="1" xr:uid="{8FAAEC65-7CF7-46EA-A97D-71C39CD0066C}">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9021213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3FBB0-077F-42BE-A0EB-CEA6B17F7761}" name="PivotTable8" cacheId="776" applyNumberFormats="0" applyBorderFormats="0" applyFontFormats="0" applyPatternFormats="0" applyAlignmentFormats="0" applyWidthHeightFormats="1" dataCaption="Values" tag="beb3823d-c4a3-4ce9-a681-422775110362" updatedVersion="8" minRefreshableVersion="3" useAutoFormatting="1" subtotalHiddenItems="1" itemPrintTitles="1" createdVersion="8" indent="0" compact="0" outline="1" outlineData="1" compactData="0" multipleFieldFilters="0" chartFormat="5">
  <location ref="X5:AG20" firstHeaderRow="1" firstDataRow="2" firstDataCol="2"/>
  <pivotFields count="4">
    <pivotField axis="axisRow" compact="0" allDrilled="1"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
        <item s="1" x="0"/>
      </items>
      <extLst>
        <ext xmlns:x14="http://schemas.microsoft.com/office/spreadsheetml/2009/9/main" uri="{2946ED86-A175-432a-8AC1-64E0C546D7DE}">
          <x14:pivotField fillDownLabels="1"/>
        </ext>
      </extLst>
    </pivotField>
    <pivotField axis="axisCol" compact="0" allDrilled="1"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compact="0" showAll="0" defaultSubtotal="0">
      <extLst>
        <ext xmlns:x14="http://schemas.microsoft.com/office/spreadsheetml/2009/9/main" uri="{2946ED86-A175-432a-8AC1-64E0C546D7DE}">
          <x14:pivotField fillDownLabels="1"/>
        </ext>
      </extLst>
    </pivotField>
  </pivotFields>
  <rowFields count="2">
    <field x="1"/>
    <field x="0"/>
  </rowFields>
  <rowItems count="14">
    <i>
      <x/>
    </i>
    <i r="1">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1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4" format="14" series="1">
      <pivotArea type="data" outline="0" fieldPosition="0">
        <references count="2">
          <reference field="4294967294" count="1" selected="0">
            <x v="0"/>
          </reference>
          <reference field="2" count="1" selected="0">
            <x v="0"/>
          </reference>
        </references>
      </pivotArea>
    </chartFormat>
    <chartFormat chart="4" format="15" series="1">
      <pivotArea type="data" outline="0" fieldPosition="0">
        <references count="2">
          <reference field="4294967294" count="1" selected="0">
            <x v="0"/>
          </reference>
          <reference field="2" count="1" selected="0">
            <x v="1"/>
          </reference>
        </references>
      </pivotArea>
    </chartFormat>
    <chartFormat chart="4" format="16" series="1">
      <pivotArea type="data" outline="0" fieldPosition="0">
        <references count="2">
          <reference field="4294967294" count="1" selected="0">
            <x v="0"/>
          </reference>
          <reference field="2" count="1" selected="0">
            <x v="2"/>
          </reference>
        </references>
      </pivotArea>
    </chartFormat>
    <chartFormat chart="4" format="17" series="1">
      <pivotArea type="data" outline="0" fieldPosition="0">
        <references count="2">
          <reference field="4294967294" count="1" selected="0">
            <x v="0"/>
          </reference>
          <reference field="2" count="1" selected="0">
            <x v="3"/>
          </reference>
        </references>
      </pivotArea>
    </chartFormat>
    <chartFormat chart="4" format="18" series="1">
      <pivotArea type="data" outline="0" fieldPosition="0">
        <references count="2">
          <reference field="4294967294" count="1" selected="0">
            <x v="0"/>
          </reference>
          <reference field="2" count="1" selected="0">
            <x v="4"/>
          </reference>
        </references>
      </pivotArea>
    </chartFormat>
    <chartFormat chart="4" format="19" series="1">
      <pivotArea type="data" outline="0" fieldPosition="0">
        <references count="2">
          <reference field="4294967294" count="1" selected="0">
            <x v="0"/>
          </reference>
          <reference field="2" count="1" selected="0">
            <x v="5"/>
          </reference>
        </references>
      </pivotArea>
    </chartFormat>
    <chartFormat chart="4"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1F924-F1BF-491C-B9E5-84016BAFFA50}" name="PivotTable7" cacheId="794" applyNumberFormats="0" applyBorderFormats="0" applyFontFormats="0" applyPatternFormats="0" applyAlignmentFormats="0" applyWidthHeightFormats="1" dataCaption="Values" tag="e2b231d9-bd0b-45e6-b1ad-c1bd4b653562" updatedVersion="8" minRefreshableVersion="3" useAutoFormatting="1" itemPrintTitles="1" createdVersion="8" indent="0" outline="1" outlineData="1" multipleFieldFilters="0" chartFormat="6">
  <location ref="U1:V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urpose" fld="1" subtotal="count" baseField="0" baseItem="0"/>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70139-8C9A-40A6-BEC9-5A7A703DEC0C}" name="PivotTable5" cacheId="791" applyNumberFormats="0" applyBorderFormats="0" applyFontFormats="0" applyPatternFormats="0" applyAlignmentFormats="0" applyWidthHeightFormats="1" dataCaption="Values" tag="6567702f-4487-407e-ab8d-8ae345305769" updatedVersion="8" minRefreshableVersion="3" useAutoFormatting="1" itemPrintTitles="1" createdVersion="8" indent="0" outline="1" outlineData="1" multipleFieldFilters="0" chartFormat="8">
  <location ref="R1:S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9">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3"/>
          </reference>
        </references>
      </pivotArea>
    </chartFormat>
    <chartFormat chart="7" format="4">
      <pivotArea type="data" outline="0" fieldPosition="0">
        <references count="2">
          <reference field="4294967294" count="1" selected="0">
            <x v="0"/>
          </reference>
          <reference field="0" count="1" selected="0">
            <x v="0"/>
          </reference>
        </references>
      </pivotArea>
    </chartFormat>
    <chartFormat chart="7" format="5">
      <pivotArea type="data" outline="0" fieldPosition="0">
        <references count="2">
          <reference field="4294967294" count="1" selected="0">
            <x v="0"/>
          </reference>
          <reference field="0" count="1" selected="0">
            <x v="6"/>
          </reference>
        </references>
      </pivotArea>
    </chartFormat>
    <chartFormat chart="7" format="6">
      <pivotArea type="data" outline="0" fieldPosition="0">
        <references count="2">
          <reference field="4294967294" count="1" selected="0">
            <x v="0"/>
          </reference>
          <reference field="0" count="1" selected="0">
            <x v="4"/>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19E8F6-D462-4692-A947-7701D17C6750}" name="PivotTable4" cacheId="788" applyNumberFormats="0" applyBorderFormats="0" applyFontFormats="0" applyPatternFormats="0" applyAlignmentFormats="0" applyWidthHeightFormats="1" dataCaption="Values" tag="db4f9121-8603-42cd-bd18-e5c9f2c6bd9f" updatedVersion="8" minRefreshableVersion="3" useAutoFormatting="1" itemPrintTitles="1" createdVersion="8" indent="0" outline="1" outlineData="1" multipleFieldFilters="0" chartFormat="4">
  <location ref="O1:P18"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F5F72C-7458-41E8-A0B7-231FE78BB6EA}" name="PivotTable3" cacheId="785" applyNumberFormats="0" applyBorderFormats="0" applyFontFormats="0" applyPatternFormats="0" applyAlignmentFormats="0" applyWidthHeightFormats="1" dataCaption="Values" tag="268c8492-5427-44a9-b143-be08c23974bb" updatedVersion="8" minRefreshableVersion="3" useAutoFormatting="1" subtotalHiddenItems="1" itemPrintTitles="1" createdVersion="8" indent="0" outline="1" outlineData="1" multipleFieldFilters="0">
  <location ref="J1:K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NPS Category" fld="0"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05DCD3-A746-429C-B547-96EEF1E2307F}" name="PivotTable2" cacheId="782" applyNumberFormats="0" applyBorderFormats="0" applyFontFormats="0" applyPatternFormats="0" applyAlignmentFormats="0" applyWidthHeightFormats="1" dataCaption="Values" tag="6b879be5-c0a2-4b3d-8ff7-f74f9a4decc4" updatedVersion="8" minRefreshableVersion="3" useAutoFormatting="1" subtotalHiddenItems="1" itemPrintTitles="1" createdVersion="8" indent="0" outline="1" outlineData="1" multipleFieldFilters="0">
  <location ref="C1:D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Gender" fld="0"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B093FA-8DEF-4ADA-B93D-64055CFB6BD9}" name="PivotTable1" cacheId="779" applyNumberFormats="0" applyBorderFormats="0" applyFontFormats="0" applyPatternFormats="0" applyAlignmentFormats="0" applyWidthHeightFormats="1" dataCaption="Values" tag="5a0d8455-86d1-411e-aa8b-a86443c9849b"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verall Experience" fld="0" subtotal="average" baseField="0" baseItem="4372" numFmtId="166"/>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AD21FA-D20C-4FB0-96CA-B18D4E671B92}" sourceName="[Feedback].[Gender]">
  <pivotTables>
    <pivotTable tabId="3" name="PivotTable2"/>
    <pivotTable tabId="3" name="PivotTable3"/>
    <pivotTable tabId="3" name="PivotTable1"/>
    <pivotTable tabId="3" name="PivotTable4"/>
    <pivotTable tabId="3" name="PivotTable5"/>
    <pivotTable tabId="3" name="PivotTable7"/>
    <pivotTable tabId="3" name="PivotTable8"/>
  </pivotTables>
  <data>
    <olap pivotCacheId="1902121331">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54A19AE7-B62A-4A27-ADFA-45A6EC72D939}" sourceName="[Feedback].[Purpose]">
  <pivotTables>
    <pivotTable tabId="3" name="PivotTable7"/>
    <pivotTable tabId="3" name="PivotTable1"/>
    <pivotTable tabId="3" name="PivotTable2"/>
    <pivotTable tabId="3" name="PivotTable3"/>
    <pivotTable tabId="3" name="PivotTable4"/>
    <pivotTable tabId="3" name="PivotTable5"/>
    <pivotTable tabId="3" name="PivotTable8"/>
  </pivotTables>
  <data>
    <olap pivotCacheId="209702700">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301BEEAD-3873-46CC-9754-82F8EE8CE3C8}" sourceName="[Feedback].[Checkout Date (Year)]">
  <pivotTables>
    <pivotTable tabId="3" name="PivotTable8"/>
    <pivotTable tabId="3" name="PivotTable1"/>
    <pivotTable tabId="3" name="PivotTable2"/>
    <pivotTable tabId="3" name="PivotTable3"/>
    <pivotTable tabId="3" name="PivotTable4"/>
    <pivotTable tabId="3" name="PivotTable5"/>
    <pivotTable tabId="3" name="PivotTable7"/>
  </pivotTables>
  <data>
    <olap pivotCacheId="1536423302">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98D1FC8-EF2D-46B2-B274-704B5A3F7C8F}" cache="Slicer_Gender" caption="Gender" level="1" rowHeight="234950"/>
  <slicer name="Purpose" xr10:uid="{AE9CD70B-B4F7-46FE-A354-0E02D7D8D8B0}" cache="Slicer_Purpose" caption="Purpose" level="1" rowHeight="234950"/>
  <slicer name="Checkout Date (Year)" xr10:uid="{FE103CAA-E422-4A8A-BDF0-B801D1E65BAA}" cache="Slicer_Checkout_Date__Year" caption="Checkout 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5D538E8-64AE-419C-B517-10B827BAD97E}" cache="Slicer_Gender" caption="Gender" columnCount="2" level="1" style="Gender_Slicer" rowHeight="216000"/>
  <slicer name="Purpose 1" xr10:uid="{2EBAC952-7811-4FCC-AB8B-8122D1FE190E}" cache="Slicer_Purpose" caption="Purpose" columnCount="4" level="1" style="Gender_Slicer" rowHeight="234950"/>
  <slicer name="Checkout Date (Year) 1" xr10:uid="{3FD93725-0124-4074-9F2B-2FDEAC2FC9B1}" cache="Slicer_Checkout_Date__Year" caption="Checkout Date (Year)" columnCount="3" showCaption="0" level="1" style="Gender_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sortState xmlns:xlrd2="http://schemas.microsoft.com/office/spreadsheetml/2017/richdata2" ref="A2:U1949">
    <sortCondition ref="A1:A1949"/>
  </sortState>
  <tableColumns count="21">
    <tableColumn id="1" xr3:uid="{00000000-0010-0000-0000-000001000000}" name="ID" dataDxfId="26"/>
    <tableColumn id="2" xr3:uid="{00000000-0010-0000-0000-000002000000}" name="Start time" dataDxfId="25"/>
    <tableColumn id="3" xr3:uid="{00000000-0010-0000-0000-000003000000}" name="Completion time" dataDxfId="24"/>
    <tableColumn id="4" xr3:uid="{00000000-0010-0000-0000-000004000000}" name="Email" dataDxfId="23"/>
    <tableColumn id="5" xr3:uid="{00000000-0010-0000-0000-000005000000}" name="Name" dataDxfId="22"/>
    <tableColumn id="6" xr3:uid="{00000000-0010-0000-0000-000006000000}" name="Full Name" dataDxfId="21"/>
    <tableColumn id="7" xr3:uid="{00000000-0010-0000-0000-000007000000}" name="Gender" dataDxfId="20"/>
    <tableColumn id="8" xr3:uid="{00000000-0010-0000-0000-000008000000}" name="Date of Birth" dataDxfId="19"/>
    <tableColumn id="9" xr3:uid="{00000000-0010-0000-0000-000009000000}" name="Checkout Date" dataDxfId="18"/>
    <tableColumn id="10" xr3:uid="{00000000-0010-0000-0000-00000A000000}" name="Purpose of the visit" dataDxfId="17"/>
    <tableColumn id="11" xr3:uid="{00000000-0010-0000-0000-00000B000000}" name="How did you discover us?" dataDxfId="16"/>
    <tableColumn id="12" xr3:uid="{00000000-0010-0000-0000-00000C000000}" name="Rate your overall experience in our hotel" dataDxfId="15"/>
    <tableColumn id="13" xr3:uid="{00000000-0010-0000-0000-00000D000000}" name="How likely are you to recommend us to a friend or colleague?" dataDxfId="14"/>
    <tableColumn id="14" xr3:uid="{00000000-0010-0000-0000-00000E000000}" name="Staff attitude" dataDxfId="13"/>
    <tableColumn id="15" xr3:uid="{00000000-0010-0000-0000-00000F000000}" name="Check-in Process" dataDxfId="12"/>
    <tableColumn id="16" xr3:uid="{00000000-0010-0000-0000-000010000000}" name="Room service" dataDxfId="11"/>
    <tableColumn id="17" xr3:uid="{00000000-0010-0000-0000-000011000000}" name="Room cleanliness" dataDxfId="10"/>
    <tableColumn id="18" xr3:uid="{00000000-0010-0000-0000-000012000000}" name="Food quality" dataDxfId="9"/>
    <tableColumn id="19" xr3:uid="{00000000-0010-0000-0000-000013000000}" name="Variety of food" dataDxfId="8"/>
    <tableColumn id="20" xr3:uid="{00000000-0010-0000-0000-000014000000}" name="Broadband &amp; TV" dataDxfId="7"/>
    <tableColumn id="21" xr3:uid="{00000000-0010-0000-0000-000015000000}" name="Gym"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5" dataDxfId="4">
  <autoFilter ref="D1:E6" xr:uid="{1FCF2B56-1894-40F5-8E60-4D719D25EE8D}"/>
  <sortState xmlns:xlrd2="http://schemas.microsoft.com/office/spreadsheetml/2017/richdata2" ref="D2:E6">
    <sortCondition ref="E1:E6"/>
  </sortState>
  <tableColumns count="2">
    <tableColumn id="1" xr3:uid="{A2E93646-5F07-4231-A64B-B525E3400D61}" name="Rating" dataDxfId="3"/>
    <tableColumn id="2" xr3:uid="{9C11CB72-9ECA-47FF-AEB2-FB7A8613FA5B}" name="Rating Scor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zoomScale="66" zoomScaleNormal="100" workbookViewId="0">
      <selection activeCell="C14" sqref="C14"/>
    </sheetView>
  </sheetViews>
  <sheetFormatPr defaultRowHeight="14.4" x14ac:dyDescent="0.3"/>
  <cols>
    <col min="1" max="1" width="5" bestFit="1" customWidth="1"/>
    <col min="2" max="2" width="9.21875" bestFit="1" customWidth="1"/>
    <col min="3" max="3" width="15.109375" bestFit="1" customWidth="1"/>
    <col min="4" max="4" width="5.5546875" bestFit="1" customWidth="1"/>
    <col min="5" max="5" width="6" bestFit="1" customWidth="1"/>
    <col min="6" max="6" width="11.109375" bestFit="1" customWidth="1"/>
    <col min="7" max="7" width="7.109375" bestFit="1" customWidth="1"/>
    <col min="8" max="8" width="11.5546875" bestFit="1" customWidth="1"/>
    <col min="9" max="9" width="13.44140625" bestFit="1" customWidth="1"/>
    <col min="10" max="10" width="17.33203125" bestFit="1" customWidth="1"/>
    <col min="11" max="11" width="22.5546875" bestFit="1" customWidth="1"/>
    <col min="12" max="12" width="35.5546875" bestFit="1" customWidth="1"/>
    <col min="13" max="13" width="53.33203125" bestFit="1" customWidth="1"/>
    <col min="14" max="14" width="12.109375" bestFit="1" customWidth="1"/>
    <col min="15" max="15" width="15.21875" bestFit="1" customWidth="1"/>
    <col min="16" max="16" width="12.21875" bestFit="1" customWidth="1"/>
    <col min="17" max="17" width="15.5546875" bestFit="1" customWidth="1"/>
    <col min="18" max="18" width="11.44140625" bestFit="1" customWidth="1"/>
    <col min="19" max="19" width="13.77734375" bestFit="1" customWidth="1"/>
    <col min="20" max="20" width="15" bestFit="1" customWidth="1"/>
    <col min="21" max="21" width="9.2187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
      <c r="A17">
        <v>16</v>
      </c>
      <c r="B17" s="1"/>
      <c r="C17" s="1" t="s">
        <v>1996</v>
      </c>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tabSelected="1" workbookViewId="0">
      <selection activeCell="D3" sqref="D3"/>
    </sheetView>
  </sheetViews>
  <sheetFormatPr defaultRowHeight="14.4" x14ac:dyDescent="0.3"/>
  <cols>
    <col min="1" max="1" width="18.44140625" customWidth="1"/>
    <col min="2" max="2" width="12.5546875" customWidth="1"/>
    <col min="4" max="4" width="11.21875" customWidth="1"/>
    <col min="5" max="5" width="11.44140625" customWidth="1"/>
  </cols>
  <sheetData>
    <row r="1" spans="1:5" x14ac:dyDescent="0.3">
      <c r="A1" t="s">
        <v>1990</v>
      </c>
      <c r="B1" t="s">
        <v>1991</v>
      </c>
      <c r="D1" s="4" t="s">
        <v>1994</v>
      </c>
      <c r="E1" s="5" t="s">
        <v>1995</v>
      </c>
    </row>
    <row r="2" spans="1:5" x14ac:dyDescent="0.3">
      <c r="A2" t="s">
        <v>13</v>
      </c>
      <c r="B2" t="s">
        <v>1988</v>
      </c>
      <c r="D2" s="3" t="s">
        <v>1986</v>
      </c>
      <c r="E2">
        <v>1</v>
      </c>
    </row>
    <row r="3" spans="1:5" x14ac:dyDescent="0.3">
      <c r="A3" t="s">
        <v>14</v>
      </c>
      <c r="B3" t="s">
        <v>1988</v>
      </c>
      <c r="D3" s="3" t="s">
        <v>23</v>
      </c>
      <c r="E3">
        <v>2</v>
      </c>
    </row>
    <row r="4" spans="1:5" x14ac:dyDescent="0.3">
      <c r="A4" t="s">
        <v>15</v>
      </c>
      <c r="B4" t="s">
        <v>1989</v>
      </c>
      <c r="D4" s="3" t="s">
        <v>24</v>
      </c>
      <c r="E4">
        <v>3</v>
      </c>
    </row>
    <row r="5" spans="1:5" x14ac:dyDescent="0.3">
      <c r="A5" t="s">
        <v>16</v>
      </c>
      <c r="B5" t="s">
        <v>1989</v>
      </c>
      <c r="D5" s="3" t="s">
        <v>22</v>
      </c>
      <c r="E5">
        <v>4</v>
      </c>
    </row>
    <row r="6" spans="1:5" x14ac:dyDescent="0.3">
      <c r="A6" t="s">
        <v>17</v>
      </c>
      <c r="B6" t="s">
        <v>1992</v>
      </c>
      <c r="D6" s="3" t="s">
        <v>25</v>
      </c>
      <c r="E6">
        <v>5</v>
      </c>
    </row>
    <row r="7" spans="1:5" x14ac:dyDescent="0.3">
      <c r="A7" t="s">
        <v>18</v>
      </c>
      <c r="B7" t="s">
        <v>1992</v>
      </c>
    </row>
    <row r="8" spans="1:5" x14ac:dyDescent="0.3">
      <c r="A8" t="s">
        <v>19</v>
      </c>
      <c r="B8" t="s">
        <v>1993</v>
      </c>
    </row>
    <row r="9" spans="1:5" x14ac:dyDescent="0.3">
      <c r="A9" t="s">
        <v>20</v>
      </c>
      <c r="B9" t="s">
        <v>1993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E1295-1476-416D-97C6-866D2D554EF7}">
  <dimension ref="A1:AG26"/>
  <sheetViews>
    <sheetView workbookViewId="0">
      <selection activeCell="L11" sqref="L11"/>
    </sheetView>
  </sheetViews>
  <sheetFormatPr defaultRowHeight="14.4" x14ac:dyDescent="0.3"/>
  <cols>
    <col min="1" max="1" width="26.44140625" bestFit="1" customWidth="1"/>
    <col min="3" max="3" width="12.5546875" bestFit="1" customWidth="1"/>
    <col min="4" max="4" width="15" bestFit="1" customWidth="1"/>
    <col min="6" max="6" width="15" bestFit="1" customWidth="1"/>
    <col min="7" max="7" width="9.33203125" bestFit="1" customWidth="1"/>
    <col min="10" max="10" width="12.5546875" bestFit="1" customWidth="1"/>
    <col min="11" max="11" width="20.44140625" bestFit="1" customWidth="1"/>
    <col min="12" max="12" width="10.21875" customWidth="1"/>
    <col min="15" max="15" width="17.5546875" bestFit="1" customWidth="1"/>
    <col min="16" max="16" width="22.44140625" bestFit="1" customWidth="1"/>
    <col min="17" max="17" width="12" bestFit="1" customWidth="1"/>
    <col min="18" max="18" width="21.5546875" bestFit="1" customWidth="1"/>
    <col min="19" max="19" width="14.6640625" bestFit="1" customWidth="1"/>
    <col min="20" max="20" width="12" bestFit="1" customWidth="1"/>
    <col min="21" max="21" width="12.5546875" bestFit="1" customWidth="1"/>
    <col min="22" max="22" width="15.77734375" bestFit="1" customWidth="1"/>
    <col min="24" max="24" width="14.6640625" bestFit="1" customWidth="1"/>
    <col min="25" max="25" width="23.33203125" bestFit="1" customWidth="1"/>
    <col min="26" max="32" width="22.21875" bestFit="1" customWidth="1"/>
    <col min="33" max="942" width="10.77734375" bestFit="1" customWidth="1"/>
  </cols>
  <sheetData>
    <row r="1" spans="1:33" x14ac:dyDescent="0.3">
      <c r="A1" t="s">
        <v>1997</v>
      </c>
      <c r="C1" s="9" t="s">
        <v>2002</v>
      </c>
      <c r="D1" t="s">
        <v>2001</v>
      </c>
      <c r="F1" s="7" t="s">
        <v>2001</v>
      </c>
      <c r="G1" s="7" t="s">
        <v>2004</v>
      </c>
      <c r="H1" s="7" t="s">
        <v>2005</v>
      </c>
      <c r="J1" s="9" t="s">
        <v>2002</v>
      </c>
      <c r="K1" t="s">
        <v>2009</v>
      </c>
      <c r="O1" s="9" t="s">
        <v>2002</v>
      </c>
      <c r="P1" t="s">
        <v>2014</v>
      </c>
      <c r="R1" s="9" t="s">
        <v>2002</v>
      </c>
      <c r="S1" t="s">
        <v>2015</v>
      </c>
      <c r="U1" s="9" t="s">
        <v>2002</v>
      </c>
      <c r="V1" t="s">
        <v>2016</v>
      </c>
    </row>
    <row r="2" spans="1:33" ht="28.8" x14ac:dyDescent="0.3">
      <c r="A2" s="8">
        <v>3.6253869969040249</v>
      </c>
      <c r="C2" s="10" t="s">
        <v>28</v>
      </c>
      <c r="D2" s="6">
        <v>287</v>
      </c>
      <c r="F2" s="10" t="s">
        <v>28</v>
      </c>
      <c r="G2" s="11">
        <f>IFERROR(VLOOKUP(F2,$C2:$D3,2,0),0)</f>
        <v>287</v>
      </c>
      <c r="H2" s="12">
        <f>IFERROR(G2/($G$2+$G$3),0)</f>
        <v>0.44427244582043346</v>
      </c>
      <c r="J2" s="10" t="s">
        <v>2006</v>
      </c>
      <c r="K2" s="6">
        <v>164</v>
      </c>
      <c r="O2" s="10" t="s">
        <v>19</v>
      </c>
      <c r="P2" s="8"/>
      <c r="R2" s="10" t="s">
        <v>1983</v>
      </c>
      <c r="S2" s="6">
        <v>247</v>
      </c>
      <c r="U2" s="10" t="s">
        <v>21</v>
      </c>
      <c r="V2" s="6">
        <v>281</v>
      </c>
      <c r="X2" s="15" t="s">
        <v>2017</v>
      </c>
      <c r="Y2">
        <f>GETPIVOTDATA("[Measures].[Count of Purpose]",$U$1)</f>
        <v>646</v>
      </c>
    </row>
    <row r="3" spans="1:33" x14ac:dyDescent="0.3">
      <c r="C3" s="10" t="s">
        <v>29</v>
      </c>
      <c r="D3" s="6">
        <v>359</v>
      </c>
      <c r="F3" s="10" t="s">
        <v>29</v>
      </c>
      <c r="G3" s="11">
        <f>IFERROR(VLOOKUP(F3,$C3:$D4,2,0),0)</f>
        <v>359</v>
      </c>
      <c r="H3" s="12">
        <f>IFERROR(G3/($G$2+$G$3),0)</f>
        <v>0.55572755417956654</v>
      </c>
      <c r="J3" s="10" t="s">
        <v>2007</v>
      </c>
      <c r="K3" s="6">
        <v>171</v>
      </c>
      <c r="O3" s="14" t="s">
        <v>1993</v>
      </c>
      <c r="P3" s="8">
        <v>2.9613003095975232</v>
      </c>
      <c r="R3" s="10" t="s">
        <v>27</v>
      </c>
      <c r="S3" s="6">
        <v>109</v>
      </c>
      <c r="U3" s="10" t="s">
        <v>30</v>
      </c>
      <c r="V3" s="6">
        <v>92</v>
      </c>
    </row>
    <row r="4" spans="1:33" x14ac:dyDescent="0.3">
      <c r="A4" t="s">
        <v>1998</v>
      </c>
      <c r="C4" s="10" t="s">
        <v>2003</v>
      </c>
      <c r="D4" s="6">
        <v>646</v>
      </c>
      <c r="J4" s="10" t="s">
        <v>2008</v>
      </c>
      <c r="K4" s="6">
        <v>311</v>
      </c>
      <c r="O4" s="10" t="s">
        <v>14</v>
      </c>
      <c r="P4" s="8"/>
      <c r="R4" s="10" t="s">
        <v>1981</v>
      </c>
      <c r="S4" s="6">
        <v>93</v>
      </c>
      <c r="U4" s="10" t="s">
        <v>31</v>
      </c>
      <c r="V4" s="6">
        <v>34</v>
      </c>
    </row>
    <row r="5" spans="1:33" x14ac:dyDescent="0.3">
      <c r="A5" t="s">
        <v>1999</v>
      </c>
      <c r="B5" s="8">
        <f>A2</f>
        <v>3.6253869969040249</v>
      </c>
      <c r="J5" s="10" t="s">
        <v>2003</v>
      </c>
      <c r="K5" s="6">
        <v>646</v>
      </c>
      <c r="O5" s="14" t="s">
        <v>1988</v>
      </c>
      <c r="P5" s="8">
        <v>3.8188854489164088</v>
      </c>
      <c r="R5" s="10" t="s">
        <v>1980</v>
      </c>
      <c r="S5" s="6">
        <v>82</v>
      </c>
      <c r="U5" s="10" t="s">
        <v>26</v>
      </c>
      <c r="V5" s="6">
        <v>239</v>
      </c>
      <c r="X5" s="9" t="s">
        <v>2015</v>
      </c>
      <c r="Z5" s="9" t="s">
        <v>2031</v>
      </c>
    </row>
    <row r="6" spans="1:33" x14ac:dyDescent="0.3">
      <c r="A6" t="s">
        <v>2000</v>
      </c>
      <c r="B6" s="8">
        <f>5-B5</f>
        <v>1.3746130030959751</v>
      </c>
      <c r="O6" s="10" t="s">
        <v>17</v>
      </c>
      <c r="P6" s="8"/>
      <c r="R6" s="10" t="s">
        <v>1982</v>
      </c>
      <c r="S6" s="6">
        <v>52</v>
      </c>
      <c r="U6" s="10" t="s">
        <v>2003</v>
      </c>
      <c r="V6" s="6">
        <v>646</v>
      </c>
      <c r="X6" s="9" t="s">
        <v>2032</v>
      </c>
      <c r="Y6" s="9" t="s">
        <v>2033</v>
      </c>
      <c r="Z6" t="s">
        <v>27</v>
      </c>
      <c r="AA6" t="s">
        <v>1982</v>
      </c>
      <c r="AB6" t="s">
        <v>1984</v>
      </c>
      <c r="AC6" t="s">
        <v>1983</v>
      </c>
      <c r="AD6" t="s">
        <v>1980</v>
      </c>
      <c r="AE6" t="s">
        <v>1985</v>
      </c>
      <c r="AF6" t="s">
        <v>1981</v>
      </c>
      <c r="AG6" t="s">
        <v>2003</v>
      </c>
    </row>
    <row r="7" spans="1:33" x14ac:dyDescent="0.3">
      <c r="J7" s="7" t="s">
        <v>2009</v>
      </c>
      <c r="K7" s="7" t="s">
        <v>2004</v>
      </c>
      <c r="L7" s="7" t="s">
        <v>2005</v>
      </c>
      <c r="O7" s="14" t="s">
        <v>1992</v>
      </c>
      <c r="P7" s="8">
        <v>3.0386996904024768</v>
      </c>
      <c r="R7" s="10" t="s">
        <v>1985</v>
      </c>
      <c r="S7" s="6">
        <v>40</v>
      </c>
      <c r="X7" t="s">
        <v>2018</v>
      </c>
      <c r="Z7" s="6"/>
      <c r="AA7" s="6"/>
      <c r="AB7" s="6"/>
      <c r="AC7" s="6"/>
      <c r="AD7" s="6"/>
      <c r="AE7" s="6"/>
      <c r="AF7" s="6"/>
      <c r="AG7" s="6"/>
    </row>
    <row r="8" spans="1:33" x14ac:dyDescent="0.3">
      <c r="J8" s="10" t="s">
        <v>2006</v>
      </c>
      <c r="K8">
        <f>IFERROR(VLOOKUP(J8,$J2:$K3,2,0),0)</f>
        <v>164</v>
      </c>
      <c r="L8" s="12">
        <f>IFERROR(K8/($K$8+$K$9+$K$10),0)</f>
        <v>0.25386996904024767</v>
      </c>
      <c r="O8" s="10" t="s">
        <v>20</v>
      </c>
      <c r="P8" s="8"/>
      <c r="R8" s="10" t="s">
        <v>1984</v>
      </c>
      <c r="S8" s="6">
        <v>23</v>
      </c>
      <c r="X8" t="s">
        <v>2018</v>
      </c>
      <c r="Y8" t="s">
        <v>2019</v>
      </c>
      <c r="Z8" s="6">
        <v>9</v>
      </c>
      <c r="AA8" s="6">
        <v>4</v>
      </c>
      <c r="AB8" s="6">
        <v>3</v>
      </c>
      <c r="AC8" s="6">
        <v>16</v>
      </c>
      <c r="AD8" s="6">
        <v>3</v>
      </c>
      <c r="AE8" s="6">
        <v>3</v>
      </c>
      <c r="AF8" s="6">
        <v>11</v>
      </c>
      <c r="AG8" s="6">
        <v>49</v>
      </c>
    </row>
    <row r="9" spans="1:33" x14ac:dyDescent="0.3">
      <c r="J9" s="10" t="s">
        <v>2007</v>
      </c>
      <c r="K9">
        <f>IFERROR(VLOOKUP(J9,$J3:$K4,2,0),0)</f>
        <v>171</v>
      </c>
      <c r="L9" s="12">
        <f t="shared" ref="L9:L10" si="0">IFERROR(K9/($K$8+$K$9+$K$10),0)</f>
        <v>0.26470588235294118</v>
      </c>
      <c r="O9" s="14" t="s">
        <v>1993</v>
      </c>
      <c r="P9" s="8">
        <v>3.2244582043343653</v>
      </c>
      <c r="R9" s="10" t="s">
        <v>2003</v>
      </c>
      <c r="S9" s="6">
        <v>646</v>
      </c>
      <c r="X9" t="s">
        <v>2018</v>
      </c>
      <c r="Y9" t="s">
        <v>2020</v>
      </c>
      <c r="Z9" s="6">
        <v>9</v>
      </c>
      <c r="AA9" s="6">
        <v>3</v>
      </c>
      <c r="AB9" s="6">
        <v>1</v>
      </c>
      <c r="AC9" s="6">
        <v>26</v>
      </c>
      <c r="AD9" s="6">
        <v>8</v>
      </c>
      <c r="AE9" s="6">
        <v>2</v>
      </c>
      <c r="AF9" s="6">
        <v>5</v>
      </c>
      <c r="AG9" s="6">
        <v>54</v>
      </c>
    </row>
    <row r="10" spans="1:33" x14ac:dyDescent="0.3">
      <c r="J10" s="10" t="s">
        <v>2008</v>
      </c>
      <c r="K10">
        <f>IFERROR(VLOOKUP(J10,$J4:$K5,2,0),0)</f>
        <v>311</v>
      </c>
      <c r="L10" s="12">
        <f t="shared" si="0"/>
        <v>0.48142414860681115</v>
      </c>
      <c r="O10" s="10" t="s">
        <v>16</v>
      </c>
      <c r="P10" s="8"/>
      <c r="X10" t="s">
        <v>2018</v>
      </c>
      <c r="Y10" t="s">
        <v>2021</v>
      </c>
      <c r="Z10" s="6">
        <v>9</v>
      </c>
      <c r="AA10" s="6">
        <v>5</v>
      </c>
      <c r="AB10" s="6">
        <v>1</v>
      </c>
      <c r="AC10" s="6">
        <v>17</v>
      </c>
      <c r="AD10" s="6">
        <v>5</v>
      </c>
      <c r="AE10" s="6">
        <v>3</v>
      </c>
      <c r="AF10" s="6">
        <v>8</v>
      </c>
      <c r="AG10" s="6">
        <v>48</v>
      </c>
    </row>
    <row r="11" spans="1:33" x14ac:dyDescent="0.3">
      <c r="J11" s="7" t="s">
        <v>2010</v>
      </c>
      <c r="K11" s="7"/>
      <c r="L11" s="16">
        <f>(L10-L8)*100</f>
        <v>22.755417956656348</v>
      </c>
      <c r="O11" s="14" t="s">
        <v>1989</v>
      </c>
      <c r="P11" s="8">
        <v>3</v>
      </c>
      <c r="X11" t="s">
        <v>2018</v>
      </c>
      <c r="Y11" t="s">
        <v>2022</v>
      </c>
      <c r="Z11" s="6">
        <v>7</v>
      </c>
      <c r="AA11" s="6">
        <v>2</v>
      </c>
      <c r="AB11" s="6">
        <v>5</v>
      </c>
      <c r="AC11" s="6">
        <v>21</v>
      </c>
      <c r="AD11" s="6">
        <v>7</v>
      </c>
      <c r="AE11" s="6">
        <v>5</v>
      </c>
      <c r="AF11" s="6">
        <v>5</v>
      </c>
      <c r="AG11" s="6">
        <v>52</v>
      </c>
    </row>
    <row r="12" spans="1:33" x14ac:dyDescent="0.3">
      <c r="O12" s="10" t="s">
        <v>15</v>
      </c>
      <c r="P12" s="8"/>
      <c r="X12" t="s">
        <v>2018</v>
      </c>
      <c r="Y12" t="s">
        <v>2023</v>
      </c>
      <c r="Z12" s="6">
        <v>8</v>
      </c>
      <c r="AA12" s="6">
        <v>5</v>
      </c>
      <c r="AB12" s="6">
        <v>2</v>
      </c>
      <c r="AC12" s="6">
        <v>19</v>
      </c>
      <c r="AD12" s="6">
        <v>8</v>
      </c>
      <c r="AE12" s="6">
        <v>2</v>
      </c>
      <c r="AF12" s="6">
        <v>5</v>
      </c>
      <c r="AG12" s="6">
        <v>49</v>
      </c>
    </row>
    <row r="13" spans="1:33" x14ac:dyDescent="0.3">
      <c r="O13" s="14" t="s">
        <v>1989</v>
      </c>
      <c r="P13" s="8">
        <v>3.568111455108359</v>
      </c>
      <c r="X13" t="s">
        <v>2018</v>
      </c>
      <c r="Y13" t="s">
        <v>2024</v>
      </c>
      <c r="Z13" s="6">
        <v>10</v>
      </c>
      <c r="AA13" s="6">
        <v>5</v>
      </c>
      <c r="AB13" s="6"/>
      <c r="AC13" s="6">
        <v>20</v>
      </c>
      <c r="AD13" s="6">
        <v>7</v>
      </c>
      <c r="AE13" s="6">
        <v>2</v>
      </c>
      <c r="AF13" s="6">
        <v>11</v>
      </c>
      <c r="AG13" s="6">
        <v>55</v>
      </c>
    </row>
    <row r="14" spans="1:33" x14ac:dyDescent="0.3">
      <c r="I14" s="7" t="s">
        <v>2011</v>
      </c>
      <c r="J14" s="7">
        <v>180</v>
      </c>
      <c r="K14" s="7" t="s">
        <v>2012</v>
      </c>
      <c r="L14" s="13">
        <f>K26+268</f>
        <v>288.02476780185759</v>
      </c>
      <c r="O14" s="10" t="s">
        <v>13</v>
      </c>
      <c r="P14" s="8"/>
      <c r="X14" t="s">
        <v>2018</v>
      </c>
      <c r="Y14" t="s">
        <v>2025</v>
      </c>
      <c r="Z14" s="6">
        <v>11</v>
      </c>
      <c r="AA14" s="6">
        <v>5</v>
      </c>
      <c r="AB14" s="6">
        <v>3</v>
      </c>
      <c r="AC14" s="6">
        <v>22</v>
      </c>
      <c r="AD14" s="6">
        <v>6</v>
      </c>
      <c r="AE14" s="6">
        <v>2</v>
      </c>
      <c r="AF14" s="6">
        <v>7</v>
      </c>
      <c r="AG14" s="6">
        <v>56</v>
      </c>
    </row>
    <row r="15" spans="1:33" x14ac:dyDescent="0.3">
      <c r="J15">
        <v>18</v>
      </c>
      <c r="L15">
        <v>4</v>
      </c>
      <c r="O15" s="14" t="s">
        <v>1988</v>
      </c>
      <c r="P15" s="8">
        <v>3.7337461300309598</v>
      </c>
      <c r="X15" t="s">
        <v>2018</v>
      </c>
      <c r="Y15" t="s">
        <v>2026</v>
      </c>
      <c r="Z15" s="6">
        <v>13</v>
      </c>
      <c r="AA15" s="6">
        <v>5</v>
      </c>
      <c r="AB15" s="6">
        <v>3</v>
      </c>
      <c r="AC15" s="6">
        <v>13</v>
      </c>
      <c r="AD15" s="6">
        <v>6</v>
      </c>
      <c r="AE15" s="6">
        <v>6</v>
      </c>
      <c r="AF15" s="6">
        <v>6</v>
      </c>
      <c r="AG15" s="6">
        <v>52</v>
      </c>
    </row>
    <row r="16" spans="1:33" x14ac:dyDescent="0.3">
      <c r="J16">
        <v>18</v>
      </c>
      <c r="L16">
        <f>360-L14-L15</f>
        <v>67.975232198142407</v>
      </c>
      <c r="O16" s="10" t="s">
        <v>18</v>
      </c>
      <c r="P16" s="8"/>
      <c r="X16" t="s">
        <v>2018</v>
      </c>
      <c r="Y16" t="s">
        <v>2027</v>
      </c>
      <c r="Z16" s="6">
        <v>12</v>
      </c>
      <c r="AA16" s="6">
        <v>4</v>
      </c>
      <c r="AB16" s="6">
        <v>1</v>
      </c>
      <c r="AC16" s="6">
        <v>17</v>
      </c>
      <c r="AD16" s="6">
        <v>8</v>
      </c>
      <c r="AE16" s="6">
        <v>4</v>
      </c>
      <c r="AF16" s="6">
        <v>10</v>
      </c>
      <c r="AG16" s="6">
        <v>56</v>
      </c>
    </row>
    <row r="17" spans="10:33" x14ac:dyDescent="0.3">
      <c r="J17">
        <v>18</v>
      </c>
      <c r="O17" s="14" t="s">
        <v>1992</v>
      </c>
      <c r="P17" s="8">
        <v>1.8421052631578947</v>
      </c>
      <c r="X17" t="s">
        <v>2018</v>
      </c>
      <c r="Y17" t="s">
        <v>2028</v>
      </c>
      <c r="Z17" s="6">
        <v>9</v>
      </c>
      <c r="AA17" s="6">
        <v>7</v>
      </c>
      <c r="AB17" s="6">
        <v>3</v>
      </c>
      <c r="AC17" s="6">
        <v>25</v>
      </c>
      <c r="AD17" s="6">
        <v>12</v>
      </c>
      <c r="AE17" s="6">
        <v>3</v>
      </c>
      <c r="AF17" s="6">
        <v>8</v>
      </c>
      <c r="AG17" s="6">
        <v>67</v>
      </c>
    </row>
    <row r="18" spans="10:33" x14ac:dyDescent="0.3">
      <c r="J18">
        <v>18</v>
      </c>
      <c r="O18" s="10" t="s">
        <v>2003</v>
      </c>
      <c r="P18" s="8">
        <v>3.1484133126934983</v>
      </c>
      <c r="X18" t="s">
        <v>2018</v>
      </c>
      <c r="Y18" t="s">
        <v>2029</v>
      </c>
      <c r="Z18" s="6">
        <v>6</v>
      </c>
      <c r="AA18" s="6">
        <v>4</v>
      </c>
      <c r="AB18" s="6">
        <v>1</v>
      </c>
      <c r="AC18" s="6">
        <v>22</v>
      </c>
      <c r="AD18" s="6">
        <v>6</v>
      </c>
      <c r="AE18" s="6">
        <v>4</v>
      </c>
      <c r="AF18" s="6">
        <v>9</v>
      </c>
      <c r="AG18" s="6">
        <v>52</v>
      </c>
    </row>
    <row r="19" spans="10:33" x14ac:dyDescent="0.3">
      <c r="J19">
        <v>18</v>
      </c>
      <c r="X19" t="s">
        <v>2018</v>
      </c>
      <c r="Y19" t="s">
        <v>2030</v>
      </c>
      <c r="Z19" s="6">
        <v>6</v>
      </c>
      <c r="AA19" s="6">
        <v>3</v>
      </c>
      <c r="AB19" s="6"/>
      <c r="AC19" s="6">
        <v>29</v>
      </c>
      <c r="AD19" s="6">
        <v>6</v>
      </c>
      <c r="AE19" s="6">
        <v>4</v>
      </c>
      <c r="AF19" s="6">
        <v>8</v>
      </c>
      <c r="AG19" s="6">
        <v>56</v>
      </c>
    </row>
    <row r="20" spans="10:33" x14ac:dyDescent="0.3">
      <c r="J20">
        <v>18</v>
      </c>
      <c r="X20" t="s">
        <v>2003</v>
      </c>
      <c r="Z20" s="6">
        <v>109</v>
      </c>
      <c r="AA20" s="6">
        <v>52</v>
      </c>
      <c r="AB20" s="6">
        <v>23</v>
      </c>
      <c r="AC20" s="6">
        <v>247</v>
      </c>
      <c r="AD20" s="6">
        <v>82</v>
      </c>
      <c r="AE20" s="6">
        <v>40</v>
      </c>
      <c r="AF20" s="6">
        <v>93</v>
      </c>
      <c r="AG20" s="6">
        <v>646</v>
      </c>
    </row>
    <row r="21" spans="10:33" x14ac:dyDescent="0.3">
      <c r="J21">
        <v>18</v>
      </c>
    </row>
    <row r="22" spans="10:33" x14ac:dyDescent="0.3">
      <c r="J22">
        <v>18</v>
      </c>
    </row>
    <row r="23" spans="10:33" x14ac:dyDescent="0.3">
      <c r="J23">
        <v>18</v>
      </c>
    </row>
    <row r="24" spans="10:33" x14ac:dyDescent="0.3">
      <c r="J24">
        <v>18</v>
      </c>
    </row>
    <row r="26" spans="10:33" x14ac:dyDescent="0.3">
      <c r="J26" s="7" t="s">
        <v>2013</v>
      </c>
      <c r="K26" s="13">
        <f>L11*88/100</f>
        <v>20.024767801857585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C416D-6D9F-4BD3-991C-6CC230A92649}">
  <dimension ref="A1"/>
  <sheetViews>
    <sheetView topLeftCell="A2" zoomScale="90" zoomScaleNormal="90" workbookViewId="0">
      <selection activeCell="X17" sqref="X17"/>
    </sheetView>
  </sheetViews>
  <sheetFormatPr defaultRowHeight="14.4" x14ac:dyDescent="0.3"/>
  <cols>
    <col min="1" max="1" width="2.66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FF62-4B5A-47F2-AA99-93153C612A3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e d b a c k _ 8 4 3 d 0 c 3 8 - d a e 5 - 4 5 f e - 9 8 3 f - 8 e c e 3 e f 1 8 9 6 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K g G A A B Q S w M E F A A C A A g A w i A 1 V u Z W / W C k A A A A 9 g A A A B I A H A B D b 2 5 m a W c v U G F j a 2 F n Z S 5 4 b W w g o h g A K K A U A A A A A A A A A A A A A A A A A A A A A A A A A A A A h Y 9 N C s I w G E S v U r J v / o o g 5 W u K i D s L g i B u Q 4 x t s E 2 l S U 3 v 5 s I j e Q U r W n X n c t 6 8 x c z 9 e o N 8 a O r o o j t n W p s h h i m K t F X t w d g y Q 7 0 / x n O U C 9 h I d Z K l j k b Z u n R w h w x V 3 p 9 T Q k I I O C S 4 7 U r C K W V k X 6 y 3 q t K N R B / Z / J d j Y 5 2 X V m k k Y P c a I z h m j O M Z T z A F M k E o j P 0 K f N z 7 b H 8 g L P v a 9 5 0 W 2 s a L F Z A p A n l / E A 9 Q S w M E F A A C A A g A w i A 1 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g N V a C i 1 K z o g M A A M o R A A A T A B w A R m 9 y b X V s Y X M v U 2 V j d G l v b j E u b S C i G A A o o B Q A A A A A A A A A A A A A A A A A A A A A A A A A A A D t V 1 1 P 2 z A U f U f i P 1 x l 0 g R S V 8 H G 2 C a E E B T Y 2 A c w y t g D Q s g k t 9 S q Y 3 e O 0 1 E h / v u u k 7 R J 4 4 S G D 2 k v 8 F L q e 3 L v P c c n v n W E v u F K Q j f 9 X N 1 Y X F h c i P p M Y w D 7 i M E V 8 w e X H W b w W u k x b I J A s 7 g A 9 N d V s f a R V v Z u f B T t T q w 1 S v N b 6 c G V U o O l 5 d v z Q x b i p u c k 8 S 7 u z j t K G k J f t N J c r 7 x O n 8 l r K n k 6 H q J H S U / Z l c D 2 q W Y y 6 i k d d p S I Q 2 m D 0 V J a u H V 7 O 0 3 t t c B Q C A z e m L s W 3 H r T U s X A 3 f L i A p e V B Y u k T 5 j h 8 v r y x I Y f w 7 f 4 / P N R T b M 6 R N N l 6 P p K I w U P p F l f a 9 t n m 7 K d S P i U n X 0 + l g e 7 s y Q s x a 5 h 2 o D h I U 7 Y M z l O d 1 m F Q 2 r a u r c q v B c y L s q L t v P y 2 n 4 s B B Q D U 3 k / o w x Q O 8 u 7 Z C 9 Q P d j h 2 v Q n 0 Y A W b R t p a 3 3 0 B y o 2 Y K G V i O N Y D 1 W U p D F 9 h B G P u H E K f V F / I e A B j F V M n 5 G v R q g h j r a q f I A W p c F C G P H B m y F q j p I 2 k k u w k b 4 y K F x 9 b Q 3 B B y j G Q I 5 I S h k F G n 0 V h k S f y t n v D H o 2 W w B K g 6 + E Q H Y d 4 1 b l b v V 6 w I z h J g 5 c Q R N d 3 l B D x 1 r 5 G E U u E a V C i F C P u O 8 + n Q R 9 q i 0 F l 1 V P 7 y s V w J + Y C W 7 G T v C M E Q M z t o r 3 C O f E d 7 R i 5 G f i + B p O z 1 w v j M P S c T L 1 + g m G J H s A R 7 S T G l J r R 7 n p u y j o c M 2 W l 0 q v R i t z / Y w L c + M 5 X n O s V e e k + 8 z z I L 8 8 z S E z M k m i F 7 g C p Y F c o G o 9 7 Q F R x z V b 9 + a 9 N V 5 6 1 n g P f m m 8 o w y y N 4 V 4 z / H 6 e I f H 3 W z k e E V L b Q d B o p Q M u D 3 g m M h k y E U j R L q 0 5 C q b 5 S 2 M Q W R + H 3 g P z v N 6 F 5 R q x c o o y W V o N P O N 0 r Q r K E h g F 7 r a H P q 2 O f R d c + h a c + j 7 5 t D 1 5 t A P G f S Y R R E f Y T 3 w Y 1 P g p w l Q q 5 C M d p / 6 K z V Q S c f G z K i v d U 5 x 7 N P 5 Y u 3 8 M v V f p v 7 L 1 P + f U 9 9 R r k q s s j 5 V k p R V q C D u c k 3 o F S j 9 k k M + I s P U k s o A S X T u v I a E J M n o b R u j + V W c / l 4 5 Y y J G L y / 6 A 7 X V 5 W d s n V u o d Y g R d f J V c T v h 6 j q z R f L s V M u 5 b i Y O m Z x Z t h n 3 Q t o C W + U b l 0 H 7 O / b M E a X S e X 8 0 8 U m y q u t w 3 m u K S f 6 f D u U S r 5 r K h c v q X b H V K a a d x + s 0 W 6 0 R 7 Z 7 O 0 1 f D b g R V L V 5 Z 8 1 t l I t b M b b a h T j P P P E C i V c 8 t W L r i F i 6 9 K a Q 9 G 3 7 E j 8 3 q t u 1 c m n F t 0 U I T 6 a b t z t 2 6 y s 2 f Q 6 Y s R u l K X y a 4 8 Q 9 Q S w E C L Q A U A A I A C A D C I D V W 5 l b 9 Y K Q A A A D 2 A A A A E g A A A A A A A A A A A A A A A A A A A A A A Q 2 9 u Z m l n L 1 B h Y 2 t h Z 2 U u e G 1 s U E s B A i 0 A F A A C A A g A w i A 1 V g / K 6 a u k A A A A 6 Q A A A B M A A A A A A A A A A A A A A A A A 8 A A A A F t D b 2 5 0 Z W 5 0 X 1 R 5 c G V z X S 5 4 b W x Q S w E C L Q A U A A I A C A D C I D V W g o t S s 6 I D A A D K E Q A A E w A A A A A A A A A A A A A A A A D h A Q A A R m 9 y b X V s Y X M v U 2 V j d G l v b j E u b V B L B Q Y A A A A A A w A D A M I A A A D 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J A A A A A A A A L Y 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W V k Y m F j a 1 9 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j B U M j I 6 N D I 6 M D c u N D Q 5 O D Y 1 N V o i I C 8 + P E V u d H J 5 I F R 5 c G U 9 I k Z p b G x T d G F 0 d X M i I F Z h b H V l P S J z Q 2 9 t c G x l d G U i I C 8 + P C 9 T d G F i b G V F b n R y a W V z P j w v S X R l b T 4 8 S X R l b T 4 8 S X R l b U x v Y 2 F 0 a W 9 u P j x J d G V t V H l w Z T 5 G b 3 J t d W x h P C 9 J d G V t V H l w Z T 4 8 S X R l b V B h d G g + U 2 V j d G l v b j E v R m V l Z G J h Y 2 t f Q 2 F 0 Z W d v c n k v U 2 9 1 c m N l P C 9 J d G V t U G F 0 a D 4 8 L 0 l 0 Z W 1 M b 2 N h d G l v b j 4 8 U 3 R h Y m x l R W 5 0 c m l l c y A v P j w v S X R l b T 4 8 S X R l b T 4 8 S X R l b U x v Y 2 F 0 a W 9 u P j x J d G V t V H l w Z T 5 G b 3 J t d W x h P C 9 J d G V t V H l w Z T 4 8 S X R l b V B h d G g + U 2 V j d G l v b j E v R m V l Z G J h Y 2 t f Q 2 F 0 Z W d v c n k v Q 2 h h b m d l Z C U y M F R 5 c G U 8 L 0 l 0 Z W 1 Q Y X R o P j w v S X R l b U x v Y 2 F 0 a W 9 u P j x T d G F i b G V F b n R y a W V z I C 8 + P C 9 J d G V t P j x J d G V t P j x J d G V t T G 9 j Y X R p b 2 4 + P E l 0 Z W 1 U e X B l P k Z v c m 1 1 b G E 8 L 0 l 0 Z W 1 U e X B l P j x J d G V t U G F 0 a D 5 T Z W N 0 a W 9 u M S 9 S Y X R p b m d f U m F u 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I w V D I y O j Q y O j I 1 L j A 0 M z I w O D Z a I i A v P j x F b n R y e S B U e X B l P S J G a W x s U 3 R h d H V z I i B W Y W x 1 Z T 0 i c 0 N v b X B s Z X R l I i A v P j w v U 3 R h Y m x l R W 5 0 c m l l c z 4 8 L 0 l 0 Z W 0 + P E l 0 Z W 0 + P E l 0 Z W 1 M b 2 N h d G l v b j 4 8 S X R l b V R 5 c G U + R m 9 y b X V s Y T w v S X R l b V R 5 c G U + P E l 0 Z W 1 Q Y X R o P l N l Y 3 R p b 2 4 x L 1 J h d G l u Z 1 9 S Y W 5 n Z S 9 T b 3 V y Y 2 U 8 L 0 l 0 Z W 1 Q Y X R o P j w v S X R l b U x v Y 2 F 0 a W 9 u P j x T d G F i b G V F b n R y a W V z I C 8 + P C 9 J d G V t P j x J d G V t P j x J d G V t T G 9 j Y X R p b 2 4 + P E l 0 Z W 1 U e X B l P k Z v c m 1 1 b G E 8 L 0 l 0 Z W 1 U e X B l P j x J d G V t U G F 0 a D 5 T Z W N 0 a W 9 u M S 9 S Y X R p b m d f U m F u Z 2 U v Q 2 h h b m d l Z C U y M F R 5 c G U 8 L 0 l 0 Z W 1 Q Y X R o P j w v S X R l b U x v Y 2 F 0 a W 9 u P j x T d G F i b G V F b n R y a W V z I C 8 + P C 9 J d G V t P j x J d G V t P j x J d G V t T G 9 j Y X R p b 2 4 + P E l 0 Z W 1 U e X B l P k Z v c m 1 1 b G E 8 L 0 l 0 Z W 1 U e X B l P j x J d G V t U G F 0 a D 5 T Z W N 0 a W 9 u M S 9 G Z W V k Y m F j a 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W 5 h b H l z a X M h U G l 2 b 3 R U Y W J s Z T I i I C 8 + P E V u d H J 5 I F R 5 c G U 9 I k Z p b G x l Z E N v b X B s Z X R l U m V z d W x 0 V G 9 X b 3 J r c 2 h l Z X Q i I F Z h b H V l P S J s M C I g L z 4 8 R W 5 0 c n k g V H l w Z T 0 i Q W R k Z W R U b 0 R h d G F N b 2 R l b C I g V m F s d W U 9 I m w x I i A v P j x F b n R y e S B U e X B l P S J G a W x s Q 2 9 1 b n Q i I F Z h b H V l P S J s M T k 0 O C I g L z 4 8 R W 5 0 c n k g V H l w Z T 0 i R m l s b E V y c m 9 y Q 2 9 k Z S I g V m F s d W U 9 I n N V b m t u b 3 d u I i A v P j x F b n R y e S B U e X B l P S J G a W x s R X J y b 3 J D b 3 V u d C I g V m F s d W U 9 I m w w I i A v P j x F b n R y e S B U e X B l P S J G a W x s T G F z d F V w Z G F 0 Z W Q i I F Z h b H V l P S J k M j A y M y 0 w M S 0 y M F Q y M j o 1 O T o 1 O C 4 2 O D c 2 O T E 4 W i I g L z 4 8 R W 5 0 c n k g V H l w Z T 0 i R m l s b E N v b H V t b l R 5 c G V z I i B W Y W x 1 Z T 0 i c 0 F 3 W U d C d 2 N H Q m d N R E F B P T 0 i I C 8 + P E V u d H J 5 I F R 5 c G U 9 I k Z p b G x D b 2 x 1 b W 5 O Y W 1 l c y I g V m F s d W U 9 I n N b J n F 1 b 3 Q 7 S U Q m c X V v d D s s J n F 1 b 3 Q 7 R n V s b C B O Y W 1 l J n F 1 b 3 Q 7 L C Z x d W 9 0 O 0 d l b m R l c i Z x d W 9 0 O y w m c X V v d D t E Y X R l I G 9 m I E J p c n R o J n F 1 b 3 Q 7 L C Z x d W 9 0 O 0 N o Z W N r b 3 V 0 I E R h d G U m c X V v d D s s J n F 1 b 3 Q 7 U H V y c G 9 z Z S Z x d W 9 0 O y w m c X V v d D t T b 3 V y Y 2 U m c X V v d D s s J n F 1 b 3 Q 7 T 3 Z l c m F s b C B F e H B l c m l l b m N l J n F 1 b 3 Q 7 L C Z x d W 9 0 O 0 5 Q U y B S Y X R p b m c m c X V v d D s s J n F 1 b 3 Q 7 T l B T I E N h d G V n 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Z l Z W R i Y W N r L 0 N o Y W 5 n Z W Q g V H l w Z S 5 7 S U Q s M H 0 m c X V v d D s s J n F 1 b 3 Q 7 U 2 V j d G l v b j E v R m V l Z G J h Y 2 s v Q 2 h h b m d l Z C B U e X B l L n t G d W x s I E 5 h b W U s N X 0 m c X V v d D s s J n F 1 b 3 Q 7 U 2 V j d G l v b j E v R m V l Z G J h Y 2 s v Q 2 h h b m d l Z C B U e X B l L n t H Z W 5 k Z X I s N n 0 m c X V v d D s s J n F 1 b 3 Q 7 U 2 V j d G l v b j E v R m V l Z G J h Y 2 s v Q 2 h h b m d l Z C B U e X B l L n t E Y X R l I G 9 m I E J p c n R o L D d 9 J n F 1 b 3 Q 7 L C Z x d W 9 0 O 1 N l Y 3 R p b 2 4 x L 0 Z l Z W R i Y W N r L 0 N o Y W 5 n Z W Q g V H l w Z S 5 7 Q 2 h l Y 2 t v d X Q g R G F 0 Z S w 4 f S Z x d W 9 0 O y w m c X V v d D t T Z W N 0 a W 9 u M S 9 G Z W V k Y m F j a y 9 D a G F u Z 2 V k I F R 5 c G U u e 1 B 1 c n B v c 2 U g b 2 Y g d G h l I H Z p c 2 l 0 L D l 9 J n F 1 b 3 Q 7 L C Z x d W 9 0 O 1 N l Y 3 R p b 2 4 x L 0 Z l Z W R i Y W N r L 0 N o Y W 5 n Z W Q g V H l w Z S 5 7 S G 9 3 I G R p Z C B 5 b 3 U g Z G l z Y 2 9 2 Z X I g d X M / L D E w f S Z x d W 9 0 O y w m c X V v d D t T Z W N 0 a W 9 u M S 9 G Z W V k Y m F j a y 9 D a G F u Z 2 V k I F R 5 c G U u e 1 J h d G U g e W 9 1 c i B v d m V y Y W x s I G V 4 c G V y a W V u Y 2 U g a W 4 g b 3 V y I G h v d G V s L D E x f S Z x d W 9 0 O y w m c X V v d D t T Z W N 0 a W 9 u M S 9 G Z W V k Y m F j a y 9 D a G F u Z 2 V k I F R 5 c G U u e 0 h v d y B s a W t l b H k g Y X J l I H l v d S B 0 b y B y Z W N v b W 1 l b m Q g d X M g d G 8 g Y S B m c m l l b m Q g b 3 I g Y 2 9 s b G V h Z 3 V l P y w x M n 0 m c X V v d D s s J n F 1 b 3 Q 7 U 2 V j d G l v b j E v R m V l Z G J h Y 2 s v Q W R k Z W Q g Q 2 9 u Z G l 0 a W 9 u Y W w g Q 2 9 s d W 1 u L n t O U F M g Q 2 F 0 Z W d v c n k s O X 0 m c X V v d D t d L C Z x d W 9 0 O 0 N v b H V t b k N v d W 5 0 J n F 1 b 3 Q 7 O j E w L C Z x d W 9 0 O 0 t l e U N v b H V t b k 5 h b W V z J n F 1 b 3 Q 7 O l t d L C Z x d W 9 0 O 0 N v b H V t b k l k Z W 5 0 a X R p Z X M m c X V v d D s 6 W y Z x d W 9 0 O 1 N l Y 3 R p b 2 4 x L 0 Z l Z W R i Y W N r L 0 N o Y W 5 n Z W Q g V H l w Z S 5 7 S U Q s M H 0 m c X V v d D s s J n F 1 b 3 Q 7 U 2 V j d G l v b j E v R m V l Z G J h Y 2 s v Q 2 h h b m d l Z C B U e X B l L n t G d W x s I E 5 h b W U s N X 0 m c X V v d D s s J n F 1 b 3 Q 7 U 2 V j d G l v b j E v R m V l Z G J h Y 2 s v Q 2 h h b m d l Z C B U e X B l L n t H Z W 5 k Z X I s N n 0 m c X V v d D s s J n F 1 b 3 Q 7 U 2 V j d G l v b j E v R m V l Z G J h Y 2 s v Q 2 h h b m d l Z C B U e X B l L n t E Y X R l I G 9 m I E J p c n R o L D d 9 J n F 1 b 3 Q 7 L C Z x d W 9 0 O 1 N l Y 3 R p b 2 4 x L 0 Z l Z W R i Y W N r L 0 N o Y W 5 n Z W Q g V H l w Z S 5 7 Q 2 h l Y 2 t v d X Q g R G F 0 Z S w 4 f S Z x d W 9 0 O y w m c X V v d D t T Z W N 0 a W 9 u M S 9 G Z W V k Y m F j a y 9 D a G F u Z 2 V k I F R 5 c G U u e 1 B 1 c n B v c 2 U g b 2 Y g d G h l I H Z p c 2 l 0 L D l 9 J n F 1 b 3 Q 7 L C Z x d W 9 0 O 1 N l Y 3 R p b 2 4 x L 0 Z l Z W R i Y W N r L 0 N o Y W 5 n Z W Q g V H l w Z S 5 7 S G 9 3 I G R p Z C B 5 b 3 U g Z G l z Y 2 9 2 Z X I g d X M / L D E w f S Z x d W 9 0 O y w m c X V v d D t T Z W N 0 a W 9 u M S 9 G Z W V k Y m F j a y 9 D a G F u Z 2 V k I F R 5 c G U u e 1 J h d G U g e W 9 1 c i B v d m V y Y W x s I G V 4 c G V y a W V u Y 2 U g a W 4 g b 3 V y I G h v d G V s L D E x f S Z x d W 9 0 O y w m c X V v d D t T Z W N 0 a W 9 u M S 9 G Z W V k Y m F j a y 9 D a G F u Z 2 V k I F R 5 c G U u e 0 h v d y B s a W t l b H k g Y X J l I H l v d S B 0 b y B y Z W N v b W 1 l b m Q g d X M g d G 8 g Y S B m c m l l b m Q g b 3 I g Y 2 9 s b G V h Z 3 V l P y w x M n 0 m c X V v d D s s J n F 1 b 3 Q 7 U 2 V j d G l v b j E v R m V l Z G J h Y 2 s v Q W R k Z W Q g Q 2 9 u Z G l 0 a W 9 u Y W w g Q 2 9 s d W 1 u L n t O U F M g Q 2 F 0 Z W d v c n k s O X 0 m c X V v d D t d L C Z x d W 9 0 O 1 J l b G F 0 a W 9 u c 2 h p c E l u Z m 8 m c X V v d D s 6 W 1 1 9 I i A v P j w v U 3 R h Y m x l R W 5 0 c m l l c z 4 8 L 0 l 0 Z W 0 + P E l 0 Z W 0 + P E l 0 Z W 1 M b 2 N h d G l v b j 4 8 S X R l b V R 5 c G U + R m 9 y b X V s Y T w v S X R l b V R 5 c G U + P E l 0 Z W 1 Q Y X R o P l N l Y 3 R p b 2 4 x L 0 Z l Z W R i Y W N r L 1 N v d X J j Z T w v S X R l b V B h d G g + P C 9 J d G V t T G 9 j Y X R p b 2 4 + P F N 0 Y W J s Z U V u d H J p Z X M g L z 4 8 L 0 l 0 Z W 0 + P E l 0 Z W 0 + P E l 0 Z W 1 M b 2 N h d G l v b j 4 8 S X R l b V R 5 c G U + R m 9 y b X V s Y T w v S X R l b V R 5 c G U + P E l 0 Z W 1 Q Y X R o P l N l Y 3 R p b 2 4 x L 0 Z l Z W R i Y W N r L 0 N o Y W 5 n Z W Q l M j B U e X B l P C 9 J d G V t U G F 0 a D 4 8 L 0 l 0 Z W 1 M b 2 N h d G l v b j 4 8 U 3 R h Y m x l R W 5 0 c m l l c y A v P j w v S X R l b T 4 8 S X R l b T 4 8 S X R l b U x v Y 2 F 0 a W 9 u P j x J d G V t V H l w Z T 5 G b 3 J t d W x h P C 9 J d G V t V H l w Z T 4 8 S X R l b V B h d G g + U 2 V j d G l v b j E v R 2 V u Z X J 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M t M D E t M j B U M j M 6 M D A 6 M D k u N D M z O D A 3 N 1 o i I C 8 + P E V u d H J 5 I F R 5 c G U 9 I k Z p b G x D b 2 x 1 b W 5 U e X B l c y I g V m F s d W U 9 I n N B d 1 l H Q m d N P S I g L z 4 8 R W 5 0 c n k g V H l w Z T 0 i R m l s b E N v b H V t b k 5 h b W V z I i B W Y W x 1 Z T 0 i c 1 s m c X V v d D t J R C Z x d W 9 0 O y w m c X V v d D t G Z W V k Y m F j a y Z x d W 9 0 O y w m c X V v d D t S Y X R p b m c m c X V v d D s s J n F 1 b 3 Q 7 R m V l Z G J h Y 2 t f Q 2 F 0 Z W d v c n k m c X V v d D s s J n F 1 b 3 Q 7 U m F 0 a W 5 n X 1 J h b m d l J n F 1 b 3 Q 7 X S I g L z 4 8 R W 5 0 c n k g V H l w Z T 0 i R m l s b F N 0 Y X R 1 c y I g V m F s d W U 9 I n N D b 2 1 w b G V 0 Z S I g L z 4 8 R W 5 0 c n k g V H l w Z T 0 i R m l s b E N v d W 5 0 I i B W Y W x 1 Z T 0 i b D E 1 N T g 0 I i A 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g L z 4 8 R W 5 0 c n k g V H l w Z T 0 i T G 9 h Z G V k V G 9 B b m F s e X N p c 1 N l c n Z p Y 2 V z I i B W Y W x 1 Z T 0 i b D A i I C 8 + P C 9 T d G F i b G V F b n R y a W V z P j w v S X R l b T 4 8 S X R l b T 4 8 S X R l b U x v Y 2 F 0 a W 9 u P j x J d G V t V H l w Z T 5 G b 3 J t d W x h P C 9 J d G V t V H l w Z T 4 8 S X R l b V B h d G g + U 2 V j d G l v b j E v R 2 V u Z X J h b C 9 T b 3 V y Y 2 U 8 L 0 l 0 Z W 1 Q Y X R o P j w v S X R l b U x v Y 2 F 0 a W 9 u P j x T d G F i b G V F b n R y a W V z I C 8 + P C 9 J d G V t P j x J d G V t P j x J d G V t T G 9 j Y X R p b 2 4 + P E l 0 Z W 1 U e X B l P k Z v c m 1 1 b G E 8 L 0 l 0 Z W 1 U e X B l P j x J d G V t U G F 0 a D 5 T Z W N 0 a W 9 u M S 9 H Z W 5 l c m F s L 0 N o Y W 5 n Z W Q l M j B U e X B l P C 9 J d G V t U G F 0 a D 4 8 L 0 l 0 Z W 1 M b 2 N h d G l v b j 4 8 U 3 R h Y m x l R W 5 0 c m l l c y A v P j w v S X R l b T 4 8 S X R l b T 4 8 S X R l b U x v Y 2 F 0 a W 9 u P j x J d G V t V H l w Z T 5 G b 3 J t d W x h P C 9 J d G V t V H l w Z T 4 8 S X R l b V B h d G g + U 2 V j d G l v b j E v R m V l Z G J h Y 2 s v U m V t b 3 Z l Z C U y M E 9 0 a G V y J T I w Q 2 9 s d W 1 u c z w v S X R l b V B h d G g + P C 9 J d G V t T G 9 j Y X R p b 2 4 + P F N 0 Y W J s Z U V u d H J p Z X M g L z 4 8 L 0 l 0 Z W 0 + P E l 0 Z W 0 + P E l 0 Z W 1 M b 2 N h d G l v b j 4 8 S X R l b V R 5 c G U + R m 9 y b X V s Y T w v S X R l b V R 5 c G U + P E l 0 Z W 1 Q Y X R o P l N l Y 3 R p b 2 4 x L 0 Z l Z W R i Y W N r L 1 J l b m F t Z W Q l M j B D b 2 x 1 b W 5 z P C 9 J d G V t U G F 0 a D 4 8 L 0 l 0 Z W 1 M b 2 N h d G l v b j 4 8 U 3 R h Y m x l R W 5 0 c m l l c y A v P j w v S X R l b T 4 8 S X R l b T 4 8 S X R l b U x v Y 2 F 0 a W 9 u P j x J d G V t V H l w Z T 5 G b 3 J t d W x h P C 9 J d G V t V H l w Z T 4 8 S X R l b V B h d G g + U 2 V j d G l v b j E v R m V l Z G J h Y 2 s v Q W R k Z W Q l M j B D b 2 5 k a X R p b 2 5 h b C U y M E N v b H V t b j w v S X R l b V B h d G g + P C 9 J d G V t T G 9 j Y X R p b 2 4 + P F N 0 Y W J s Z U V u d H J p Z X M g L z 4 8 L 0 l 0 Z W 0 + P E l 0 Z W 0 + P E l 0 Z W 1 M b 2 N h d G l v b j 4 8 S X R l b V R 5 c G U + R m 9 y b X V s Y T w v S X R l b V R 5 c G U + P E l 0 Z W 1 Q Y X R o P l N l Y 3 R p b 2 4 x L 0 d l b m V y Y W w v U m V t b 3 Z l Z C U y M E 9 0 a G V y J T I w Q 2 9 s d W 1 u c z w v S X R l b V B h d G g + P C 9 J d G V t T G 9 j Y X R p b 2 4 + P F N 0 Y W J s Z U V u d H J p Z X M g L z 4 8 L 0 l 0 Z W 0 + P E l 0 Z W 0 + P E l 0 Z W 1 M b 2 N h d G l v b j 4 8 S X R l b V R 5 c G U + R m 9 y b X V s Y T w v S X R l b V R 5 c G U + P E l 0 Z W 1 Q Y X R o P l N l Y 3 R p b 2 4 x L 0 d l b m V y Y W w v V W 5 w a X Z v d G V k J T I w T 3 R o Z X I l M j B D b 2 x 1 b W 5 z P C 9 J d G V t U G F 0 a D 4 8 L 0 l 0 Z W 1 M b 2 N h d G l v b j 4 8 U 3 R h Y m x l R W 5 0 c m l l c y A v P j w v S X R l b T 4 8 S X R l b T 4 8 S X R l b U x v Y 2 F 0 a W 9 u P j x J d G V t V H l w Z T 5 G b 3 J t d W x h P C 9 J d G V t V H l w Z T 4 8 S X R l b V B h d G g + U 2 V j d G l v b j E v R 2 V u Z X J h b C 9 N Z X J n Z W Q l M j B R d W V y a W V z P C 9 J d G V t U G F 0 a D 4 8 L 0 l 0 Z W 1 M b 2 N h d G l v b j 4 8 U 3 R h Y m x l R W 5 0 c m l l c y A v P j w v S X R l b T 4 8 S X R l b T 4 8 S X R l b U x v Y 2 F 0 a W 9 u P j x J d G V t V H l w Z T 5 G b 3 J t d W x h P C 9 J d G V t V H l w Z T 4 8 S X R l b V B h d G g + U 2 V j d G l v b j E v R 2 V u Z X J h b C 9 F e H B h b m R l Z C U y M E Z l Z W R i Y W N r X 0 N h d G V n b 3 J 5 P C 9 J d G V t U G F 0 a D 4 8 L 0 l 0 Z W 1 M b 2 N h d G l v b j 4 8 U 3 R h Y m x l R W 5 0 c m l l c y A v P j w v S X R l b T 4 8 S X R l b T 4 8 S X R l b U x v Y 2 F 0 a W 9 u P j x J d G V t V H l w Z T 5 G b 3 J t d W x h P C 9 J d G V t V H l w Z T 4 8 S X R l b V B h d G g + U 2 V j d G l v b j E v R 2 V u Z X J h b C 9 N Z X J n Z W Q l M j B R d W V y a W V z M T w v S X R l b V B h d G g + P C 9 J d G V t T G 9 j Y X R p b 2 4 + P F N 0 Y W J s Z U V u d H J p Z X M g L z 4 8 L 0 l 0 Z W 0 + P E l 0 Z W 0 + P E l 0 Z W 1 M b 2 N h d G l v b j 4 8 S X R l b V R 5 c G U + R m 9 y b X V s Y T w v S X R l b V R 5 c G U + P E l 0 Z W 1 Q Y X R o P l N l Y 3 R p b 2 4 x L 0 d l b m V y Y W w v R X h w Y W 5 k Z W Q l M j B S Y X R p b m d f U m F u Z 2 U 8 L 0 l 0 Z W 1 Q Y X R o P j w v S X R l b U x v Y 2 F 0 a W 9 u P j x T d G F i b G V F b n R y a W V z I C 8 + P C 9 J d G V t P j x J d G V t P j x J d G V t T G 9 j Y X R p b 2 4 + P E l 0 Z W 1 U e X B l P k Z v c m 1 1 b G E 8 L 0 l 0 Z W 1 U e X B l P j x J d G V t U G F 0 a D 5 T Z W N 0 a W 9 u M S 9 H Z W 5 l c m F s L 1 J l b m F t Z W Q l M j B D b 2 x 1 b W 5 z P C 9 J d G V t U G F 0 a D 4 8 L 0 l 0 Z W 1 M b 2 N h d G l v b j 4 8 U 3 R h Y m x l R W 5 0 c m l l c y A v P j w v S X R l b T 4 8 L 0 l 0 Z W 1 z P j w v T G 9 j Y W x Q Y W N r Y W d l T W V 0 Y W R h d G F G a W x l P h Y A A A B Q S w U G A A A A A A A A A A A A A A A A A A A A A A A A J g E A A A E A A A D Q j J 3 f A R X R E Y x 6 A M B P w p f r A Q A A A H D S q 8 1 4 L q 1 I v 9 S U i K X / V a 8 A A A A A A g A A A A A A E G Y A A A A B A A A g A A A A 4 P v a t a j U Q 6 d m T s 9 M 0 e Y K w H p M g X s S m q O N G u O m T o 1 / 3 x o A A A A A D o A A A A A C A A A g A A A A D W Y A j 5 p S r m Q l g h D O q c E r b / E o + K P z 1 j P s s z N F d F D U n f R Q A A A A z h h g z s l 6 w 5 F b 5 3 E I 5 j 5 u e j m d F n U 2 e v x 7 e H C F Y M U G d V f / / N G q 8 q K f z D s S M 0 r D Z R r R f o a K L y P S C c G l M G b m z r h y C Q l r 0 I 8 x R W Q n N c z 5 c q t 5 3 9 9 A A A A A w X N X M 4 Z o d C y 0 3 N E J a z Q B I 1 g Q h u U 2 1 m p m i v R v U l / Z W y a 7 i v s K e C Q P L b M D 5 p s P J Y B v R w P T n 9 t q l X 6 t 9 h T w V w + G p A = = < / 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 2 0 2 3 - 0 1 - 2 1 T 0 7 : 4 1 : 5 6 . 9 6 5 8 1 0 4 + 0 4 : 0 0 < / L a s t P r o c e s s e d T i m e > < / D a t a M o d e l i n g S a n d b o x . S e r i a l i z e d S a n d b o x E r r o r C a c h e > ] ] > < / C u s t o m C o n t e n t > < / G e m i n i > 
</file>

<file path=customXml/item2.xml>��< ? x m l   v e r s i o n = " 1 . 0 "   e n c o d i n g = " U T F - 1 6 " ? > < G e m i n i   x m l n s = " h t t p : / / g e m i n i / p i v o t c u s t o m i z a t i o n / C l i e n t W i n d o w X M L " > < C u s t o m C o n t e n t > < ! [ C D A T A [ F e e d b a c k _ 8 4 3 d 0 c 3 8 - d a e 5 - 4 5 f e - 9 8 3 f - 8 e c e 3 e f 1 8 9 6 6 ] ] > < / 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F e e d b a c k _ 8 4 3 d 0 c 3 8 - d a e 5 - 4 5 f e - 9 8 3 f - 8 e c e 3 e f 1 8 9 6 6 , G e n e r a l _ 0 f 9 1 8 2 4 1 - f 9 2 c - 4 5 c 6 - 9 1 7 1 - 1 b 7 0 6 a d 2 4 d 3 f ] ] > < / 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 2 9 4 < / H e i g h t > < I s E x p a n d e d > t r u e < / I s E x p a n d e d > < L a y e d O u t > t r u e < / L a y e d O u t > < W i d t h > 2 0 8 < / 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 1 8 4 . 4 < / H e i g h t > < I s E x p a n d e d > t r u e < / I s E x p a n d e d > < L a y e d O u t > t r u e < / L a y e d O u t > < L e f t > 3 2 9 . 9 0 3 8 1 0 5 6 7 6 6 5 8 < / L e f t > < T a b I n d e x > 1 < / T a b I n d e x > < W i d t h > 2 0 6 . 4 0 0 0 0 0 0 0 0 0 0 0 0 9 < / 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 ( 3 1 3 . 9 0 3 8 1 0 5 6 7 6 6 6 , 9 2 . 2 ) .   E n d   p o i n t   2 :   ( 2 2 4 , 1 4 7 )   < / A u t o m a t i o n P r o p e r t y H e l p e r T e x t > < I s F o c u s e d > t r u e < / I s F o c u s e d > < L a y e d O u t > t r u e < / L a y e d O u t > < P o i n t s   x m l n s : b = " h t t p : / / s c h e m a s . d a t a c o n t r a c t . o r g / 2 0 0 4 / 0 7 / S y s t e m . W i n d o w s " > < b : P o i n t > < b : _ x > 3 1 3 . 9 0 3 8 1 0 5 6 7 6 6 5 8 < / b : _ x > < b : _ y > 9 2 . 2 < / b : _ y > < / b : P o i n t > < b : P o i n t > < b : _ x > 2 7 0 . 9 5 1 9 0 5 5 < / b : _ x > < b : _ y > 9 2 . 2 < / b : _ y > < / b : P o i n t > < b : P o i n t > < b : _ x > 2 6 8 . 9 5 1 9 0 5 5 < / b : _ x > < b : _ y > 9 4 . 2 < / b : _ y > < / b : P o i n t > < b : P o i n t > < b : _ x > 2 6 8 . 9 5 1 9 0 5 5 < / b : _ x > < b : _ y > 1 4 5 < / b : _ y > < / b : P o i n t > < b : P o i n t > < b : _ x > 2 6 6 . 9 5 1 9 0 5 5 < / b : _ x > < b : _ y > 1 4 7 < / b : _ y > < / b : P o i n t > < b : P o i n t > < b : _ x > 2 2 4 . 0 0 0 0 0 0 0 0 0 0 0 0 0 6 < / b : _ x > < b : _ y > 1 4 7 < / 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 8 4 . 2 < / b : _ y > < / L a b e l L o c a t i o n > < L o c a t i o n   x m l n s : b = " h t t p : / / s c h e m a s . d a t a c o n t r a c t . o r g / 2 0 0 4 / 0 7 / S y s t e m . W i n d o w s " > < b : _ x > 3 2 9 . 9 0 3 8 1 0 5 6 7 6 6 5 8 < / b : _ x > < b : _ y > 9 2 . 2 < / b : _ y > < / L o c a t i o n > < S h a p e R o t a t e A n g l e > 1 8 0 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 2 0 8 . 0 0 0 0 0 0 0 0 0 0 0 0 0 6 < / b : _ x > < b : _ y > 1 3 9 < / b : _ y > < / L a b e l L o c a t i o n > < L o c a t i o n   x m l n s : b = " h t t p : / / s c h e m a s . d a t a c o n t r a c t . o r g / 2 0 0 4 / 0 7 / S y s t e m . W i n d o w s " > < b : _ x > 2 0 8 . 0 0 0 0 0 0 0 0 0 0 0 0 0 6 < / b : _ x > < b : _ y > 1 4 7 < / 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 9 2 . 2 < / b : _ y > < / b : P o i n t > < b : P o i n t > < b : _ x > 2 7 0 . 9 5 1 9 0 5 5 < / b : _ x > < b : _ y > 9 2 . 2 < / b : _ y > < / b : P o i n t > < b : P o i n t > < b : _ x > 2 6 8 . 9 5 1 9 0 5 5 < / b : _ x > < b : _ y > 9 4 . 2 < / b : _ y > < / b : P o i n t > < b : P o i n t > < b : _ x > 2 6 8 . 9 5 1 9 0 5 5 < / b : _ x > < b : _ y > 1 4 5 < / b : _ y > < / b : P o i n t > < b : P o i n t > < b : _ x > 2 6 6 . 9 5 1 9 0 5 5 < / b : _ x > < b : _ y > 1 4 7 < / b : _ y > < / b : P o i n t > < b : P o i n t > < b : _ x > 2 2 4 . 0 0 0 0 0 0 0 0 0 0 0 0 0 6 < / b : _ x > < b : _ y > 1 4 7 < / 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 F e e d b a c k _ 8 4 3 d 0 c 3 8 - d a e 5 - 4 5 f e - 9 8 3 f - 8 e c e 3 e f 1 8 9 6 6 < / 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2DC3A6E-33E7-4B10-88FA-BA62ED06AD09}">
  <ds:schemaRefs/>
</ds:datastoreItem>
</file>

<file path=customXml/itemProps10.xml><?xml version="1.0" encoding="utf-8"?>
<ds:datastoreItem xmlns:ds="http://schemas.openxmlformats.org/officeDocument/2006/customXml" ds:itemID="{64D5932B-5448-4AE7-A402-E16CFCFDE373}">
  <ds:schemaRefs/>
</ds:datastoreItem>
</file>

<file path=customXml/itemProps11.xml><?xml version="1.0" encoding="utf-8"?>
<ds:datastoreItem xmlns:ds="http://schemas.openxmlformats.org/officeDocument/2006/customXml" ds:itemID="{4E832385-5076-4679-BA44-DA1C64FC820C}">
  <ds:schemaRefs/>
</ds:datastoreItem>
</file>

<file path=customXml/itemProps12.xml><?xml version="1.0" encoding="utf-8"?>
<ds:datastoreItem xmlns:ds="http://schemas.openxmlformats.org/officeDocument/2006/customXml" ds:itemID="{D196D9D8-5F12-429D-83A4-7D1F5F23CC0F}">
  <ds:schemaRefs>
    <ds:schemaRef ds:uri="http://schemas.microsoft.com/DataMashup"/>
  </ds:schemaRefs>
</ds:datastoreItem>
</file>

<file path=customXml/itemProps13.xml><?xml version="1.0" encoding="utf-8"?>
<ds:datastoreItem xmlns:ds="http://schemas.openxmlformats.org/officeDocument/2006/customXml" ds:itemID="{8184F1BB-3BCE-41D9-A6DE-7EC0B27FB76F}">
  <ds:schemaRefs/>
</ds:datastoreItem>
</file>

<file path=customXml/itemProps14.xml><?xml version="1.0" encoding="utf-8"?>
<ds:datastoreItem xmlns:ds="http://schemas.openxmlformats.org/officeDocument/2006/customXml" ds:itemID="{B4E5E7A7-8867-4855-BE9A-6939F1E35CD0}">
  <ds:schemaRefs/>
</ds:datastoreItem>
</file>

<file path=customXml/itemProps15.xml><?xml version="1.0" encoding="utf-8"?>
<ds:datastoreItem xmlns:ds="http://schemas.openxmlformats.org/officeDocument/2006/customXml" ds:itemID="{2AC2143A-B97C-4972-BB11-D1D350D27109}">
  <ds:schemaRefs/>
</ds:datastoreItem>
</file>

<file path=customXml/itemProps16.xml><?xml version="1.0" encoding="utf-8"?>
<ds:datastoreItem xmlns:ds="http://schemas.openxmlformats.org/officeDocument/2006/customXml" ds:itemID="{7AE8EC1A-EE24-40B7-8AD6-B19DE7EF1536}">
  <ds:schemaRefs/>
</ds:datastoreItem>
</file>

<file path=customXml/itemProps17.xml><?xml version="1.0" encoding="utf-8"?>
<ds:datastoreItem xmlns:ds="http://schemas.openxmlformats.org/officeDocument/2006/customXml" ds:itemID="{311E404D-2210-4ED2-BFCE-A385469C6E97}">
  <ds:schemaRefs/>
</ds:datastoreItem>
</file>

<file path=customXml/itemProps2.xml><?xml version="1.0" encoding="utf-8"?>
<ds:datastoreItem xmlns:ds="http://schemas.openxmlformats.org/officeDocument/2006/customXml" ds:itemID="{3F784B2F-7FA8-4B85-A47C-F23F7AC38B46}">
  <ds:schemaRefs/>
</ds:datastoreItem>
</file>

<file path=customXml/itemProps3.xml><?xml version="1.0" encoding="utf-8"?>
<ds:datastoreItem xmlns:ds="http://schemas.openxmlformats.org/officeDocument/2006/customXml" ds:itemID="{5C70BF39-484D-4D92-A6AC-152EC76C3559}">
  <ds:schemaRefs/>
</ds:datastoreItem>
</file>

<file path=customXml/itemProps4.xml><?xml version="1.0" encoding="utf-8"?>
<ds:datastoreItem xmlns:ds="http://schemas.openxmlformats.org/officeDocument/2006/customXml" ds:itemID="{5FDD7F9D-19EB-4CF7-A95B-59A00ED37289}">
  <ds:schemaRefs/>
</ds:datastoreItem>
</file>

<file path=customXml/itemProps5.xml><?xml version="1.0" encoding="utf-8"?>
<ds:datastoreItem xmlns:ds="http://schemas.openxmlformats.org/officeDocument/2006/customXml" ds:itemID="{CEA3ACB3-EBB3-48D4-B572-6B4BB4A03349}">
  <ds:schemaRefs/>
</ds:datastoreItem>
</file>

<file path=customXml/itemProps6.xml><?xml version="1.0" encoding="utf-8"?>
<ds:datastoreItem xmlns:ds="http://schemas.openxmlformats.org/officeDocument/2006/customXml" ds:itemID="{5B24D75C-3EFF-4A20-9C9B-078F126F54FE}">
  <ds:schemaRefs/>
</ds:datastoreItem>
</file>

<file path=customXml/itemProps7.xml><?xml version="1.0" encoding="utf-8"?>
<ds:datastoreItem xmlns:ds="http://schemas.openxmlformats.org/officeDocument/2006/customXml" ds:itemID="{4EFD1E32-5976-43F9-BFE4-A845208EC716}">
  <ds:schemaRefs/>
</ds:datastoreItem>
</file>

<file path=customXml/itemProps8.xml><?xml version="1.0" encoding="utf-8"?>
<ds:datastoreItem xmlns:ds="http://schemas.openxmlformats.org/officeDocument/2006/customXml" ds:itemID="{1F6010B9-3791-4242-A467-1A43889A8049}">
  <ds:schemaRefs/>
</ds:datastoreItem>
</file>

<file path=customXml/itemProps9.xml><?xml version="1.0" encoding="utf-8"?>
<ds:datastoreItem xmlns:ds="http://schemas.openxmlformats.org/officeDocument/2006/customXml" ds:itemID="{D40D4C6F-E066-455A-99DF-F33DFA6BEB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Ref</vt:lpstr>
      <vt:lpstr>Analysis</vt:lpstr>
      <vt:lpstr>Dashboard</vt:lpstr>
      <vt:lpstr>Colors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 _</cp:lastModifiedBy>
  <dcterms:created xsi:type="dcterms:W3CDTF">2022-05-14T15:13:59Z</dcterms:created>
  <dcterms:modified xsi:type="dcterms:W3CDTF">2023-01-21T03:41:57Z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