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dtF/NextcloudBwSync&amp;Share/Ongoing Papers/CAPRI insect paper/Paper/Submission/Nature/Revision/Materials for appendix/Code for Estimation of Productivity Shocks/"/>
    </mc:Choice>
  </mc:AlternateContent>
  <xr:revisionPtr revIDLastSave="0" documentId="13_ncr:1_{DB9322EC-E4CD-D040-91C8-39D2387F1B89}" xr6:coauthVersionLast="47" xr6:coauthVersionMax="47" xr10:uidLastSave="{00000000-0000-0000-0000-000000000000}"/>
  <bookViews>
    <workbookView xWindow="0" yWindow="0" windowWidth="51200" windowHeight="28800" xr2:uid="{54D8034C-FCE3-4544-8656-2846A97D8FC3}"/>
  </bookViews>
  <sheets>
    <sheet name="wild share data" sheetId="1" r:id="rId1"/>
  </sheets>
  <definedNames>
    <definedName name="_xlnm._FilterDatabase" localSheetId="0" hidden="1">'wild share data'!$A$1:$N$94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8" i="1" l="1"/>
  <c r="K126" i="1"/>
  <c r="A96" i="1" l="1"/>
  <c r="I125" i="1"/>
  <c r="J125" i="1"/>
  <c r="K125" i="1"/>
  <c r="J124" i="1"/>
  <c r="K124" i="1"/>
  <c r="I124" i="1"/>
  <c r="E98" i="1"/>
  <c r="E99" i="1"/>
  <c r="E100" i="1"/>
  <c r="E97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I97" i="1"/>
  <c r="J97" i="1"/>
  <c r="K97" i="1"/>
  <c r="I98" i="1"/>
  <c r="J98" i="1"/>
  <c r="K98" i="1"/>
  <c r="I99" i="1"/>
  <c r="J99" i="1"/>
  <c r="K99" i="1"/>
  <c r="I100" i="1"/>
  <c r="J100" i="1"/>
  <c r="K100" i="1"/>
  <c r="I102" i="1"/>
  <c r="J102" i="1"/>
  <c r="K102" i="1"/>
  <c r="E105" i="1"/>
  <c r="I105" i="1"/>
  <c r="J105" i="1"/>
  <c r="K105" i="1"/>
  <c r="E106" i="1"/>
  <c r="I106" i="1"/>
  <c r="J106" i="1"/>
  <c r="K106" i="1"/>
  <c r="E107" i="1"/>
  <c r="I107" i="1"/>
  <c r="J107" i="1"/>
  <c r="K107" i="1"/>
  <c r="E108" i="1"/>
  <c r="I108" i="1"/>
  <c r="J108" i="1"/>
  <c r="K108" i="1"/>
  <c r="E109" i="1"/>
  <c r="I109" i="1"/>
  <c r="J109" i="1"/>
  <c r="K109" i="1"/>
  <c r="E110" i="1"/>
  <c r="I110" i="1"/>
  <c r="J110" i="1"/>
  <c r="K110" i="1"/>
  <c r="E111" i="1"/>
  <c r="I111" i="1"/>
  <c r="J111" i="1"/>
  <c r="K111" i="1"/>
  <c r="E112" i="1"/>
  <c r="I112" i="1"/>
  <c r="J112" i="1"/>
  <c r="K112" i="1"/>
  <c r="E113" i="1"/>
  <c r="I113" i="1"/>
  <c r="J113" i="1"/>
  <c r="K113" i="1"/>
  <c r="E114" i="1"/>
  <c r="I114" i="1"/>
  <c r="J114" i="1"/>
  <c r="K114" i="1"/>
  <c r="E117" i="1"/>
  <c r="I117" i="1"/>
  <c r="J117" i="1"/>
  <c r="K117" i="1"/>
  <c r="E118" i="1"/>
  <c r="I118" i="1"/>
  <c r="J118" i="1"/>
  <c r="K118" i="1"/>
  <c r="E119" i="1"/>
  <c r="I119" i="1"/>
  <c r="J119" i="1"/>
  <c r="K119" i="1"/>
  <c r="E120" i="1"/>
  <c r="I120" i="1"/>
  <c r="J120" i="1"/>
  <c r="K120" i="1"/>
  <c r="E121" i="1"/>
  <c r="I121" i="1"/>
  <c r="J121" i="1"/>
  <c r="K121" i="1"/>
  <c r="E122" i="1"/>
  <c r="I122" i="1"/>
  <c r="J122" i="1"/>
  <c r="K122" i="1"/>
  <c r="E123" i="1"/>
  <c r="I123" i="1"/>
  <c r="J123" i="1"/>
  <c r="K123" i="1"/>
  <c r="E124" i="1"/>
  <c r="E125" i="1"/>
  <c r="E126" i="1"/>
  <c r="I126" i="1"/>
  <c r="J126" i="1"/>
  <c r="I128" i="1"/>
  <c r="J128" i="1"/>
  <c r="E102" i="1" l="1"/>
</calcChain>
</file>

<file path=xl/sharedStrings.xml><?xml version="1.0" encoding="utf-8"?>
<sst xmlns="http://schemas.openxmlformats.org/spreadsheetml/2006/main" count="739" uniqueCount="218">
  <si>
    <t>Other agricultural field crops</t>
  </si>
  <si>
    <t>Coffee</t>
  </si>
  <si>
    <t>Citrus fruits</t>
  </si>
  <si>
    <t>Other nuts and fruits</t>
  </si>
  <si>
    <t>Apple</t>
  </si>
  <si>
    <t>Other vegetables</t>
  </si>
  <si>
    <t>Rapeseed</t>
  </si>
  <si>
    <t>Sunflower</t>
  </si>
  <si>
    <t>Pulses</t>
  </si>
  <si>
    <t>Other cereals</t>
  </si>
  <si>
    <t>n</t>
  </si>
  <si>
    <t>WI % (mean)</t>
  </si>
  <si>
    <t>WI % (median)</t>
  </si>
  <si>
    <t>Oceania</t>
  </si>
  <si>
    <t>Asia</t>
  </si>
  <si>
    <t>Africa</t>
  </si>
  <si>
    <t>Europe</t>
  </si>
  <si>
    <t>South America</t>
  </si>
  <si>
    <t>North America</t>
  </si>
  <si>
    <t>fruit set %</t>
  </si>
  <si>
    <t>fruit count</t>
  </si>
  <si>
    <t>yield</t>
  </si>
  <si>
    <t>fruit weight</t>
  </si>
  <si>
    <t>Number of studies</t>
  </si>
  <si>
    <t>Ellis</t>
  </si>
  <si>
    <t>USA-FL</t>
  </si>
  <si>
    <t>Water melon</t>
  </si>
  <si>
    <t>Citrullus lanatus</t>
  </si>
  <si>
    <t>Williams</t>
  </si>
  <si>
    <t>USA-CA</t>
  </si>
  <si>
    <t>Gillespie</t>
  </si>
  <si>
    <t>USA-WA</t>
  </si>
  <si>
    <t>Sweet cherry</t>
  </si>
  <si>
    <t>Prunus avium</t>
  </si>
  <si>
    <t>Schuepp</t>
  </si>
  <si>
    <t>Switzerland</t>
  </si>
  <si>
    <t>Ariza</t>
  </si>
  <si>
    <t>Belgium</t>
  </si>
  <si>
    <t>Eeraerts</t>
  </si>
  <si>
    <t>Castro</t>
  </si>
  <si>
    <t>Oilseeds</t>
  </si>
  <si>
    <t>Spain</t>
  </si>
  <si>
    <t>Helianthus annuus</t>
  </si>
  <si>
    <t>Hevia</t>
  </si>
  <si>
    <t>Veldtman</t>
  </si>
  <si>
    <t>South Africa</t>
  </si>
  <si>
    <t>Scheper</t>
  </si>
  <si>
    <t>France</t>
  </si>
  <si>
    <t>Kremen</t>
  </si>
  <si>
    <t>USA</t>
  </si>
  <si>
    <t>Strawberry</t>
  </si>
  <si>
    <t>Fragaria ananassa</t>
  </si>
  <si>
    <t>Crowder</t>
  </si>
  <si>
    <t>Garratt</t>
  </si>
  <si>
    <t>UK</t>
  </si>
  <si>
    <t>Trillo</t>
  </si>
  <si>
    <t>Biddinger</t>
  </si>
  <si>
    <t>USA-PA</t>
  </si>
  <si>
    <t>Sour cherry</t>
  </si>
  <si>
    <t>Prunus cerasus</t>
  </si>
  <si>
    <t>Rothwell</t>
  </si>
  <si>
    <t>USA-MI</t>
  </si>
  <si>
    <t>Astrom</t>
  </si>
  <si>
    <t>Norway</t>
  </si>
  <si>
    <t>Red clover</t>
  </si>
  <si>
    <t>Trifolium pratense</t>
  </si>
  <si>
    <t>Dupont</t>
  </si>
  <si>
    <t>Denmark</t>
  </si>
  <si>
    <t>Saez</t>
  </si>
  <si>
    <t>Argentina</t>
  </si>
  <si>
    <t>Rasperry</t>
  </si>
  <si>
    <t>Rubus idaeus</t>
  </si>
  <si>
    <t>Brassica napus</t>
  </si>
  <si>
    <t>Sutter</t>
  </si>
  <si>
    <t>Andersson</t>
  </si>
  <si>
    <t>Sweden</t>
  </si>
  <si>
    <t>Brassica rapa</t>
  </si>
  <si>
    <t>Bartomeus</t>
  </si>
  <si>
    <t>Lindstrom</t>
  </si>
  <si>
    <t>Bommarco</t>
  </si>
  <si>
    <t>Stanley</t>
  </si>
  <si>
    <t>Ireland</t>
  </si>
  <si>
    <t>O'Reilly</t>
  </si>
  <si>
    <t>Blochtein</t>
  </si>
  <si>
    <t>Brazil</t>
  </si>
  <si>
    <t>Fleischer</t>
  </si>
  <si>
    <t>Pumpkin</t>
  </si>
  <si>
    <t>Cucurbita pepo</t>
  </si>
  <si>
    <t>Petersen</t>
  </si>
  <si>
    <t>Knapp</t>
  </si>
  <si>
    <t>Otieno</t>
  </si>
  <si>
    <t>Kenya</t>
  </si>
  <si>
    <t>Pigeon pea</t>
  </si>
  <si>
    <t>Cajanus cajan</t>
  </si>
  <si>
    <t>Horgan</t>
  </si>
  <si>
    <t>Philippines</t>
  </si>
  <si>
    <t>Okra</t>
  </si>
  <si>
    <t>Abelmoschus esculentus</t>
  </si>
  <si>
    <t>Carvalheiro</t>
  </si>
  <si>
    <t>Mango</t>
  </si>
  <si>
    <t>Mangifera indica</t>
  </si>
  <si>
    <t>Hipolito</t>
  </si>
  <si>
    <t>Willcox</t>
  </si>
  <si>
    <t>Australia</t>
  </si>
  <si>
    <t>Chacoff</t>
  </si>
  <si>
    <t>Lemon</t>
  </si>
  <si>
    <t>Citrus limon</t>
  </si>
  <si>
    <t>Fijen</t>
  </si>
  <si>
    <t>Italy</t>
  </si>
  <si>
    <t>Leek</t>
  </si>
  <si>
    <t>Allium porrum</t>
  </si>
  <si>
    <t>Portugal</t>
  </si>
  <si>
    <t>KiWi</t>
  </si>
  <si>
    <t>Actinidia deliciosa</t>
  </si>
  <si>
    <t>Mayfield</t>
  </si>
  <si>
    <t>New Zealand</t>
  </si>
  <si>
    <t>Grapefruit</t>
  </si>
  <si>
    <t>Citrus paradisi</t>
  </si>
  <si>
    <t>Gourd</t>
  </si>
  <si>
    <t>Lagenaria siceraria</t>
  </si>
  <si>
    <t>Cucumber</t>
  </si>
  <si>
    <t>Cucumis sativus</t>
  </si>
  <si>
    <t>Hansen</t>
  </si>
  <si>
    <t>Thailand</t>
  </si>
  <si>
    <t>Common guava</t>
  </si>
  <si>
    <t>Psidium guajava</t>
  </si>
  <si>
    <t>Ramos</t>
  </si>
  <si>
    <t>Common bean</t>
  </si>
  <si>
    <t>Phaseolus vulgaris</t>
  </si>
  <si>
    <t>Classen</t>
  </si>
  <si>
    <t>Tanzania</t>
  </si>
  <si>
    <t>Coffea arabica</t>
  </si>
  <si>
    <t>Vergara</t>
  </si>
  <si>
    <t>Mexico</t>
  </si>
  <si>
    <t>Krishnan</t>
  </si>
  <si>
    <t>India</t>
  </si>
  <si>
    <t>Coffea canephora</t>
  </si>
  <si>
    <t>Boreux</t>
  </si>
  <si>
    <t>Ricketts</t>
  </si>
  <si>
    <t>Costa Rica</t>
  </si>
  <si>
    <t>Chinese okra</t>
  </si>
  <si>
    <t>Luffa acutangula</t>
  </si>
  <si>
    <t>Freitas</t>
  </si>
  <si>
    <t>Cashew</t>
  </si>
  <si>
    <t>Anacardium occidentale</t>
  </si>
  <si>
    <t>Szentgyorgyi</t>
  </si>
  <si>
    <t>Poland</t>
  </si>
  <si>
    <t>Buckwheat</t>
  </si>
  <si>
    <t>Fagopyrum esculentum</t>
  </si>
  <si>
    <t>Taki</t>
  </si>
  <si>
    <t>Japan</t>
  </si>
  <si>
    <t>Broad bean</t>
  </si>
  <si>
    <t>Vicia faba</t>
  </si>
  <si>
    <t>Potts</t>
  </si>
  <si>
    <t>Burns</t>
  </si>
  <si>
    <t>Kleijn</t>
  </si>
  <si>
    <t>Netherlands</t>
  </si>
  <si>
    <t>Blueberry</t>
  </si>
  <si>
    <t>Vaccinium corymbosum</t>
  </si>
  <si>
    <t>Vereecken</t>
  </si>
  <si>
    <t>Nicholson</t>
  </si>
  <si>
    <t>USA-VT</t>
  </si>
  <si>
    <t>Rao</t>
  </si>
  <si>
    <t>USA-OR</t>
  </si>
  <si>
    <t>Gibbs</t>
  </si>
  <si>
    <t>Elle</t>
  </si>
  <si>
    <t>Canada-BC</t>
  </si>
  <si>
    <t>Montero</t>
  </si>
  <si>
    <t>Canada</t>
  </si>
  <si>
    <t>Cavigliasso</t>
  </si>
  <si>
    <t>Bitter melon</t>
  </si>
  <si>
    <t>Momordica charantia</t>
  </si>
  <si>
    <t>Barbados Cherry</t>
  </si>
  <si>
    <t>Malpighia emarginata</t>
  </si>
  <si>
    <t>Avocado</t>
  </si>
  <si>
    <t>Persea americana</t>
  </si>
  <si>
    <t>Malus domestica</t>
  </si>
  <si>
    <t>Wilson</t>
  </si>
  <si>
    <t>Weekers</t>
  </si>
  <si>
    <t>Minarro</t>
  </si>
  <si>
    <t>Morocco</t>
  </si>
  <si>
    <t>Germany</t>
  </si>
  <si>
    <t>Blechschmidt</t>
  </si>
  <si>
    <t>de Silva</t>
  </si>
  <si>
    <t>Jodar</t>
  </si>
  <si>
    <t>Nates</t>
  </si>
  <si>
    <t>Colombia</t>
  </si>
  <si>
    <t>Andean blueberry</t>
  </si>
  <si>
    <t>Vaccinium meridionale</t>
  </si>
  <si>
    <t>Klein</t>
  </si>
  <si>
    <t>Almond</t>
  </si>
  <si>
    <t>Prunus dulcis</t>
  </si>
  <si>
    <t>Pitts-Singer</t>
  </si>
  <si>
    <t>contact</t>
  </si>
  <si>
    <t>yield variable</t>
  </si>
  <si>
    <t>Crop group</t>
  </si>
  <si>
    <t>country</t>
  </si>
  <si>
    <t>crop species</t>
  </si>
  <si>
    <t># crops</t>
  </si>
  <si>
    <t>Yield Variable</t>
  </si>
  <si>
    <t>All</t>
  </si>
  <si>
    <t>CAPRI commodity</t>
  </si>
  <si>
    <t>OCER</t>
  </si>
  <si>
    <t>PULS</t>
  </si>
  <si>
    <t>SUNF</t>
  </si>
  <si>
    <t>RAPE</t>
  </si>
  <si>
    <t>OVEG</t>
  </si>
  <si>
    <t>APPL</t>
  </si>
  <si>
    <t>OFRU</t>
  </si>
  <si>
    <t>CITR</t>
  </si>
  <si>
    <t>COF</t>
  </si>
  <si>
    <t>OAFC</t>
  </si>
  <si>
    <t>Global - number of studies</t>
  </si>
  <si>
    <t>Commodity</t>
  </si>
  <si>
    <t>Europe - number of studies</t>
  </si>
  <si>
    <t>Global Average</t>
  </si>
  <si>
    <t>European Average</t>
  </si>
  <si>
    <t>individual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</si>
</sst>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43" fontId="0" fillId="0" borderId="0" xfId="1" applyFont="1"/>
    <xf numFmtId="0" fontId="0" fillId="0" borderId="2" xfId="0" applyFont="1" applyBorder="1"/>
    <xf numFmtId="0" fontId="0" fillId="0" borderId="3" xfId="0" applyFont="1" applyBorder="1"/>
    <xf numFmtId="43" fontId="0" fillId="0" borderId="3" xfId="1" applyFont="1" applyBorder="1"/>
    <xf numFmtId="43" fontId="0" fillId="2" borderId="3" xfId="1" applyFont="1" applyFill="1" applyBorder="1"/>
    <xf numFmtId="43" fontId="0" fillId="0" borderId="4" xfId="1" applyFont="1" applyBorder="1"/>
    <xf numFmtId="0" fontId="0" fillId="0" borderId="5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6" xfId="0" applyFont="1" applyBorder="1"/>
    <xf numFmtId="0" fontId="3" fillId="0" borderId="5" xfId="0" applyFont="1" applyBorder="1"/>
    <xf numFmtId="0" fontId="3" fillId="0" borderId="0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3" fontId="0" fillId="0" borderId="0" xfId="1" applyFont="1" applyBorder="1"/>
    <xf numFmtId="43" fontId="0" fillId="2" borderId="0" xfId="1" applyFont="1" applyFill="1" applyBorder="1"/>
    <xf numFmtId="43" fontId="0" fillId="0" borderId="6" xfId="1" applyFont="1" applyBorder="1"/>
    <xf numFmtId="0" fontId="6" fillId="0" borderId="0" xfId="0" applyFont="1" applyBorder="1" applyAlignment="1">
      <alignment vertical="center" wrapText="1"/>
    </xf>
    <xf numFmtId="2" fontId="0" fillId="0" borderId="0" xfId="0" applyNumberFormat="1" applyFont="1"/>
    <xf numFmtId="43" fontId="0" fillId="0" borderId="0" xfId="1" applyFont="1" applyBorder="1" applyAlignment="1">
      <alignment horizontal="center"/>
    </xf>
    <xf numFmtId="43" fontId="0" fillId="2" borderId="0" xfId="1" applyFont="1" applyFill="1" applyBorder="1" applyAlignment="1">
      <alignment horizontal="center"/>
    </xf>
    <xf numFmtId="43" fontId="0" fillId="0" borderId="6" xfId="1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43" fontId="0" fillId="0" borderId="9" xfId="1" applyFont="1" applyBorder="1"/>
    <xf numFmtId="43" fontId="0" fillId="2" borderId="9" xfId="1" applyFont="1" applyFill="1" applyBorder="1"/>
    <xf numFmtId="43" fontId="0" fillId="0" borderId="10" xfId="1" applyFon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EF9E-817E-2344-B37E-9751DFA7CAE5}">
  <dimension ref="A1:N128"/>
  <sheetViews>
    <sheetView tabSelected="1" topLeftCell="A78" zoomScale="130" zoomScaleNormal="130" workbookViewId="0">
      <selection activeCell="F100" sqref="F100"/>
    </sheetView>
  </sheetViews>
  <sheetFormatPr baseColWidth="10" defaultRowHeight="16" x14ac:dyDescent="0.2"/>
  <cols>
    <col min="1" max="1" width="10.83203125" style="4"/>
    <col min="2" max="2" width="15.6640625" style="4" customWidth="1"/>
    <col min="3" max="4" width="31.6640625" style="4" customWidth="1"/>
    <col min="5" max="5" width="25.1640625" style="4" customWidth="1"/>
    <col min="6" max="6" width="24.6640625" style="4" customWidth="1"/>
    <col min="7" max="7" width="22.83203125" style="4" customWidth="1"/>
    <col min="8" max="8" width="12.1640625" style="4" customWidth="1"/>
    <col min="9" max="9" width="19.83203125" style="4" customWidth="1"/>
    <col min="10" max="10" width="20.33203125" style="4" customWidth="1"/>
    <col min="11" max="11" width="21" style="4" customWidth="1"/>
    <col min="12" max="13" width="36" style="4" customWidth="1"/>
    <col min="14" max="16384" width="10.83203125" style="4"/>
  </cols>
  <sheetData>
    <row r="1" spans="1:13" s="2" customFormat="1" ht="18" thickBot="1" x14ac:dyDescent="0.25">
      <c r="A1" s="2" t="s">
        <v>198</v>
      </c>
      <c r="B1" s="5"/>
      <c r="C1" s="6" t="s">
        <v>197</v>
      </c>
      <c r="D1" s="6"/>
      <c r="E1" s="6" t="s">
        <v>196</v>
      </c>
      <c r="F1" s="6"/>
      <c r="G1" s="6" t="s">
        <v>195</v>
      </c>
      <c r="H1" s="6" t="s">
        <v>40</v>
      </c>
      <c r="I1" s="7" t="s">
        <v>12</v>
      </c>
      <c r="J1" s="7" t="s">
        <v>11</v>
      </c>
      <c r="K1" s="7" t="s">
        <v>10</v>
      </c>
      <c r="L1" s="6" t="s">
        <v>194</v>
      </c>
      <c r="M1" s="6" t="s">
        <v>193</v>
      </c>
    </row>
    <row r="2" spans="1:13" ht="17" x14ac:dyDescent="0.2">
      <c r="A2" s="4">
        <f>IF(D2=D1,0,1)</f>
        <v>1</v>
      </c>
      <c r="B2" s="8">
        <v>2</v>
      </c>
      <c r="C2" s="9" t="s">
        <v>191</v>
      </c>
      <c r="D2" s="9" t="s">
        <v>190</v>
      </c>
      <c r="E2" s="9" t="s">
        <v>29</v>
      </c>
      <c r="F2" s="9" t="s">
        <v>18</v>
      </c>
      <c r="G2" s="9" t="s">
        <v>3</v>
      </c>
      <c r="H2" s="9"/>
      <c r="I2" s="10">
        <v>0</v>
      </c>
      <c r="J2" s="10">
        <v>4</v>
      </c>
      <c r="K2" s="10">
        <v>35</v>
      </c>
      <c r="L2" s="9" t="s">
        <v>19</v>
      </c>
      <c r="M2" s="9" t="s">
        <v>192</v>
      </c>
    </row>
    <row r="3" spans="1:13" ht="17" x14ac:dyDescent="0.2">
      <c r="A3" s="4">
        <f>IF(D3=D2,0,1)</f>
        <v>0</v>
      </c>
      <c r="B3" s="8">
        <v>38</v>
      </c>
      <c r="C3" s="9" t="s">
        <v>191</v>
      </c>
      <c r="D3" s="9" t="s">
        <v>190</v>
      </c>
      <c r="E3" s="9" t="s">
        <v>29</v>
      </c>
      <c r="F3" s="9" t="s">
        <v>18</v>
      </c>
      <c r="G3" s="9" t="s">
        <v>3</v>
      </c>
      <c r="H3" s="9"/>
      <c r="I3" s="10">
        <v>28</v>
      </c>
      <c r="J3" s="10">
        <v>33</v>
      </c>
      <c r="K3" s="10">
        <v>23</v>
      </c>
      <c r="L3" s="9" t="s">
        <v>19</v>
      </c>
      <c r="M3" s="9" t="s">
        <v>189</v>
      </c>
    </row>
    <row r="4" spans="1:13" ht="17" x14ac:dyDescent="0.2">
      <c r="A4" s="4">
        <f>IF(D4=D3,0,1)</f>
        <v>1</v>
      </c>
      <c r="B4" s="8">
        <v>10</v>
      </c>
      <c r="C4" s="9" t="s">
        <v>188</v>
      </c>
      <c r="D4" s="9" t="s">
        <v>187</v>
      </c>
      <c r="E4" s="9" t="s">
        <v>186</v>
      </c>
      <c r="F4" s="9" t="s">
        <v>17</v>
      </c>
      <c r="G4" s="9" t="s">
        <v>3</v>
      </c>
      <c r="H4" s="9"/>
      <c r="I4" s="10">
        <v>4</v>
      </c>
      <c r="J4" s="10">
        <v>7</v>
      </c>
      <c r="K4" s="10">
        <v>5</v>
      </c>
      <c r="L4" s="9" t="s">
        <v>22</v>
      </c>
      <c r="M4" s="9" t="s">
        <v>185</v>
      </c>
    </row>
    <row r="5" spans="1:13" ht="17" x14ac:dyDescent="0.2">
      <c r="A5" s="4">
        <f>IF(D5=D4,0,1)</f>
        <v>1</v>
      </c>
      <c r="B5" s="8">
        <v>4</v>
      </c>
      <c r="C5" s="9" t="s">
        <v>176</v>
      </c>
      <c r="D5" s="9" t="s">
        <v>4</v>
      </c>
      <c r="E5" s="9" t="s">
        <v>69</v>
      </c>
      <c r="F5" s="9" t="s">
        <v>17</v>
      </c>
      <c r="G5" s="9" t="s">
        <v>4</v>
      </c>
      <c r="H5" s="9"/>
      <c r="I5" s="10">
        <v>1</v>
      </c>
      <c r="J5" s="10">
        <v>2</v>
      </c>
      <c r="K5" s="10">
        <v>29</v>
      </c>
      <c r="L5" s="9" t="s">
        <v>19</v>
      </c>
      <c r="M5" s="9" t="s">
        <v>184</v>
      </c>
    </row>
    <row r="6" spans="1:13" ht="17" x14ac:dyDescent="0.2">
      <c r="A6" s="4">
        <f>IF(D6=D5,0,1)</f>
        <v>0</v>
      </c>
      <c r="B6" s="8">
        <v>35</v>
      </c>
      <c r="C6" s="9" t="s">
        <v>176</v>
      </c>
      <c r="D6" s="9" t="s">
        <v>4</v>
      </c>
      <c r="E6" s="9" t="s">
        <v>37</v>
      </c>
      <c r="F6" s="9" t="s">
        <v>16</v>
      </c>
      <c r="G6" s="9" t="s">
        <v>4</v>
      </c>
      <c r="H6" s="9"/>
      <c r="I6" s="10">
        <v>25</v>
      </c>
      <c r="J6" s="10">
        <v>27</v>
      </c>
      <c r="K6" s="10">
        <v>14</v>
      </c>
      <c r="L6" s="9" t="s">
        <v>19</v>
      </c>
      <c r="M6" s="9" t="s">
        <v>36</v>
      </c>
    </row>
    <row r="7" spans="1:13" ht="17" x14ac:dyDescent="0.2">
      <c r="A7" s="4">
        <f>IF(D7=D6,0,1)</f>
        <v>0</v>
      </c>
      <c r="B7" s="8">
        <v>53</v>
      </c>
      <c r="C7" s="9" t="s">
        <v>176</v>
      </c>
      <c r="D7" s="9" t="s">
        <v>4</v>
      </c>
      <c r="E7" s="9" t="s">
        <v>37</v>
      </c>
      <c r="F7" s="9" t="s">
        <v>16</v>
      </c>
      <c r="G7" s="9" t="s">
        <v>4</v>
      </c>
      <c r="H7" s="9"/>
      <c r="I7" s="10">
        <v>51</v>
      </c>
      <c r="J7" s="10">
        <v>54</v>
      </c>
      <c r="K7" s="10">
        <v>5</v>
      </c>
      <c r="L7" s="9" t="s">
        <v>21</v>
      </c>
      <c r="M7" s="9" t="s">
        <v>159</v>
      </c>
    </row>
    <row r="8" spans="1:13" ht="17" x14ac:dyDescent="0.2">
      <c r="A8" s="4">
        <f>IF(D8=D7,0,1)</f>
        <v>0</v>
      </c>
      <c r="B8" s="8">
        <v>1</v>
      </c>
      <c r="C8" s="9" t="s">
        <v>176</v>
      </c>
      <c r="D8" s="9" t="s">
        <v>4</v>
      </c>
      <c r="E8" s="9" t="s">
        <v>84</v>
      </c>
      <c r="F8" s="9" t="s">
        <v>17</v>
      </c>
      <c r="G8" s="9" t="s">
        <v>4</v>
      </c>
      <c r="H8" s="9"/>
      <c r="I8" s="10">
        <v>0</v>
      </c>
      <c r="J8" s="10">
        <v>1</v>
      </c>
      <c r="K8" s="10">
        <v>20</v>
      </c>
      <c r="L8" s="9" t="s">
        <v>21</v>
      </c>
      <c r="M8" s="9" t="s">
        <v>183</v>
      </c>
    </row>
    <row r="9" spans="1:13" ht="17" x14ac:dyDescent="0.2">
      <c r="A9" s="4">
        <f>IF(D9=D8,0,1)</f>
        <v>0</v>
      </c>
      <c r="B9" s="8">
        <v>12</v>
      </c>
      <c r="C9" s="9" t="s">
        <v>176</v>
      </c>
      <c r="D9" s="9" t="s">
        <v>4</v>
      </c>
      <c r="E9" s="9" t="s">
        <v>168</v>
      </c>
      <c r="F9" s="9" t="s">
        <v>18</v>
      </c>
      <c r="G9" s="9" t="s">
        <v>4</v>
      </c>
      <c r="H9" s="9"/>
      <c r="I9" s="10">
        <v>7</v>
      </c>
      <c r="J9" s="10">
        <v>18</v>
      </c>
      <c r="K9" s="10">
        <v>6</v>
      </c>
      <c r="L9" s="9" t="s">
        <v>19</v>
      </c>
      <c r="M9" s="9" t="s">
        <v>182</v>
      </c>
    </row>
    <row r="10" spans="1:13" ht="17" x14ac:dyDescent="0.2">
      <c r="A10" s="4">
        <f>IF(D10=D9,0,1)</f>
        <v>0</v>
      </c>
      <c r="B10" s="8">
        <v>54</v>
      </c>
      <c r="C10" s="9" t="s">
        <v>176</v>
      </c>
      <c r="D10" s="9" t="s">
        <v>4</v>
      </c>
      <c r="E10" s="9" t="s">
        <v>47</v>
      </c>
      <c r="F10" s="9" t="s">
        <v>16</v>
      </c>
      <c r="G10" s="9" t="s">
        <v>4</v>
      </c>
      <c r="H10" s="9"/>
      <c r="I10" s="10">
        <v>51</v>
      </c>
      <c r="J10" s="10">
        <v>50</v>
      </c>
      <c r="K10" s="10">
        <v>6</v>
      </c>
      <c r="L10" s="9" t="s">
        <v>21</v>
      </c>
      <c r="M10" s="9" t="s">
        <v>178</v>
      </c>
    </row>
    <row r="11" spans="1:13" ht="17" x14ac:dyDescent="0.2">
      <c r="A11" s="4">
        <f>IF(D11=D10,0,1)</f>
        <v>0</v>
      </c>
      <c r="B11" s="8">
        <v>59</v>
      </c>
      <c r="C11" s="9" t="s">
        <v>176</v>
      </c>
      <c r="D11" s="9" t="s">
        <v>4</v>
      </c>
      <c r="E11" s="9" t="s">
        <v>47</v>
      </c>
      <c r="F11" s="9" t="s">
        <v>16</v>
      </c>
      <c r="G11" s="9" t="s">
        <v>4</v>
      </c>
      <c r="H11" s="9"/>
      <c r="I11" s="10">
        <v>55</v>
      </c>
      <c r="J11" s="10">
        <v>53</v>
      </c>
      <c r="K11" s="10">
        <v>7</v>
      </c>
      <c r="L11" s="9" t="s">
        <v>21</v>
      </c>
      <c r="M11" s="9" t="s">
        <v>159</v>
      </c>
    </row>
    <row r="12" spans="1:13" ht="17" x14ac:dyDescent="0.2">
      <c r="A12" s="4">
        <f>IF(D12=D11,0,1)</f>
        <v>0</v>
      </c>
      <c r="B12" s="8">
        <v>27</v>
      </c>
      <c r="C12" s="9" t="s">
        <v>176</v>
      </c>
      <c r="D12" s="9" t="s">
        <v>4</v>
      </c>
      <c r="E12" s="9" t="s">
        <v>181</v>
      </c>
      <c r="F12" s="9" t="s">
        <v>16</v>
      </c>
      <c r="G12" s="9" t="s">
        <v>4</v>
      </c>
      <c r="H12" s="9"/>
      <c r="I12" s="10">
        <v>19</v>
      </c>
      <c r="J12" s="10">
        <v>24</v>
      </c>
      <c r="K12" s="10">
        <v>25</v>
      </c>
      <c r="L12" s="9" t="s">
        <v>19</v>
      </c>
      <c r="M12" s="9" t="s">
        <v>137</v>
      </c>
    </row>
    <row r="13" spans="1:13" ht="17" x14ac:dyDescent="0.2">
      <c r="A13" s="4">
        <f>IF(D13=D12,0,1)</f>
        <v>0</v>
      </c>
      <c r="B13" s="8">
        <v>55</v>
      </c>
      <c r="C13" s="9" t="s">
        <v>176</v>
      </c>
      <c r="D13" s="9" t="s">
        <v>4</v>
      </c>
      <c r="E13" s="9" t="s">
        <v>81</v>
      </c>
      <c r="F13" s="9" t="s">
        <v>16</v>
      </c>
      <c r="G13" s="9" t="s">
        <v>4</v>
      </c>
      <c r="H13" s="9"/>
      <c r="I13" s="10">
        <v>53</v>
      </c>
      <c r="J13" s="10">
        <v>49</v>
      </c>
      <c r="K13" s="10">
        <v>16</v>
      </c>
      <c r="L13" s="9" t="s">
        <v>19</v>
      </c>
      <c r="M13" s="9" t="s">
        <v>154</v>
      </c>
    </row>
    <row r="14" spans="1:13" ht="17" x14ac:dyDescent="0.2">
      <c r="A14" s="4">
        <f>IF(D14=D13,0,1)</f>
        <v>0</v>
      </c>
      <c r="B14" s="8">
        <v>34</v>
      </c>
      <c r="C14" s="9" t="s">
        <v>176</v>
      </c>
      <c r="D14" s="9" t="s">
        <v>4</v>
      </c>
      <c r="E14" s="9" t="s">
        <v>180</v>
      </c>
      <c r="F14" s="9" t="s">
        <v>15</v>
      </c>
      <c r="G14" s="9" t="s">
        <v>4</v>
      </c>
      <c r="H14" s="9"/>
      <c r="I14" s="10">
        <v>24</v>
      </c>
      <c r="J14" s="10">
        <v>27</v>
      </c>
      <c r="K14" s="10">
        <v>4</v>
      </c>
      <c r="L14" s="9" t="s">
        <v>21</v>
      </c>
      <c r="M14" s="9" t="s">
        <v>178</v>
      </c>
    </row>
    <row r="15" spans="1:13" ht="17" x14ac:dyDescent="0.2">
      <c r="A15" s="4">
        <f>IF(D15=D14,0,1)</f>
        <v>0</v>
      </c>
      <c r="B15" s="8">
        <v>16</v>
      </c>
      <c r="C15" s="9" t="s">
        <v>176</v>
      </c>
      <c r="D15" s="9" t="s">
        <v>4</v>
      </c>
      <c r="E15" s="9" t="s">
        <v>156</v>
      </c>
      <c r="F15" s="9" t="s">
        <v>16</v>
      </c>
      <c r="G15" s="9" t="s">
        <v>4</v>
      </c>
      <c r="H15" s="9"/>
      <c r="I15" s="10">
        <v>10</v>
      </c>
      <c r="J15" s="10">
        <v>13</v>
      </c>
      <c r="K15" s="10">
        <v>4</v>
      </c>
      <c r="L15" s="9" t="s">
        <v>21</v>
      </c>
      <c r="M15" s="9" t="s">
        <v>178</v>
      </c>
    </row>
    <row r="16" spans="1:13" ht="17" x14ac:dyDescent="0.2">
      <c r="A16" s="4">
        <f>IF(D16=D15,0,1)</f>
        <v>0</v>
      </c>
      <c r="B16" s="8">
        <v>61</v>
      </c>
      <c r="C16" s="9" t="s">
        <v>176</v>
      </c>
      <c r="D16" s="9" t="s">
        <v>4</v>
      </c>
      <c r="E16" s="9" t="s">
        <v>156</v>
      </c>
      <c r="F16" s="9" t="s">
        <v>16</v>
      </c>
      <c r="G16" s="9" t="s">
        <v>4</v>
      </c>
      <c r="H16" s="9"/>
      <c r="I16" s="10">
        <v>59</v>
      </c>
      <c r="J16" s="10">
        <v>53</v>
      </c>
      <c r="K16" s="10">
        <v>24</v>
      </c>
      <c r="L16" s="9" t="s">
        <v>21</v>
      </c>
      <c r="M16" s="9" t="s">
        <v>155</v>
      </c>
    </row>
    <row r="17" spans="1:13" ht="17" x14ac:dyDescent="0.2">
      <c r="A17" s="4">
        <f>IF(D17=D16,0,1)</f>
        <v>0</v>
      </c>
      <c r="B17" s="8">
        <v>37</v>
      </c>
      <c r="C17" s="9" t="s">
        <v>176</v>
      </c>
      <c r="D17" s="9" t="s">
        <v>4</v>
      </c>
      <c r="E17" s="9" t="s">
        <v>63</v>
      </c>
      <c r="F17" s="9" t="s">
        <v>16</v>
      </c>
      <c r="G17" s="9" t="s">
        <v>4</v>
      </c>
      <c r="H17" s="9"/>
      <c r="I17" s="10">
        <v>27</v>
      </c>
      <c r="J17" s="10">
        <v>27</v>
      </c>
      <c r="K17" s="10">
        <v>13</v>
      </c>
      <c r="L17" s="9" t="s">
        <v>21</v>
      </c>
      <c r="M17" s="9" t="s">
        <v>62</v>
      </c>
    </row>
    <row r="18" spans="1:13" ht="17" x14ac:dyDescent="0.2">
      <c r="A18" s="4">
        <f>IF(D18=D17,0,1)</f>
        <v>0</v>
      </c>
      <c r="B18" s="8">
        <v>45</v>
      </c>
      <c r="C18" s="9" t="s">
        <v>176</v>
      </c>
      <c r="D18" s="9" t="s">
        <v>4</v>
      </c>
      <c r="E18" s="9" t="s">
        <v>41</v>
      </c>
      <c r="F18" s="9" t="s">
        <v>16</v>
      </c>
      <c r="G18" s="9" t="s">
        <v>4</v>
      </c>
      <c r="H18" s="9"/>
      <c r="I18" s="10">
        <v>37</v>
      </c>
      <c r="J18" s="10">
        <v>36</v>
      </c>
      <c r="K18" s="10">
        <v>57</v>
      </c>
      <c r="L18" s="9" t="s">
        <v>19</v>
      </c>
      <c r="M18" s="9" t="s">
        <v>179</v>
      </c>
    </row>
    <row r="19" spans="1:13" ht="17" x14ac:dyDescent="0.2">
      <c r="A19" s="4">
        <f>IF(D19=D18,0,1)</f>
        <v>0</v>
      </c>
      <c r="B19" s="8">
        <v>50</v>
      </c>
      <c r="C19" s="9" t="s">
        <v>176</v>
      </c>
      <c r="D19" s="9" t="s">
        <v>4</v>
      </c>
      <c r="E19" s="9" t="s">
        <v>41</v>
      </c>
      <c r="F19" s="9" t="s">
        <v>16</v>
      </c>
      <c r="G19" s="9" t="s">
        <v>4</v>
      </c>
      <c r="H19" s="9"/>
      <c r="I19" s="10">
        <v>46</v>
      </c>
      <c r="J19" s="10">
        <v>45</v>
      </c>
      <c r="K19" s="10">
        <v>6</v>
      </c>
      <c r="L19" s="9" t="s">
        <v>21</v>
      </c>
      <c r="M19" s="9" t="s">
        <v>178</v>
      </c>
    </row>
    <row r="20" spans="1:13" ht="17" x14ac:dyDescent="0.2">
      <c r="A20" s="4">
        <f>IF(D20=D19,0,1)</f>
        <v>0</v>
      </c>
      <c r="B20" s="8">
        <v>71</v>
      </c>
      <c r="C20" s="9" t="s">
        <v>176</v>
      </c>
      <c r="D20" s="9" t="s">
        <v>4</v>
      </c>
      <c r="E20" s="9" t="s">
        <v>54</v>
      </c>
      <c r="F20" s="9" t="s">
        <v>16</v>
      </c>
      <c r="G20" s="9" t="s">
        <v>4</v>
      </c>
      <c r="H20" s="9"/>
      <c r="I20" s="10">
        <v>87</v>
      </c>
      <c r="J20" s="10">
        <v>84</v>
      </c>
      <c r="K20" s="10">
        <v>8</v>
      </c>
      <c r="L20" s="9" t="s">
        <v>19</v>
      </c>
      <c r="M20" s="9" t="s">
        <v>53</v>
      </c>
    </row>
    <row r="21" spans="1:13" ht="17" x14ac:dyDescent="0.2">
      <c r="A21" s="4">
        <f>IF(D21=D20,0,1)</f>
        <v>0</v>
      </c>
      <c r="B21" s="8">
        <v>44</v>
      </c>
      <c r="C21" s="9" t="s">
        <v>176</v>
      </c>
      <c r="D21" s="9" t="s">
        <v>4</v>
      </c>
      <c r="E21" s="9" t="s">
        <v>61</v>
      </c>
      <c r="F21" s="9" t="s">
        <v>18</v>
      </c>
      <c r="G21" s="9" t="s">
        <v>4</v>
      </c>
      <c r="H21" s="9"/>
      <c r="I21" s="10">
        <v>37</v>
      </c>
      <c r="J21" s="10">
        <v>40</v>
      </c>
      <c r="K21" s="10">
        <v>45</v>
      </c>
      <c r="L21" s="9" t="s">
        <v>20</v>
      </c>
      <c r="M21" s="9" t="s">
        <v>177</v>
      </c>
    </row>
    <row r="22" spans="1:13" ht="17" x14ac:dyDescent="0.2">
      <c r="A22" s="4">
        <f>IF(D22=D21,0,1)</f>
        <v>0</v>
      </c>
      <c r="B22" s="8">
        <v>42</v>
      </c>
      <c r="C22" s="9" t="s">
        <v>176</v>
      </c>
      <c r="D22" s="9" t="s">
        <v>4</v>
      </c>
      <c r="E22" s="9" t="s">
        <v>57</v>
      </c>
      <c r="F22" s="9" t="s">
        <v>18</v>
      </c>
      <c r="G22" s="9" t="s">
        <v>4</v>
      </c>
      <c r="H22" s="9"/>
      <c r="I22" s="10">
        <v>35</v>
      </c>
      <c r="J22" s="10">
        <v>39</v>
      </c>
      <c r="K22" s="10">
        <v>32</v>
      </c>
      <c r="L22" s="9" t="s">
        <v>20</v>
      </c>
      <c r="M22" s="9" t="s">
        <v>56</v>
      </c>
    </row>
    <row r="23" spans="1:13" ht="17" x14ac:dyDescent="0.2">
      <c r="A23" s="4">
        <f>IF(D23=D22,0,1)</f>
        <v>1</v>
      </c>
      <c r="B23" s="8">
        <v>62</v>
      </c>
      <c r="C23" s="9" t="s">
        <v>175</v>
      </c>
      <c r="D23" s="9" t="s">
        <v>174</v>
      </c>
      <c r="E23" s="9" t="s">
        <v>103</v>
      </c>
      <c r="F23" s="9" t="s">
        <v>17</v>
      </c>
      <c r="G23" s="9" t="s">
        <v>3</v>
      </c>
      <c r="H23" s="9"/>
      <c r="I23" s="10">
        <v>62</v>
      </c>
      <c r="J23" s="10">
        <v>61</v>
      </c>
      <c r="K23" s="10">
        <v>21</v>
      </c>
      <c r="L23" s="9" t="s">
        <v>22</v>
      </c>
      <c r="M23" s="9" t="s">
        <v>102</v>
      </c>
    </row>
    <row r="24" spans="1:13" ht="17" x14ac:dyDescent="0.2">
      <c r="A24" s="4">
        <f>IF(D24=D23,0,1)</f>
        <v>1</v>
      </c>
      <c r="B24" s="8">
        <v>82</v>
      </c>
      <c r="C24" s="9" t="s">
        <v>173</v>
      </c>
      <c r="D24" s="9" t="s">
        <v>172</v>
      </c>
      <c r="E24" s="9" t="s">
        <v>84</v>
      </c>
      <c r="F24" s="9" t="s">
        <v>17</v>
      </c>
      <c r="G24" s="9" t="s">
        <v>3</v>
      </c>
      <c r="H24" s="9"/>
      <c r="I24" s="10">
        <v>100</v>
      </c>
      <c r="J24" s="10">
        <v>100</v>
      </c>
      <c r="K24" s="10">
        <v>8</v>
      </c>
      <c r="L24" s="9" t="s">
        <v>19</v>
      </c>
      <c r="M24" s="9" t="s">
        <v>142</v>
      </c>
    </row>
    <row r="25" spans="1:13" ht="17" x14ac:dyDescent="0.2">
      <c r="A25" s="4">
        <f>IF(D25=D24,0,1)</f>
        <v>1</v>
      </c>
      <c r="B25" s="8">
        <v>89</v>
      </c>
      <c r="C25" s="9" t="s">
        <v>171</v>
      </c>
      <c r="D25" s="9" t="s">
        <v>170</v>
      </c>
      <c r="E25" s="9" t="s">
        <v>95</v>
      </c>
      <c r="F25" s="9" t="s">
        <v>14</v>
      </c>
      <c r="G25" s="9" t="s">
        <v>3</v>
      </c>
      <c r="H25" s="9"/>
      <c r="I25" s="10">
        <v>100</v>
      </c>
      <c r="J25" s="10">
        <v>100</v>
      </c>
      <c r="K25" s="10">
        <v>12</v>
      </c>
      <c r="L25" s="9" t="s">
        <v>21</v>
      </c>
      <c r="M25" s="9" t="s">
        <v>94</v>
      </c>
    </row>
    <row r="26" spans="1:13" ht="17" x14ac:dyDescent="0.2">
      <c r="A26" s="4">
        <f>IF(D26=D25,0,1)</f>
        <v>1</v>
      </c>
      <c r="B26" s="8">
        <v>41</v>
      </c>
      <c r="C26" s="9" t="s">
        <v>158</v>
      </c>
      <c r="D26" s="9" t="s">
        <v>157</v>
      </c>
      <c r="E26" s="9" t="s">
        <v>69</v>
      </c>
      <c r="F26" s="9" t="s">
        <v>17</v>
      </c>
      <c r="G26" s="9" t="s">
        <v>3</v>
      </c>
      <c r="H26" s="9"/>
      <c r="I26" s="10">
        <v>35</v>
      </c>
      <c r="J26" s="10">
        <v>34</v>
      </c>
      <c r="K26" s="10">
        <v>13</v>
      </c>
      <c r="L26" s="9" t="s">
        <v>19</v>
      </c>
      <c r="M26" s="9" t="s">
        <v>169</v>
      </c>
    </row>
    <row r="27" spans="1:13" ht="17" x14ac:dyDescent="0.2">
      <c r="A27" s="4">
        <f>IF(D27=D26,0,1)</f>
        <v>0</v>
      </c>
      <c r="B27" s="8">
        <v>51</v>
      </c>
      <c r="C27" s="9" t="s">
        <v>158</v>
      </c>
      <c r="D27" s="9" t="s">
        <v>157</v>
      </c>
      <c r="E27" s="9" t="s">
        <v>168</v>
      </c>
      <c r="F27" s="9" t="s">
        <v>18</v>
      </c>
      <c r="G27" s="9" t="s">
        <v>3</v>
      </c>
      <c r="H27" s="9"/>
      <c r="I27" s="10">
        <v>48</v>
      </c>
      <c r="J27" s="10">
        <v>56</v>
      </c>
      <c r="K27" s="10">
        <v>12</v>
      </c>
      <c r="L27" s="9" t="s">
        <v>19</v>
      </c>
      <c r="M27" s="9" t="s">
        <v>167</v>
      </c>
    </row>
    <row r="28" spans="1:13" ht="17" x14ac:dyDescent="0.2">
      <c r="A28" s="4">
        <f>IF(D28=D27,0,1)</f>
        <v>0</v>
      </c>
      <c r="B28" s="8">
        <v>13</v>
      </c>
      <c r="C28" s="9" t="s">
        <v>158</v>
      </c>
      <c r="D28" s="9" t="s">
        <v>157</v>
      </c>
      <c r="E28" s="9" t="s">
        <v>166</v>
      </c>
      <c r="F28" s="9" t="s">
        <v>18</v>
      </c>
      <c r="G28" s="9" t="s">
        <v>3</v>
      </c>
      <c r="H28" s="9"/>
      <c r="I28" s="10">
        <v>8</v>
      </c>
      <c r="J28" s="10">
        <v>17</v>
      </c>
      <c r="K28" s="10">
        <v>177</v>
      </c>
      <c r="L28" s="9" t="s">
        <v>22</v>
      </c>
      <c r="M28" s="9" t="s">
        <v>165</v>
      </c>
    </row>
    <row r="29" spans="1:13" ht="17" x14ac:dyDescent="0.2">
      <c r="A29" s="4">
        <f>IF(D29=D28,0,1)</f>
        <v>0</v>
      </c>
      <c r="B29" s="8">
        <v>18</v>
      </c>
      <c r="C29" s="9" t="s">
        <v>158</v>
      </c>
      <c r="D29" s="9" t="s">
        <v>157</v>
      </c>
      <c r="E29" s="9" t="s">
        <v>25</v>
      </c>
      <c r="F29" s="9" t="s">
        <v>18</v>
      </c>
      <c r="G29" s="9" t="s">
        <v>3</v>
      </c>
      <c r="H29" s="9"/>
      <c r="I29" s="10">
        <v>12</v>
      </c>
      <c r="J29" s="10">
        <v>21</v>
      </c>
      <c r="K29" s="10">
        <v>47</v>
      </c>
      <c r="L29" s="9" t="s">
        <v>22</v>
      </c>
      <c r="M29" s="9" t="s">
        <v>24</v>
      </c>
    </row>
    <row r="30" spans="1:13" ht="17" x14ac:dyDescent="0.2">
      <c r="A30" s="4">
        <f>IF(D30=D29,0,1)</f>
        <v>0</v>
      </c>
      <c r="B30" s="8">
        <v>9</v>
      </c>
      <c r="C30" s="9" t="s">
        <v>158</v>
      </c>
      <c r="D30" s="9" t="s">
        <v>157</v>
      </c>
      <c r="E30" s="9" t="s">
        <v>61</v>
      </c>
      <c r="F30" s="9" t="s">
        <v>18</v>
      </c>
      <c r="G30" s="9" t="s">
        <v>3</v>
      </c>
      <c r="H30" s="9"/>
      <c r="I30" s="10">
        <v>4</v>
      </c>
      <c r="J30" s="10">
        <v>6</v>
      </c>
      <c r="K30" s="10">
        <v>188</v>
      </c>
      <c r="L30" s="9" t="s">
        <v>22</v>
      </c>
      <c r="M30" s="9" t="s">
        <v>164</v>
      </c>
    </row>
    <row r="31" spans="1:13" ht="17" x14ac:dyDescent="0.2">
      <c r="A31" s="4">
        <f>IF(D31=D30,0,1)</f>
        <v>0</v>
      </c>
      <c r="B31" s="8">
        <v>7</v>
      </c>
      <c r="C31" s="9" t="s">
        <v>158</v>
      </c>
      <c r="D31" s="9" t="s">
        <v>157</v>
      </c>
      <c r="E31" s="9" t="s">
        <v>163</v>
      </c>
      <c r="F31" s="9" t="s">
        <v>18</v>
      </c>
      <c r="G31" s="9" t="s">
        <v>3</v>
      </c>
      <c r="H31" s="9"/>
      <c r="I31" s="10">
        <v>3</v>
      </c>
      <c r="J31" s="10">
        <v>4</v>
      </c>
      <c r="K31" s="10">
        <v>45</v>
      </c>
      <c r="L31" s="9" t="s">
        <v>22</v>
      </c>
      <c r="M31" s="9" t="s">
        <v>162</v>
      </c>
    </row>
    <row r="32" spans="1:13" ht="17" x14ac:dyDescent="0.2">
      <c r="A32" s="4">
        <f>IF(D32=D31,0,1)</f>
        <v>0</v>
      </c>
      <c r="B32" s="8">
        <v>78</v>
      </c>
      <c r="C32" s="9" t="s">
        <v>158</v>
      </c>
      <c r="D32" s="9" t="s">
        <v>157</v>
      </c>
      <c r="E32" s="9" t="s">
        <v>161</v>
      </c>
      <c r="F32" s="9" t="s">
        <v>18</v>
      </c>
      <c r="G32" s="9" t="s">
        <v>3</v>
      </c>
      <c r="H32" s="9"/>
      <c r="I32" s="10">
        <v>96</v>
      </c>
      <c r="J32" s="10">
        <v>78</v>
      </c>
      <c r="K32" s="10">
        <v>17</v>
      </c>
      <c r="L32" s="9" t="s">
        <v>21</v>
      </c>
      <c r="M32" s="9" t="s">
        <v>160</v>
      </c>
    </row>
    <row r="33" spans="1:13" ht="17" x14ac:dyDescent="0.2">
      <c r="A33" s="4">
        <f>IF(D33=D32,0,1)</f>
        <v>0</v>
      </c>
      <c r="B33" s="8">
        <v>70</v>
      </c>
      <c r="C33" s="9" t="s">
        <v>158</v>
      </c>
      <c r="D33" s="9" t="s">
        <v>157</v>
      </c>
      <c r="E33" s="9" t="s">
        <v>37</v>
      </c>
      <c r="F33" s="9" t="s">
        <v>16</v>
      </c>
      <c r="G33" s="9" t="s">
        <v>3</v>
      </c>
      <c r="H33" s="9"/>
      <c r="I33" s="10">
        <v>84</v>
      </c>
      <c r="J33" s="10">
        <v>73</v>
      </c>
      <c r="K33" s="10">
        <v>3</v>
      </c>
      <c r="L33" s="9" t="s">
        <v>21</v>
      </c>
      <c r="M33" s="9" t="s">
        <v>159</v>
      </c>
    </row>
    <row r="34" spans="1:13" ht="17" x14ac:dyDescent="0.2">
      <c r="A34" s="4">
        <f>IF(D34=D33,0,1)</f>
        <v>0</v>
      </c>
      <c r="B34" s="8">
        <v>47</v>
      </c>
      <c r="C34" s="9" t="s">
        <v>158</v>
      </c>
      <c r="D34" s="9" t="s">
        <v>157</v>
      </c>
      <c r="E34" s="9" t="s">
        <v>156</v>
      </c>
      <c r="F34" s="9" t="s">
        <v>16</v>
      </c>
      <c r="G34" s="9" t="s">
        <v>3</v>
      </c>
      <c r="H34" s="9"/>
      <c r="I34" s="10">
        <v>41</v>
      </c>
      <c r="J34" s="10">
        <v>42</v>
      </c>
      <c r="K34" s="10">
        <v>27</v>
      </c>
      <c r="L34" s="9" t="s">
        <v>21</v>
      </c>
      <c r="M34" s="9" t="s">
        <v>155</v>
      </c>
    </row>
    <row r="35" spans="1:13" ht="17" x14ac:dyDescent="0.2">
      <c r="A35" s="4">
        <f>IF(D35=D34,0,1)</f>
        <v>1</v>
      </c>
      <c r="B35" s="8">
        <v>66</v>
      </c>
      <c r="C35" s="9" t="s">
        <v>152</v>
      </c>
      <c r="D35" s="9" t="s">
        <v>151</v>
      </c>
      <c r="E35" s="9" t="s">
        <v>81</v>
      </c>
      <c r="F35" s="9" t="s">
        <v>16</v>
      </c>
      <c r="G35" s="9" t="s">
        <v>8</v>
      </c>
      <c r="H35" s="9"/>
      <c r="I35" s="10">
        <v>75</v>
      </c>
      <c r="J35" s="10">
        <v>66</v>
      </c>
      <c r="K35" s="10">
        <v>11</v>
      </c>
      <c r="L35" s="9" t="s">
        <v>19</v>
      </c>
      <c r="M35" s="9" t="s">
        <v>154</v>
      </c>
    </row>
    <row r="36" spans="1:13" ht="17" x14ac:dyDescent="0.2">
      <c r="A36" s="4">
        <f>IF(D36=D35,0,1)</f>
        <v>0</v>
      </c>
      <c r="B36" s="8">
        <v>72</v>
      </c>
      <c r="C36" s="9" t="s">
        <v>152</v>
      </c>
      <c r="D36" s="9" t="s">
        <v>151</v>
      </c>
      <c r="E36" s="9" t="s">
        <v>54</v>
      </c>
      <c r="F36" s="9" t="s">
        <v>16</v>
      </c>
      <c r="G36" s="9" t="s">
        <v>8</v>
      </c>
      <c r="H36" s="9"/>
      <c r="I36" s="10">
        <v>88</v>
      </c>
      <c r="J36" s="10">
        <v>74</v>
      </c>
      <c r="K36" s="10">
        <v>10</v>
      </c>
      <c r="L36" s="9" t="s">
        <v>22</v>
      </c>
      <c r="M36" s="9" t="s">
        <v>153</v>
      </c>
    </row>
    <row r="37" spans="1:13" ht="17" x14ac:dyDescent="0.2">
      <c r="A37" s="4">
        <f>IF(D37=D36,0,1)</f>
        <v>0</v>
      </c>
      <c r="B37" s="8">
        <v>73</v>
      </c>
      <c r="C37" s="9" t="s">
        <v>152</v>
      </c>
      <c r="D37" s="9" t="s">
        <v>151</v>
      </c>
      <c r="E37" s="9" t="s">
        <v>54</v>
      </c>
      <c r="F37" s="9" t="s">
        <v>16</v>
      </c>
      <c r="G37" s="9" t="s">
        <v>8</v>
      </c>
      <c r="H37" s="9"/>
      <c r="I37" s="10">
        <v>88</v>
      </c>
      <c r="J37" s="10">
        <v>88</v>
      </c>
      <c r="K37" s="10">
        <v>8</v>
      </c>
      <c r="L37" s="9" t="s">
        <v>20</v>
      </c>
      <c r="M37" s="9" t="s">
        <v>53</v>
      </c>
    </row>
    <row r="38" spans="1:13" ht="17" x14ac:dyDescent="0.2">
      <c r="A38" s="4">
        <f>IF(D38=D37,0,1)</f>
        <v>1</v>
      </c>
      <c r="B38" s="8">
        <v>64</v>
      </c>
      <c r="C38" s="9" t="s">
        <v>148</v>
      </c>
      <c r="D38" s="9" t="s">
        <v>147</v>
      </c>
      <c r="E38" s="9" t="s">
        <v>150</v>
      </c>
      <c r="F38" s="9" t="s">
        <v>14</v>
      </c>
      <c r="G38" s="9" t="s">
        <v>9</v>
      </c>
      <c r="H38" s="9"/>
      <c r="I38" s="10">
        <v>69</v>
      </c>
      <c r="J38" s="10">
        <v>68</v>
      </c>
      <c r="K38" s="10">
        <v>32</v>
      </c>
      <c r="L38" s="9" t="s">
        <v>19</v>
      </c>
      <c r="M38" s="9" t="s">
        <v>149</v>
      </c>
    </row>
    <row r="39" spans="1:13" ht="17" x14ac:dyDescent="0.2">
      <c r="A39" s="4">
        <f>IF(D39=D38,0,1)</f>
        <v>0</v>
      </c>
      <c r="B39" s="8">
        <v>31</v>
      </c>
      <c r="C39" s="9" t="s">
        <v>148</v>
      </c>
      <c r="D39" s="9" t="s">
        <v>147</v>
      </c>
      <c r="E39" s="9" t="s">
        <v>146</v>
      </c>
      <c r="F39" s="9" t="s">
        <v>16</v>
      </c>
      <c r="G39" s="9" t="s">
        <v>9</v>
      </c>
      <c r="H39" s="9"/>
      <c r="I39" s="10">
        <v>23</v>
      </c>
      <c r="J39" s="10">
        <v>23</v>
      </c>
      <c r="K39" s="10">
        <v>4</v>
      </c>
      <c r="L39" s="9" t="s">
        <v>21</v>
      </c>
      <c r="M39" s="9" t="s">
        <v>145</v>
      </c>
    </row>
    <row r="40" spans="1:13" ht="17" x14ac:dyDescent="0.2">
      <c r="A40" s="4">
        <f>IF(D40=D39,0,1)</f>
        <v>1</v>
      </c>
      <c r="B40" s="8">
        <v>52</v>
      </c>
      <c r="C40" s="9" t="s">
        <v>144</v>
      </c>
      <c r="D40" s="9" t="s">
        <v>143</v>
      </c>
      <c r="E40" s="9" t="s">
        <v>84</v>
      </c>
      <c r="F40" s="9" t="s">
        <v>17</v>
      </c>
      <c r="G40" s="9" t="s">
        <v>3</v>
      </c>
      <c r="H40" s="9"/>
      <c r="I40" s="10">
        <v>49</v>
      </c>
      <c r="J40" s="10">
        <v>52</v>
      </c>
      <c r="K40" s="10">
        <v>10</v>
      </c>
      <c r="L40" s="9" t="s">
        <v>21</v>
      </c>
      <c r="M40" s="9" t="s">
        <v>142</v>
      </c>
    </row>
    <row r="41" spans="1:13" ht="17" x14ac:dyDescent="0.2">
      <c r="A41" s="4">
        <f>IF(D41=D40,0,1)</f>
        <v>1</v>
      </c>
      <c r="B41" s="8">
        <v>88</v>
      </c>
      <c r="C41" s="9" t="s">
        <v>141</v>
      </c>
      <c r="D41" s="9" t="s">
        <v>140</v>
      </c>
      <c r="E41" s="9" t="s">
        <v>95</v>
      </c>
      <c r="F41" s="9" t="s">
        <v>14</v>
      </c>
      <c r="G41" s="9" t="s">
        <v>5</v>
      </c>
      <c r="H41" s="9"/>
      <c r="I41" s="10">
        <v>100</v>
      </c>
      <c r="J41" s="10">
        <v>90</v>
      </c>
      <c r="K41" s="10">
        <v>12</v>
      </c>
      <c r="L41" s="9" t="s">
        <v>21</v>
      </c>
      <c r="M41" s="9" t="s">
        <v>94</v>
      </c>
    </row>
    <row r="42" spans="1:13" ht="17" x14ac:dyDescent="0.2">
      <c r="A42" s="4">
        <f>IF(D42=D41,0,1)</f>
        <v>1</v>
      </c>
      <c r="B42" s="8">
        <v>91</v>
      </c>
      <c r="C42" s="9" t="s">
        <v>131</v>
      </c>
      <c r="D42" s="9" t="s">
        <v>1</v>
      </c>
      <c r="E42" s="9" t="s">
        <v>84</v>
      </c>
      <c r="F42" s="9" t="s">
        <v>17</v>
      </c>
      <c r="G42" s="9" t="s">
        <v>1</v>
      </c>
      <c r="H42" s="9"/>
      <c r="I42" s="10">
        <v>100</v>
      </c>
      <c r="J42" s="10">
        <v>74</v>
      </c>
      <c r="K42" s="10">
        <v>53</v>
      </c>
      <c r="L42" s="9" t="s">
        <v>21</v>
      </c>
      <c r="M42" s="9" t="s">
        <v>101</v>
      </c>
    </row>
    <row r="43" spans="1:13" ht="17" x14ac:dyDescent="0.2">
      <c r="A43" s="4">
        <f>IF(D43=D42,0,1)</f>
        <v>0</v>
      </c>
      <c r="B43" s="8">
        <v>6</v>
      </c>
      <c r="C43" s="9" t="s">
        <v>131</v>
      </c>
      <c r="D43" s="9" t="s">
        <v>1</v>
      </c>
      <c r="E43" s="9" t="s">
        <v>139</v>
      </c>
      <c r="F43" s="9" t="s">
        <v>17</v>
      </c>
      <c r="G43" s="9" t="s">
        <v>1</v>
      </c>
      <c r="H43" s="9"/>
      <c r="I43" s="10">
        <v>3</v>
      </c>
      <c r="J43" s="10">
        <v>18</v>
      </c>
      <c r="K43" s="10">
        <v>12</v>
      </c>
      <c r="L43" s="9" t="s">
        <v>19</v>
      </c>
      <c r="M43" s="9" t="s">
        <v>138</v>
      </c>
    </row>
    <row r="44" spans="1:13" ht="17" x14ac:dyDescent="0.2">
      <c r="A44" s="4">
        <f>IF(D44=D43,0,1)</f>
        <v>0</v>
      </c>
      <c r="B44" s="8">
        <v>39</v>
      </c>
      <c r="C44" s="9" t="s">
        <v>136</v>
      </c>
      <c r="D44" s="9" t="s">
        <v>1</v>
      </c>
      <c r="E44" s="9" t="s">
        <v>135</v>
      </c>
      <c r="F44" s="9" t="s">
        <v>14</v>
      </c>
      <c r="G44" s="9" t="s">
        <v>1</v>
      </c>
      <c r="H44" s="9"/>
      <c r="I44" s="10">
        <v>30</v>
      </c>
      <c r="J44" s="10">
        <v>44</v>
      </c>
      <c r="K44" s="10">
        <v>56</v>
      </c>
      <c r="L44" s="9" t="s">
        <v>19</v>
      </c>
      <c r="M44" s="9" t="s">
        <v>137</v>
      </c>
    </row>
    <row r="45" spans="1:13" ht="17" x14ac:dyDescent="0.2">
      <c r="A45" s="4">
        <f>IF(D45=D44,0,1)</f>
        <v>0</v>
      </c>
      <c r="B45" s="8">
        <v>43</v>
      </c>
      <c r="C45" s="9" t="s">
        <v>136</v>
      </c>
      <c r="D45" s="9" t="s">
        <v>1</v>
      </c>
      <c r="E45" s="9" t="s">
        <v>135</v>
      </c>
      <c r="F45" s="9" t="s">
        <v>14</v>
      </c>
      <c r="G45" s="9" t="s">
        <v>1</v>
      </c>
      <c r="H45" s="9"/>
      <c r="I45" s="10">
        <v>36</v>
      </c>
      <c r="J45" s="10">
        <v>47</v>
      </c>
      <c r="K45" s="10">
        <v>62</v>
      </c>
      <c r="L45" s="9" t="s">
        <v>19</v>
      </c>
      <c r="M45" s="9" t="s">
        <v>134</v>
      </c>
    </row>
    <row r="46" spans="1:13" ht="17" x14ac:dyDescent="0.2">
      <c r="A46" s="4">
        <f>IF(D46=D45,0,1)</f>
        <v>0</v>
      </c>
      <c r="B46" s="8">
        <v>15</v>
      </c>
      <c r="C46" s="9" t="s">
        <v>131</v>
      </c>
      <c r="D46" s="9" t="s">
        <v>1</v>
      </c>
      <c r="E46" s="9" t="s">
        <v>133</v>
      </c>
      <c r="F46" s="9" t="s">
        <v>17</v>
      </c>
      <c r="G46" s="9" t="s">
        <v>1</v>
      </c>
      <c r="H46" s="9"/>
      <c r="I46" s="10">
        <v>10</v>
      </c>
      <c r="J46" s="10">
        <v>11</v>
      </c>
      <c r="K46" s="10">
        <v>16</v>
      </c>
      <c r="L46" s="9" t="s">
        <v>19</v>
      </c>
      <c r="M46" s="9" t="s">
        <v>132</v>
      </c>
    </row>
    <row r="47" spans="1:13" ht="17" x14ac:dyDescent="0.2">
      <c r="A47" s="4">
        <f>IF(D47=D46,0,1)</f>
        <v>0</v>
      </c>
      <c r="B47" s="8">
        <v>28</v>
      </c>
      <c r="C47" s="9" t="s">
        <v>131</v>
      </c>
      <c r="D47" s="9" t="s">
        <v>1</v>
      </c>
      <c r="E47" s="9" t="s">
        <v>130</v>
      </c>
      <c r="F47" s="9" t="s">
        <v>15</v>
      </c>
      <c r="G47" s="9" t="s">
        <v>1</v>
      </c>
      <c r="H47" s="9"/>
      <c r="I47" s="10">
        <v>21</v>
      </c>
      <c r="J47" s="10">
        <v>33</v>
      </c>
      <c r="K47" s="10">
        <v>11</v>
      </c>
      <c r="L47" s="9" t="s">
        <v>19</v>
      </c>
      <c r="M47" s="9" t="s">
        <v>129</v>
      </c>
    </row>
    <row r="48" spans="1:13" ht="17" x14ac:dyDescent="0.2">
      <c r="A48" s="4">
        <f>IF(D48=D47,0,1)</f>
        <v>1</v>
      </c>
      <c r="B48" s="8">
        <v>65</v>
      </c>
      <c r="C48" s="9" t="s">
        <v>128</v>
      </c>
      <c r="D48" s="9" t="s">
        <v>127</v>
      </c>
      <c r="E48" s="9" t="s">
        <v>84</v>
      </c>
      <c r="F48" s="9" t="s">
        <v>17</v>
      </c>
      <c r="G48" s="9" t="s">
        <v>8</v>
      </c>
      <c r="H48" s="9"/>
      <c r="I48" s="10">
        <v>73</v>
      </c>
      <c r="J48" s="10">
        <v>64</v>
      </c>
      <c r="K48" s="10">
        <v>32</v>
      </c>
      <c r="L48" s="9" t="s">
        <v>21</v>
      </c>
      <c r="M48" s="9" t="s">
        <v>126</v>
      </c>
    </row>
    <row r="49" spans="1:13" ht="17" x14ac:dyDescent="0.2">
      <c r="A49" s="4">
        <f>IF(D49=D48,0,1)</f>
        <v>1</v>
      </c>
      <c r="B49" s="8">
        <v>56</v>
      </c>
      <c r="C49" s="9" t="s">
        <v>125</v>
      </c>
      <c r="D49" s="9" t="s">
        <v>124</v>
      </c>
      <c r="E49" s="9" t="s">
        <v>123</v>
      </c>
      <c r="F49" s="9" t="s">
        <v>14</v>
      </c>
      <c r="G49" s="9" t="s">
        <v>3</v>
      </c>
      <c r="H49" s="9"/>
      <c r="I49" s="10">
        <v>53</v>
      </c>
      <c r="J49" s="10">
        <v>51</v>
      </c>
      <c r="K49" s="10">
        <v>6</v>
      </c>
      <c r="L49" s="9" t="s">
        <v>19</v>
      </c>
      <c r="M49" s="9" t="s">
        <v>122</v>
      </c>
    </row>
    <row r="50" spans="1:13" ht="17" x14ac:dyDescent="0.2">
      <c r="A50" s="4">
        <f>IF(D50=D49,0,1)</f>
        <v>1</v>
      </c>
      <c r="B50" s="8">
        <v>86</v>
      </c>
      <c r="C50" s="9" t="s">
        <v>121</v>
      </c>
      <c r="D50" s="9" t="s">
        <v>120</v>
      </c>
      <c r="E50" s="9" t="s">
        <v>95</v>
      </c>
      <c r="F50" s="9" t="s">
        <v>14</v>
      </c>
      <c r="G50" s="9" t="s">
        <v>5</v>
      </c>
      <c r="H50" s="9"/>
      <c r="I50" s="10">
        <v>100</v>
      </c>
      <c r="J50" s="10">
        <v>99</v>
      </c>
      <c r="K50" s="10">
        <v>12</v>
      </c>
      <c r="L50" s="9" t="s">
        <v>21</v>
      </c>
      <c r="M50" s="9" t="s">
        <v>94</v>
      </c>
    </row>
    <row r="51" spans="1:13" ht="17" x14ac:dyDescent="0.2">
      <c r="A51" s="4">
        <f>IF(D51=D50,0,1)</f>
        <v>1</v>
      </c>
      <c r="B51" s="8">
        <v>87</v>
      </c>
      <c r="C51" s="9" t="s">
        <v>119</v>
      </c>
      <c r="D51" s="9" t="s">
        <v>118</v>
      </c>
      <c r="E51" s="9" t="s">
        <v>95</v>
      </c>
      <c r="F51" s="9" t="s">
        <v>14</v>
      </c>
      <c r="G51" s="9" t="s">
        <v>5</v>
      </c>
      <c r="H51" s="9"/>
      <c r="I51" s="10">
        <v>100</v>
      </c>
      <c r="J51" s="10">
        <v>97</v>
      </c>
      <c r="K51" s="10">
        <v>12</v>
      </c>
      <c r="L51" s="9" t="s">
        <v>21</v>
      </c>
      <c r="M51" s="9" t="s">
        <v>94</v>
      </c>
    </row>
    <row r="52" spans="1:13" ht="17" x14ac:dyDescent="0.2">
      <c r="A52" s="4">
        <f>IF(D52=D51,0,1)</f>
        <v>1</v>
      </c>
      <c r="B52" s="8">
        <v>20</v>
      </c>
      <c r="C52" s="9" t="s">
        <v>117</v>
      </c>
      <c r="D52" s="9" t="s">
        <v>116</v>
      </c>
      <c r="E52" s="9" t="s">
        <v>69</v>
      </c>
      <c r="F52" s="9" t="s">
        <v>17</v>
      </c>
      <c r="G52" s="9" t="s">
        <v>2</v>
      </c>
      <c r="H52" s="9"/>
      <c r="I52" s="10">
        <v>13</v>
      </c>
      <c r="J52" s="10">
        <v>13</v>
      </c>
      <c r="K52" s="10">
        <v>12</v>
      </c>
      <c r="L52" s="9" t="s">
        <v>19</v>
      </c>
      <c r="M52" s="9" t="s">
        <v>104</v>
      </c>
    </row>
    <row r="53" spans="1:13" ht="17" x14ac:dyDescent="0.2">
      <c r="A53" s="4">
        <f>IF(D53=D52,0,1)</f>
        <v>1</v>
      </c>
      <c r="B53" s="8">
        <v>21</v>
      </c>
      <c r="C53" s="9" t="s">
        <v>113</v>
      </c>
      <c r="D53" s="9" t="s">
        <v>112</v>
      </c>
      <c r="E53" s="9" t="s">
        <v>115</v>
      </c>
      <c r="F53" s="9" t="s">
        <v>13</v>
      </c>
      <c r="G53" s="9" t="s">
        <v>3</v>
      </c>
      <c r="H53" s="9"/>
      <c r="I53" s="10">
        <v>14</v>
      </c>
      <c r="J53" s="10">
        <v>12</v>
      </c>
      <c r="K53" s="10">
        <v>6</v>
      </c>
      <c r="L53" s="9" t="s">
        <v>22</v>
      </c>
      <c r="M53" s="9" t="s">
        <v>114</v>
      </c>
    </row>
    <row r="54" spans="1:13" ht="17" x14ac:dyDescent="0.2">
      <c r="A54" s="4">
        <f>IF(D54=D53,0,1)</f>
        <v>0</v>
      </c>
      <c r="B54" s="8">
        <v>26</v>
      </c>
      <c r="C54" s="9" t="s">
        <v>113</v>
      </c>
      <c r="D54" s="9" t="s">
        <v>112</v>
      </c>
      <c r="E54" s="9" t="s">
        <v>111</v>
      </c>
      <c r="F54" s="9" t="s">
        <v>16</v>
      </c>
      <c r="G54" s="9" t="s">
        <v>3</v>
      </c>
      <c r="H54" s="9"/>
      <c r="I54" s="10">
        <v>18</v>
      </c>
      <c r="J54" s="10">
        <v>30</v>
      </c>
      <c r="K54" s="10">
        <v>25</v>
      </c>
      <c r="L54" s="9" t="s">
        <v>21</v>
      </c>
      <c r="M54" s="9" t="s">
        <v>39</v>
      </c>
    </row>
    <row r="55" spans="1:13" ht="17" x14ac:dyDescent="0.2">
      <c r="A55" s="4">
        <f>IF(D55=D54,0,1)</f>
        <v>1</v>
      </c>
      <c r="B55" s="8">
        <v>93</v>
      </c>
      <c r="C55" s="9" t="s">
        <v>110</v>
      </c>
      <c r="D55" s="9" t="s">
        <v>109</v>
      </c>
      <c r="E55" s="9" t="s">
        <v>47</v>
      </c>
      <c r="F55" s="9" t="s">
        <v>16</v>
      </c>
      <c r="G55" s="9" t="s">
        <v>5</v>
      </c>
      <c r="H55" s="9"/>
      <c r="I55" s="10">
        <v>100</v>
      </c>
      <c r="J55" s="10">
        <v>96</v>
      </c>
      <c r="K55" s="10">
        <v>67</v>
      </c>
      <c r="L55" s="9" t="s">
        <v>20</v>
      </c>
      <c r="M55" s="9" t="s">
        <v>107</v>
      </c>
    </row>
    <row r="56" spans="1:13" ht="17" x14ac:dyDescent="0.2">
      <c r="A56" s="4">
        <f>IF(D56=D55,0,1)</f>
        <v>0</v>
      </c>
      <c r="B56" s="8">
        <v>77</v>
      </c>
      <c r="C56" s="9" t="s">
        <v>110</v>
      </c>
      <c r="D56" s="9" t="s">
        <v>109</v>
      </c>
      <c r="E56" s="9" t="s">
        <v>108</v>
      </c>
      <c r="F56" s="9" t="s">
        <v>16</v>
      </c>
      <c r="G56" s="9" t="s">
        <v>5</v>
      </c>
      <c r="H56" s="9"/>
      <c r="I56" s="10">
        <v>92</v>
      </c>
      <c r="J56" s="10">
        <v>86</v>
      </c>
      <c r="K56" s="10">
        <v>84</v>
      </c>
      <c r="L56" s="9" t="s">
        <v>20</v>
      </c>
      <c r="M56" s="9" t="s">
        <v>107</v>
      </c>
    </row>
    <row r="57" spans="1:13" ht="17" x14ac:dyDescent="0.2">
      <c r="A57" s="4">
        <f>IF(D57=D56,0,1)</f>
        <v>1</v>
      </c>
      <c r="B57" s="8">
        <v>22</v>
      </c>
      <c r="C57" s="9" t="s">
        <v>106</v>
      </c>
      <c r="D57" s="9" t="s">
        <v>105</v>
      </c>
      <c r="E57" s="9" t="s">
        <v>69</v>
      </c>
      <c r="F57" s="9" t="s">
        <v>17</v>
      </c>
      <c r="G57" s="9" t="s">
        <v>2</v>
      </c>
      <c r="H57" s="9"/>
      <c r="I57" s="10">
        <v>15</v>
      </c>
      <c r="J57" s="10">
        <v>18</v>
      </c>
      <c r="K57" s="10">
        <v>9</v>
      </c>
      <c r="L57" s="9" t="s">
        <v>19</v>
      </c>
      <c r="M57" s="9" t="s">
        <v>104</v>
      </c>
    </row>
    <row r="58" spans="1:13" ht="17" x14ac:dyDescent="0.2">
      <c r="A58" s="4">
        <f>IF(D58=D57,0,1)</f>
        <v>1</v>
      </c>
      <c r="B58" s="8">
        <v>75</v>
      </c>
      <c r="C58" s="9" t="s">
        <v>100</v>
      </c>
      <c r="D58" s="9" t="s">
        <v>99</v>
      </c>
      <c r="E58" s="9" t="s">
        <v>103</v>
      </c>
      <c r="F58" s="9" t="s">
        <v>17</v>
      </c>
      <c r="G58" s="9" t="s">
        <v>3</v>
      </c>
      <c r="H58" s="9"/>
      <c r="I58" s="10">
        <v>89</v>
      </c>
      <c r="J58" s="10">
        <v>86</v>
      </c>
      <c r="K58" s="10">
        <v>11</v>
      </c>
      <c r="L58" s="9" t="s">
        <v>19</v>
      </c>
      <c r="M58" s="9" t="s">
        <v>102</v>
      </c>
    </row>
    <row r="59" spans="1:13" ht="17" x14ac:dyDescent="0.2">
      <c r="A59" s="4">
        <f>IF(D59=D58,0,1)</f>
        <v>0</v>
      </c>
      <c r="B59" s="8">
        <v>79</v>
      </c>
      <c r="C59" s="9" t="s">
        <v>100</v>
      </c>
      <c r="D59" s="9" t="s">
        <v>99</v>
      </c>
      <c r="E59" s="9" t="s">
        <v>84</v>
      </c>
      <c r="F59" s="9" t="s">
        <v>17</v>
      </c>
      <c r="G59" s="9" t="s">
        <v>3</v>
      </c>
      <c r="H59" s="9"/>
      <c r="I59" s="10">
        <v>97</v>
      </c>
      <c r="J59" s="10">
        <v>96</v>
      </c>
      <c r="K59" s="10">
        <v>3</v>
      </c>
      <c r="L59" s="9" t="s">
        <v>19</v>
      </c>
      <c r="M59" s="9" t="s">
        <v>101</v>
      </c>
    </row>
    <row r="60" spans="1:13" ht="17" x14ac:dyDescent="0.2">
      <c r="A60" s="4">
        <f>IF(D60=D59,0,1)</f>
        <v>0</v>
      </c>
      <c r="B60" s="8">
        <v>81</v>
      </c>
      <c r="C60" s="9" t="s">
        <v>100</v>
      </c>
      <c r="D60" s="9" t="s">
        <v>99</v>
      </c>
      <c r="E60" s="9" t="s">
        <v>45</v>
      </c>
      <c r="F60" s="9" t="s">
        <v>15</v>
      </c>
      <c r="G60" s="9" t="s">
        <v>3</v>
      </c>
      <c r="H60" s="9"/>
      <c r="I60" s="10">
        <v>99</v>
      </c>
      <c r="J60" s="10">
        <v>83</v>
      </c>
      <c r="K60" s="10">
        <v>22</v>
      </c>
      <c r="L60" s="9" t="s">
        <v>19</v>
      </c>
      <c r="M60" s="9" t="s">
        <v>98</v>
      </c>
    </row>
    <row r="61" spans="1:13" ht="17" x14ac:dyDescent="0.2">
      <c r="A61" s="4">
        <f>IF(D61=D60,0,1)</f>
        <v>1</v>
      </c>
      <c r="B61" s="8">
        <v>85</v>
      </c>
      <c r="C61" s="9" t="s">
        <v>97</v>
      </c>
      <c r="D61" s="9" t="s">
        <v>96</v>
      </c>
      <c r="E61" s="9" t="s">
        <v>95</v>
      </c>
      <c r="F61" s="9" t="s">
        <v>14</v>
      </c>
      <c r="G61" s="9" t="s">
        <v>5</v>
      </c>
      <c r="H61" s="9"/>
      <c r="I61" s="10">
        <v>100</v>
      </c>
      <c r="J61" s="10">
        <v>100</v>
      </c>
      <c r="K61" s="10">
        <v>12</v>
      </c>
      <c r="L61" s="9" t="s">
        <v>21</v>
      </c>
      <c r="M61" s="9" t="s">
        <v>94</v>
      </c>
    </row>
    <row r="62" spans="1:13" ht="17" x14ac:dyDescent="0.2">
      <c r="A62" s="4">
        <f>IF(D62=D61,0,1)</f>
        <v>1</v>
      </c>
      <c r="B62" s="8">
        <v>67</v>
      </c>
      <c r="C62" s="9" t="s">
        <v>93</v>
      </c>
      <c r="D62" s="9" t="s">
        <v>92</v>
      </c>
      <c r="E62" s="9" t="s">
        <v>91</v>
      </c>
      <c r="F62" s="9" t="s">
        <v>15</v>
      </c>
      <c r="G62" s="9" t="s">
        <v>8</v>
      </c>
      <c r="H62" s="9"/>
      <c r="I62" s="10">
        <v>78</v>
      </c>
      <c r="J62" s="10">
        <v>78</v>
      </c>
      <c r="K62" s="10">
        <v>12</v>
      </c>
      <c r="L62" s="9" t="s">
        <v>19</v>
      </c>
      <c r="M62" s="9" t="s">
        <v>90</v>
      </c>
    </row>
    <row r="63" spans="1:13" ht="17" x14ac:dyDescent="0.2">
      <c r="A63" s="4">
        <f>IF(D63=D62,0,1)</f>
        <v>1</v>
      </c>
      <c r="B63" s="8">
        <v>48</v>
      </c>
      <c r="C63" s="9" t="s">
        <v>87</v>
      </c>
      <c r="D63" s="9" t="s">
        <v>86</v>
      </c>
      <c r="E63" s="9" t="s">
        <v>54</v>
      </c>
      <c r="F63" s="9" t="s">
        <v>16</v>
      </c>
      <c r="G63" s="9" t="s">
        <v>5</v>
      </c>
      <c r="H63" s="9"/>
      <c r="I63" s="10">
        <v>43</v>
      </c>
      <c r="J63" s="10">
        <v>46</v>
      </c>
      <c r="K63" s="10">
        <v>9</v>
      </c>
      <c r="L63" s="9" t="s">
        <v>21</v>
      </c>
      <c r="M63" s="9" t="s">
        <v>89</v>
      </c>
    </row>
    <row r="64" spans="1:13" ht="17" x14ac:dyDescent="0.2">
      <c r="A64" s="4">
        <f>IF(D64=D63,0,1)</f>
        <v>0</v>
      </c>
      <c r="B64" s="8">
        <v>25</v>
      </c>
      <c r="C64" s="9" t="s">
        <v>87</v>
      </c>
      <c r="D64" s="9" t="s">
        <v>86</v>
      </c>
      <c r="E64" s="9" t="s">
        <v>49</v>
      </c>
      <c r="F64" s="9" t="s">
        <v>18</v>
      </c>
      <c r="G64" s="9" t="s">
        <v>5</v>
      </c>
      <c r="H64" s="9"/>
      <c r="I64" s="10">
        <v>17</v>
      </c>
      <c r="J64" s="10">
        <v>19</v>
      </c>
      <c r="K64" s="10">
        <v>24</v>
      </c>
      <c r="L64" s="9" t="s">
        <v>22</v>
      </c>
      <c r="M64" s="9" t="s">
        <v>88</v>
      </c>
    </row>
    <row r="65" spans="1:13" ht="17" x14ac:dyDescent="0.2">
      <c r="A65" s="4">
        <f>IF(D65=D64,0,1)</f>
        <v>0</v>
      </c>
      <c r="B65" s="8">
        <v>69</v>
      </c>
      <c r="C65" s="9" t="s">
        <v>87</v>
      </c>
      <c r="D65" s="9" t="s">
        <v>86</v>
      </c>
      <c r="E65" s="9" t="s">
        <v>57</v>
      </c>
      <c r="F65" s="9" t="s">
        <v>18</v>
      </c>
      <c r="G65" s="9" t="s">
        <v>5</v>
      </c>
      <c r="H65" s="9"/>
      <c r="I65" s="10">
        <v>80</v>
      </c>
      <c r="J65" s="10">
        <v>74</v>
      </c>
      <c r="K65" s="10">
        <v>49</v>
      </c>
      <c r="L65" s="9" t="s">
        <v>21</v>
      </c>
      <c r="M65" s="9" t="s">
        <v>85</v>
      </c>
    </row>
    <row r="66" spans="1:13" ht="17" x14ac:dyDescent="0.2">
      <c r="A66" s="4">
        <f>IF(D66=D65,0,1)</f>
        <v>1</v>
      </c>
      <c r="B66" s="8">
        <v>29</v>
      </c>
      <c r="C66" s="9" t="s">
        <v>72</v>
      </c>
      <c r="D66" s="9" t="s">
        <v>6</v>
      </c>
      <c r="E66" s="9" t="s">
        <v>84</v>
      </c>
      <c r="F66" s="9" t="s">
        <v>17</v>
      </c>
      <c r="G66" s="9" t="s">
        <v>5</v>
      </c>
      <c r="H66" s="9"/>
      <c r="I66" s="10">
        <v>21</v>
      </c>
      <c r="J66" s="10">
        <v>21</v>
      </c>
      <c r="K66" s="10">
        <v>6</v>
      </c>
      <c r="L66" s="9" t="s">
        <v>22</v>
      </c>
      <c r="M66" s="9" t="s">
        <v>83</v>
      </c>
    </row>
    <row r="67" spans="1:13" ht="17" x14ac:dyDescent="0.2">
      <c r="A67" s="4">
        <f>IF(D67=D66,0,1)</f>
        <v>0</v>
      </c>
      <c r="B67" s="8">
        <v>19</v>
      </c>
      <c r="C67" s="9" t="s">
        <v>72</v>
      </c>
      <c r="D67" s="9" t="s">
        <v>6</v>
      </c>
      <c r="E67" s="9" t="s">
        <v>81</v>
      </c>
      <c r="F67" s="9" t="s">
        <v>16</v>
      </c>
      <c r="G67" s="9" t="s">
        <v>6</v>
      </c>
      <c r="H67" s="9" t="s">
        <v>40</v>
      </c>
      <c r="I67" s="10">
        <v>13</v>
      </c>
      <c r="J67" s="10">
        <v>31</v>
      </c>
      <c r="K67" s="10">
        <v>5</v>
      </c>
      <c r="L67" s="9" t="s">
        <v>21</v>
      </c>
      <c r="M67" s="9" t="s">
        <v>82</v>
      </c>
    </row>
    <row r="68" spans="1:13" ht="17" x14ac:dyDescent="0.2">
      <c r="A68" s="4">
        <f>IF(D68=D67,0,1)</f>
        <v>0</v>
      </c>
      <c r="B68" s="8">
        <v>74</v>
      </c>
      <c r="C68" s="9" t="s">
        <v>72</v>
      </c>
      <c r="D68" s="9" t="s">
        <v>6</v>
      </c>
      <c r="E68" s="9" t="s">
        <v>81</v>
      </c>
      <c r="F68" s="9" t="s">
        <v>16</v>
      </c>
      <c r="G68" s="9" t="s">
        <v>6</v>
      </c>
      <c r="H68" s="9" t="s">
        <v>40</v>
      </c>
      <c r="I68" s="10">
        <v>89</v>
      </c>
      <c r="J68" s="10">
        <v>88</v>
      </c>
      <c r="K68" s="10">
        <v>3</v>
      </c>
      <c r="L68" s="9" t="s">
        <v>19</v>
      </c>
      <c r="M68" s="9" t="s">
        <v>80</v>
      </c>
    </row>
    <row r="69" spans="1:13" ht="17" x14ac:dyDescent="0.2">
      <c r="A69" s="4">
        <f>IF(D69=D68,0,1)</f>
        <v>0</v>
      </c>
      <c r="B69" s="8">
        <v>30</v>
      </c>
      <c r="C69" s="9" t="s">
        <v>72</v>
      </c>
      <c r="D69" s="9" t="s">
        <v>6</v>
      </c>
      <c r="E69" s="9" t="s">
        <v>75</v>
      </c>
      <c r="F69" s="9" t="s">
        <v>16</v>
      </c>
      <c r="G69" s="9" t="s">
        <v>6</v>
      </c>
      <c r="H69" s="9" t="s">
        <v>40</v>
      </c>
      <c r="I69" s="10">
        <v>21</v>
      </c>
      <c r="J69" s="10">
        <v>32</v>
      </c>
      <c r="K69" s="10">
        <v>20</v>
      </c>
      <c r="L69" s="9" t="s">
        <v>22</v>
      </c>
      <c r="M69" s="9" t="s">
        <v>79</v>
      </c>
    </row>
    <row r="70" spans="1:13" ht="17" x14ac:dyDescent="0.2">
      <c r="A70" s="4">
        <f>IF(D70=D69,0,1)</f>
        <v>0</v>
      </c>
      <c r="B70" s="8">
        <v>40</v>
      </c>
      <c r="C70" s="9" t="s">
        <v>72</v>
      </c>
      <c r="D70" s="9" t="s">
        <v>6</v>
      </c>
      <c r="E70" s="9" t="s">
        <v>75</v>
      </c>
      <c r="F70" s="9" t="s">
        <v>16</v>
      </c>
      <c r="G70" s="9" t="s">
        <v>6</v>
      </c>
      <c r="H70" s="9" t="s">
        <v>40</v>
      </c>
      <c r="I70" s="10">
        <v>33</v>
      </c>
      <c r="J70" s="10">
        <v>48</v>
      </c>
      <c r="K70" s="10">
        <v>41</v>
      </c>
      <c r="L70" s="9" t="s">
        <v>21</v>
      </c>
      <c r="M70" s="9" t="s">
        <v>78</v>
      </c>
    </row>
    <row r="71" spans="1:13" ht="17" x14ac:dyDescent="0.2">
      <c r="A71" s="4">
        <f>IF(D71=D70,0,1)</f>
        <v>0</v>
      </c>
      <c r="B71" s="8">
        <v>76</v>
      </c>
      <c r="C71" s="9" t="s">
        <v>72</v>
      </c>
      <c r="D71" s="9" t="s">
        <v>6</v>
      </c>
      <c r="E71" s="9" t="s">
        <v>75</v>
      </c>
      <c r="F71" s="9" t="s">
        <v>16</v>
      </c>
      <c r="G71" s="9" t="s">
        <v>6</v>
      </c>
      <c r="H71" s="9" t="s">
        <v>40</v>
      </c>
      <c r="I71" s="10">
        <v>90</v>
      </c>
      <c r="J71" s="10">
        <v>85</v>
      </c>
      <c r="K71" s="10">
        <v>15</v>
      </c>
      <c r="L71" s="9" t="s">
        <v>21</v>
      </c>
      <c r="M71" s="9" t="s">
        <v>77</v>
      </c>
    </row>
    <row r="72" spans="1:13" ht="17" x14ac:dyDescent="0.2">
      <c r="A72" s="4">
        <f>IF(D72=D71,0,1)</f>
        <v>0</v>
      </c>
      <c r="B72" s="8">
        <v>90</v>
      </c>
      <c r="C72" s="9" t="s">
        <v>76</v>
      </c>
      <c r="D72" s="9" t="s">
        <v>6</v>
      </c>
      <c r="E72" s="9" t="s">
        <v>75</v>
      </c>
      <c r="F72" s="9" t="s">
        <v>16</v>
      </c>
      <c r="G72" s="9" t="s">
        <v>6</v>
      </c>
      <c r="H72" s="9" t="s">
        <v>40</v>
      </c>
      <c r="I72" s="10">
        <v>100</v>
      </c>
      <c r="J72" s="10">
        <v>89</v>
      </c>
      <c r="K72" s="10">
        <v>11</v>
      </c>
      <c r="L72" s="9" t="s">
        <v>19</v>
      </c>
      <c r="M72" s="9" t="s">
        <v>74</v>
      </c>
    </row>
    <row r="73" spans="1:13" ht="17" x14ac:dyDescent="0.2">
      <c r="A73" s="4">
        <f>IF(D73=D72,0,1)</f>
        <v>0</v>
      </c>
      <c r="B73" s="8">
        <v>8</v>
      </c>
      <c r="C73" s="9" t="s">
        <v>72</v>
      </c>
      <c r="D73" s="9" t="s">
        <v>6</v>
      </c>
      <c r="E73" s="9" t="s">
        <v>35</v>
      </c>
      <c r="F73" s="9" t="s">
        <v>16</v>
      </c>
      <c r="G73" s="9" t="s">
        <v>6</v>
      </c>
      <c r="H73" s="9" t="s">
        <v>40</v>
      </c>
      <c r="I73" s="10">
        <v>3</v>
      </c>
      <c r="J73" s="10">
        <v>7</v>
      </c>
      <c r="K73" s="10">
        <v>18</v>
      </c>
      <c r="L73" s="9" t="s">
        <v>21</v>
      </c>
      <c r="M73" s="9" t="s">
        <v>73</v>
      </c>
    </row>
    <row r="74" spans="1:13" ht="17" x14ac:dyDescent="0.2">
      <c r="A74" s="4">
        <f>IF(D74=D73,0,1)</f>
        <v>0</v>
      </c>
      <c r="B74" s="8">
        <v>80</v>
      </c>
      <c r="C74" s="9" t="s">
        <v>72</v>
      </c>
      <c r="D74" s="9" t="s">
        <v>6</v>
      </c>
      <c r="E74" s="9" t="s">
        <v>54</v>
      </c>
      <c r="F74" s="9" t="s">
        <v>16</v>
      </c>
      <c r="G74" s="9" t="s">
        <v>6</v>
      </c>
      <c r="H74" s="9" t="s">
        <v>40</v>
      </c>
      <c r="I74" s="10">
        <v>98</v>
      </c>
      <c r="J74" s="10">
        <v>97</v>
      </c>
      <c r="K74" s="10">
        <v>8</v>
      </c>
      <c r="L74" s="9" t="s">
        <v>19</v>
      </c>
      <c r="M74" s="9" t="s">
        <v>53</v>
      </c>
    </row>
    <row r="75" spans="1:13" ht="17" x14ac:dyDescent="0.2">
      <c r="A75" s="4">
        <f>IF(D75=D74,0,1)</f>
        <v>0</v>
      </c>
      <c r="B75" s="8">
        <v>84</v>
      </c>
      <c r="C75" s="9" t="s">
        <v>72</v>
      </c>
      <c r="D75" s="9" t="s">
        <v>6</v>
      </c>
      <c r="E75" s="9" t="s">
        <v>49</v>
      </c>
      <c r="F75" s="9" t="s">
        <v>18</v>
      </c>
      <c r="G75" s="9" t="s">
        <v>6</v>
      </c>
      <c r="H75" s="9" t="s">
        <v>40</v>
      </c>
      <c r="I75" s="10">
        <v>100</v>
      </c>
      <c r="J75" s="10">
        <v>89</v>
      </c>
      <c r="K75" s="10">
        <v>26</v>
      </c>
      <c r="L75" s="9" t="s">
        <v>21</v>
      </c>
      <c r="M75" s="9" t="s">
        <v>52</v>
      </c>
    </row>
    <row r="76" spans="1:13" ht="17" x14ac:dyDescent="0.2">
      <c r="A76" s="4">
        <f>IF(D76=D75,0,1)</f>
        <v>1</v>
      </c>
      <c r="B76" s="8">
        <v>58</v>
      </c>
      <c r="C76" s="9" t="s">
        <v>71</v>
      </c>
      <c r="D76" s="9" t="s">
        <v>70</v>
      </c>
      <c r="E76" s="9" t="s">
        <v>69</v>
      </c>
      <c r="F76" s="9" t="s">
        <v>17</v>
      </c>
      <c r="G76" s="9" t="s">
        <v>3</v>
      </c>
      <c r="H76" s="9"/>
      <c r="I76" s="10">
        <v>55</v>
      </c>
      <c r="J76" s="10">
        <v>53</v>
      </c>
      <c r="K76" s="10">
        <v>16</v>
      </c>
      <c r="L76" s="9" t="s">
        <v>21</v>
      </c>
      <c r="M76" s="9" t="s">
        <v>68</v>
      </c>
    </row>
    <row r="77" spans="1:13" ht="17" x14ac:dyDescent="0.2">
      <c r="A77" s="4">
        <f>IF(D77=D76,0,1)</f>
        <v>1</v>
      </c>
      <c r="B77" s="8">
        <v>63</v>
      </c>
      <c r="C77" s="9" t="s">
        <v>65</v>
      </c>
      <c r="D77" s="9" t="s">
        <v>64</v>
      </c>
      <c r="E77" s="9" t="s">
        <v>67</v>
      </c>
      <c r="F77" s="9" t="s">
        <v>16</v>
      </c>
      <c r="G77" s="9" t="s">
        <v>0</v>
      </c>
      <c r="H77" s="9"/>
      <c r="I77" s="10">
        <v>65</v>
      </c>
      <c r="J77" s="10">
        <v>59</v>
      </c>
      <c r="K77" s="10">
        <v>25</v>
      </c>
      <c r="L77" s="9" t="s">
        <v>21</v>
      </c>
      <c r="M77" s="9" t="s">
        <v>66</v>
      </c>
    </row>
    <row r="78" spans="1:13" ht="17" x14ac:dyDescent="0.2">
      <c r="A78" s="4">
        <f>IF(D78=D77,0,1)</f>
        <v>0</v>
      </c>
      <c r="B78" s="8">
        <v>57</v>
      </c>
      <c r="C78" s="9" t="s">
        <v>65</v>
      </c>
      <c r="D78" s="9" t="s">
        <v>64</v>
      </c>
      <c r="E78" s="9" t="s">
        <v>63</v>
      </c>
      <c r="F78" s="9" t="s">
        <v>16</v>
      </c>
      <c r="G78" s="9" t="s">
        <v>0</v>
      </c>
      <c r="H78" s="9"/>
      <c r="I78" s="10">
        <v>54</v>
      </c>
      <c r="J78" s="10">
        <v>57</v>
      </c>
      <c r="K78" s="10">
        <v>30</v>
      </c>
      <c r="L78" s="9" t="s">
        <v>21</v>
      </c>
      <c r="M78" s="9" t="s">
        <v>62</v>
      </c>
    </row>
    <row r="79" spans="1:13" ht="17" x14ac:dyDescent="0.2">
      <c r="A79" s="4">
        <f>IF(D79=D78,0,1)</f>
        <v>1</v>
      </c>
      <c r="B79" s="8">
        <v>46</v>
      </c>
      <c r="C79" s="9" t="s">
        <v>59</v>
      </c>
      <c r="D79" s="9" t="s">
        <v>58</v>
      </c>
      <c r="E79" s="9" t="s">
        <v>61</v>
      </c>
      <c r="F79" s="9" t="s">
        <v>18</v>
      </c>
      <c r="G79" s="9" t="s">
        <v>3</v>
      </c>
      <c r="H79" s="9"/>
      <c r="I79" s="10">
        <v>39</v>
      </c>
      <c r="J79" s="10">
        <v>38</v>
      </c>
      <c r="K79" s="10">
        <v>58</v>
      </c>
      <c r="L79" s="9" t="s">
        <v>19</v>
      </c>
      <c r="M79" s="9" t="s">
        <v>60</v>
      </c>
    </row>
    <row r="80" spans="1:13" ht="17" x14ac:dyDescent="0.2">
      <c r="A80" s="4">
        <f>IF(D80=D79,0,1)</f>
        <v>0</v>
      </c>
      <c r="B80" s="8">
        <v>36</v>
      </c>
      <c r="C80" s="9" t="s">
        <v>59</v>
      </c>
      <c r="D80" s="9" t="s">
        <v>58</v>
      </c>
      <c r="E80" s="9" t="s">
        <v>57</v>
      </c>
      <c r="F80" s="9" t="s">
        <v>18</v>
      </c>
      <c r="G80" s="9" t="s">
        <v>3</v>
      </c>
      <c r="H80" s="9"/>
      <c r="I80" s="10">
        <v>27</v>
      </c>
      <c r="J80" s="10">
        <v>33</v>
      </c>
      <c r="K80" s="10">
        <v>16</v>
      </c>
      <c r="L80" s="9" t="s">
        <v>19</v>
      </c>
      <c r="M80" s="9" t="s">
        <v>56</v>
      </c>
    </row>
    <row r="81" spans="1:13" ht="17" x14ac:dyDescent="0.2">
      <c r="A81" s="4">
        <f>IF(D81=D80,0,1)</f>
        <v>1</v>
      </c>
      <c r="B81" s="8">
        <v>3</v>
      </c>
      <c r="C81" s="9" t="s">
        <v>51</v>
      </c>
      <c r="D81" s="9" t="s">
        <v>50</v>
      </c>
      <c r="E81" s="9" t="s">
        <v>41</v>
      </c>
      <c r="F81" s="9" t="s">
        <v>16</v>
      </c>
      <c r="G81" s="9" t="s">
        <v>3</v>
      </c>
      <c r="H81" s="9"/>
      <c r="I81" s="10">
        <v>1</v>
      </c>
      <c r="J81" s="10">
        <v>7</v>
      </c>
      <c r="K81" s="10">
        <v>12</v>
      </c>
      <c r="L81" s="9" t="s">
        <v>22</v>
      </c>
      <c r="M81" s="9" t="s">
        <v>55</v>
      </c>
    </row>
    <row r="82" spans="1:13" ht="17" x14ac:dyDescent="0.2">
      <c r="A82" s="4">
        <f>IF(D82=D81,0,1)</f>
        <v>0</v>
      </c>
      <c r="B82" s="8">
        <v>68</v>
      </c>
      <c r="C82" s="9" t="s">
        <v>51</v>
      </c>
      <c r="D82" s="9" t="s">
        <v>50</v>
      </c>
      <c r="E82" s="9" t="s">
        <v>54</v>
      </c>
      <c r="F82" s="9" t="s">
        <v>16</v>
      </c>
      <c r="G82" s="9" t="s">
        <v>3</v>
      </c>
      <c r="H82" s="9"/>
      <c r="I82" s="10">
        <v>79</v>
      </c>
      <c r="J82" s="10">
        <v>74</v>
      </c>
      <c r="K82" s="10">
        <v>7</v>
      </c>
      <c r="L82" s="9" t="s">
        <v>22</v>
      </c>
      <c r="M82" s="9" t="s">
        <v>53</v>
      </c>
    </row>
    <row r="83" spans="1:13" ht="17" x14ac:dyDescent="0.2">
      <c r="A83" s="4">
        <f>IF(D83=D82,0,1)</f>
        <v>0</v>
      </c>
      <c r="B83" s="8">
        <v>23</v>
      </c>
      <c r="C83" s="9" t="s">
        <v>51</v>
      </c>
      <c r="D83" s="9" t="s">
        <v>50</v>
      </c>
      <c r="E83" s="9" t="s">
        <v>49</v>
      </c>
      <c r="F83" s="9" t="s">
        <v>18</v>
      </c>
      <c r="G83" s="9" t="s">
        <v>3</v>
      </c>
      <c r="H83" s="9"/>
      <c r="I83" s="10">
        <v>15</v>
      </c>
      <c r="J83" s="10">
        <v>23</v>
      </c>
      <c r="K83" s="10">
        <v>16</v>
      </c>
      <c r="L83" s="9" t="s">
        <v>22</v>
      </c>
      <c r="M83" s="9" t="s">
        <v>52</v>
      </c>
    </row>
    <row r="84" spans="1:13" ht="17" x14ac:dyDescent="0.2">
      <c r="A84" s="4">
        <f>IF(D84=D83,0,1)</f>
        <v>0</v>
      </c>
      <c r="B84" s="8">
        <v>60</v>
      </c>
      <c r="C84" s="9" t="s">
        <v>51</v>
      </c>
      <c r="D84" s="9" t="s">
        <v>50</v>
      </c>
      <c r="E84" s="9" t="s">
        <v>49</v>
      </c>
      <c r="F84" s="9" t="s">
        <v>18</v>
      </c>
      <c r="G84" s="9" t="s">
        <v>3</v>
      </c>
      <c r="H84" s="9"/>
      <c r="I84" s="10">
        <v>58</v>
      </c>
      <c r="J84" s="10">
        <v>57</v>
      </c>
      <c r="K84" s="10">
        <v>15</v>
      </c>
      <c r="L84" s="9" t="s">
        <v>22</v>
      </c>
      <c r="M84" s="9" t="s">
        <v>48</v>
      </c>
    </row>
    <row r="85" spans="1:13" ht="17" x14ac:dyDescent="0.2">
      <c r="A85" s="4">
        <f>IF(D85=D84,0,1)</f>
        <v>1</v>
      </c>
      <c r="B85" s="8">
        <v>11</v>
      </c>
      <c r="C85" s="9" t="s">
        <v>42</v>
      </c>
      <c r="D85" s="9" t="s">
        <v>7</v>
      </c>
      <c r="E85" s="9" t="s">
        <v>47</v>
      </c>
      <c r="F85" s="9" t="s">
        <v>16</v>
      </c>
      <c r="G85" s="9" t="s">
        <v>7</v>
      </c>
      <c r="H85" s="9" t="s">
        <v>40</v>
      </c>
      <c r="I85" s="10">
        <v>5</v>
      </c>
      <c r="J85" s="10">
        <v>13</v>
      </c>
      <c r="K85" s="10">
        <v>24</v>
      </c>
      <c r="L85" s="9" t="s">
        <v>19</v>
      </c>
      <c r="M85" s="9" t="s">
        <v>46</v>
      </c>
    </row>
    <row r="86" spans="1:13" ht="17" x14ac:dyDescent="0.2">
      <c r="A86" s="4">
        <f>IF(D86=D85,0,1)</f>
        <v>0</v>
      </c>
      <c r="B86" s="8">
        <v>17</v>
      </c>
      <c r="C86" s="9" t="s">
        <v>42</v>
      </c>
      <c r="D86" s="9" t="s">
        <v>7</v>
      </c>
      <c r="E86" s="9" t="s">
        <v>45</v>
      </c>
      <c r="F86" s="9" t="s">
        <v>15</v>
      </c>
      <c r="G86" s="9" t="s">
        <v>7</v>
      </c>
      <c r="H86" s="9" t="s">
        <v>40</v>
      </c>
      <c r="I86" s="10">
        <v>10</v>
      </c>
      <c r="J86" s="10">
        <v>14</v>
      </c>
      <c r="K86" s="10">
        <v>10</v>
      </c>
      <c r="L86" s="9" t="s">
        <v>22</v>
      </c>
      <c r="M86" s="9" t="s">
        <v>44</v>
      </c>
    </row>
    <row r="87" spans="1:13" ht="17" x14ac:dyDescent="0.2">
      <c r="A87" s="4">
        <f>IF(D87=D86,0,1)</f>
        <v>0</v>
      </c>
      <c r="B87" s="8">
        <v>5</v>
      </c>
      <c r="C87" s="9" t="s">
        <v>42</v>
      </c>
      <c r="D87" s="9" t="s">
        <v>7</v>
      </c>
      <c r="E87" s="9" t="s">
        <v>41</v>
      </c>
      <c r="F87" s="9" t="s">
        <v>16</v>
      </c>
      <c r="G87" s="9" t="s">
        <v>7</v>
      </c>
      <c r="H87" s="9" t="s">
        <v>40</v>
      </c>
      <c r="I87" s="10">
        <v>2</v>
      </c>
      <c r="J87" s="10">
        <v>2</v>
      </c>
      <c r="K87" s="10">
        <v>9</v>
      </c>
      <c r="L87" s="9" t="s">
        <v>20</v>
      </c>
      <c r="M87" s="9" t="s">
        <v>43</v>
      </c>
    </row>
    <row r="88" spans="1:13" ht="17" x14ac:dyDescent="0.2">
      <c r="A88" s="4">
        <f>IF(D88=D87,0,1)</f>
        <v>0</v>
      </c>
      <c r="B88" s="8">
        <v>24</v>
      </c>
      <c r="C88" s="9" t="s">
        <v>42</v>
      </c>
      <c r="D88" s="9" t="s">
        <v>7</v>
      </c>
      <c r="E88" s="9" t="s">
        <v>41</v>
      </c>
      <c r="F88" s="9" t="s">
        <v>16</v>
      </c>
      <c r="G88" s="9" t="s">
        <v>7</v>
      </c>
      <c r="H88" s="9" t="s">
        <v>40</v>
      </c>
      <c r="I88" s="10">
        <v>16</v>
      </c>
      <c r="J88" s="10">
        <v>29</v>
      </c>
      <c r="K88" s="10">
        <v>38</v>
      </c>
      <c r="L88" s="9" t="s">
        <v>21</v>
      </c>
      <c r="M88" s="9" t="s">
        <v>39</v>
      </c>
    </row>
    <row r="89" spans="1:13" ht="17" x14ac:dyDescent="0.2">
      <c r="A89" s="4">
        <f>IF(D89=D88,0,1)</f>
        <v>1</v>
      </c>
      <c r="B89" s="8">
        <v>32</v>
      </c>
      <c r="C89" s="9" t="s">
        <v>33</v>
      </c>
      <c r="D89" s="9" t="s">
        <v>32</v>
      </c>
      <c r="E89" s="9" t="s">
        <v>37</v>
      </c>
      <c r="F89" s="9" t="s">
        <v>16</v>
      </c>
      <c r="G89" s="9" t="s">
        <v>3</v>
      </c>
      <c r="H89" s="9"/>
      <c r="I89" s="10">
        <v>23</v>
      </c>
      <c r="J89" s="10">
        <v>26</v>
      </c>
      <c r="K89" s="10">
        <v>16</v>
      </c>
      <c r="L89" s="9" t="s">
        <v>19</v>
      </c>
      <c r="M89" s="9" t="s">
        <v>38</v>
      </c>
    </row>
    <row r="90" spans="1:13" ht="17" x14ac:dyDescent="0.2">
      <c r="A90" s="4">
        <f>IF(D90=D89,0,1)</f>
        <v>0</v>
      </c>
      <c r="B90" s="8">
        <v>33</v>
      </c>
      <c r="C90" s="9" t="s">
        <v>33</v>
      </c>
      <c r="D90" s="9" t="s">
        <v>32</v>
      </c>
      <c r="E90" s="9" t="s">
        <v>37</v>
      </c>
      <c r="F90" s="9" t="s">
        <v>16</v>
      </c>
      <c r="G90" s="9" t="s">
        <v>3</v>
      </c>
      <c r="H90" s="9"/>
      <c r="I90" s="10">
        <v>24</v>
      </c>
      <c r="J90" s="10">
        <v>36</v>
      </c>
      <c r="K90" s="10">
        <v>16</v>
      </c>
      <c r="L90" s="9" t="s">
        <v>19</v>
      </c>
      <c r="M90" s="9" t="s">
        <v>36</v>
      </c>
    </row>
    <row r="91" spans="1:13" ht="17" x14ac:dyDescent="0.2">
      <c r="A91" s="4">
        <f>IF(D91=D90,0,1)</f>
        <v>0</v>
      </c>
      <c r="B91" s="8">
        <v>83</v>
      </c>
      <c r="C91" s="9" t="s">
        <v>33</v>
      </c>
      <c r="D91" s="9" t="s">
        <v>32</v>
      </c>
      <c r="E91" s="9" t="s">
        <v>35</v>
      </c>
      <c r="F91" s="9" t="s">
        <v>16</v>
      </c>
      <c r="G91" s="9" t="s">
        <v>3</v>
      </c>
      <c r="H91" s="9"/>
      <c r="I91" s="10">
        <v>100</v>
      </c>
      <c r="J91" s="10">
        <v>97</v>
      </c>
      <c r="K91" s="10">
        <v>27</v>
      </c>
      <c r="L91" s="9" t="s">
        <v>19</v>
      </c>
      <c r="M91" s="9" t="s">
        <v>34</v>
      </c>
    </row>
    <row r="92" spans="1:13" ht="17" x14ac:dyDescent="0.2">
      <c r="A92" s="4">
        <f>IF(D92=D91,0,1)</f>
        <v>0</v>
      </c>
      <c r="B92" s="8">
        <v>92</v>
      </c>
      <c r="C92" s="9" t="s">
        <v>33</v>
      </c>
      <c r="D92" s="9" t="s">
        <v>32</v>
      </c>
      <c r="E92" s="9" t="s">
        <v>31</v>
      </c>
      <c r="F92" s="9" t="s">
        <v>18</v>
      </c>
      <c r="G92" s="9" t="s">
        <v>3</v>
      </c>
      <c r="H92" s="9"/>
      <c r="I92" s="10">
        <v>100</v>
      </c>
      <c r="J92" s="10">
        <v>63</v>
      </c>
      <c r="K92" s="10">
        <v>27</v>
      </c>
      <c r="L92" s="9" t="s">
        <v>22</v>
      </c>
      <c r="M92" s="9" t="s">
        <v>30</v>
      </c>
    </row>
    <row r="93" spans="1:13" ht="17" x14ac:dyDescent="0.2">
      <c r="A93" s="4">
        <f>IF(D93=D92,0,1)</f>
        <v>1</v>
      </c>
      <c r="B93" s="8">
        <v>14</v>
      </c>
      <c r="C93" s="9" t="s">
        <v>27</v>
      </c>
      <c r="D93" s="9" t="s">
        <v>26</v>
      </c>
      <c r="E93" s="9" t="s">
        <v>29</v>
      </c>
      <c r="F93" s="9" t="s">
        <v>18</v>
      </c>
      <c r="G93" s="9" t="s">
        <v>3</v>
      </c>
      <c r="H93" s="9"/>
      <c r="I93" s="10">
        <v>9</v>
      </c>
      <c r="J93" s="10">
        <v>12</v>
      </c>
      <c r="K93" s="10">
        <v>68</v>
      </c>
      <c r="L93" s="9" t="s">
        <v>21</v>
      </c>
      <c r="M93" s="9" t="s">
        <v>28</v>
      </c>
    </row>
    <row r="94" spans="1:13" ht="17" x14ac:dyDescent="0.2">
      <c r="A94" s="4">
        <f>IF(D94=D93,0,1)</f>
        <v>0</v>
      </c>
      <c r="B94" s="8">
        <v>49</v>
      </c>
      <c r="C94" s="9" t="s">
        <v>27</v>
      </c>
      <c r="D94" s="9" t="s">
        <v>26</v>
      </c>
      <c r="E94" s="9" t="s">
        <v>25</v>
      </c>
      <c r="F94" s="9" t="s">
        <v>18</v>
      </c>
      <c r="G94" s="9" t="s">
        <v>3</v>
      </c>
      <c r="H94" s="9"/>
      <c r="I94" s="10">
        <v>46</v>
      </c>
      <c r="J94" s="10">
        <v>50</v>
      </c>
      <c r="K94" s="10">
        <v>80</v>
      </c>
      <c r="L94" s="9" t="s">
        <v>21</v>
      </c>
      <c r="M94" s="9" t="s">
        <v>24</v>
      </c>
    </row>
    <row r="96" spans="1:13" ht="18" thickBot="1" x14ac:dyDescent="0.25">
      <c r="A96" s="3">
        <f>SUM(A2:A94)</f>
        <v>32</v>
      </c>
      <c r="B96" s="4" t="s">
        <v>217</v>
      </c>
      <c r="D96" s="3" t="s">
        <v>199</v>
      </c>
      <c r="E96" s="3" t="s">
        <v>23</v>
      </c>
      <c r="I96" s="7" t="s">
        <v>12</v>
      </c>
      <c r="J96" s="7" t="s">
        <v>11</v>
      </c>
      <c r="K96" s="7" t="s">
        <v>10</v>
      </c>
    </row>
    <row r="97" spans="3:14" ht="17" x14ac:dyDescent="0.2">
      <c r="D97" s="9" t="s">
        <v>22</v>
      </c>
      <c r="E97" s="4">
        <f>COUNTIF(L$2:L$94,D97)</f>
        <v>17</v>
      </c>
      <c r="I97" s="11">
        <f>AVERAGEIF($L$2:$L$94,$D97,I$2:I$94)</f>
        <v>30.411764705882351</v>
      </c>
      <c r="J97" s="11">
        <f>AVERAGEIF($L$2:$L$94,$D97,J$2:J$94)</f>
        <v>30.117647058823529</v>
      </c>
      <c r="K97" s="11">
        <f>SUMIF($L$2:$L$94,$D97,K$2:K$94)</f>
        <v>636</v>
      </c>
    </row>
    <row r="98" spans="3:14" ht="17" x14ac:dyDescent="0.2">
      <c r="D98" s="9" t="s">
        <v>21</v>
      </c>
      <c r="E98" s="4">
        <f t="shared" ref="E98:E100" si="0">COUNTIF(L$2:L$94,D98)</f>
        <v>35</v>
      </c>
      <c r="I98" s="11">
        <f>AVERAGEIF($L$2:$L$94,$D98,I$2:I$94)</f>
        <v>54.685714285714283</v>
      </c>
      <c r="J98" s="11">
        <f>AVERAGEIF($L$2:$L$94,$D98,J$2:J$94)</f>
        <v>53.857142857142854</v>
      </c>
      <c r="K98" s="11">
        <f>SUMIF($L$2:$L$94,$D98,K$2:K$94)</f>
        <v>740</v>
      </c>
    </row>
    <row r="99" spans="3:14" ht="17" x14ac:dyDescent="0.2">
      <c r="D99" s="9" t="s">
        <v>20</v>
      </c>
      <c r="E99" s="4">
        <f t="shared" si="0"/>
        <v>6</v>
      </c>
      <c r="I99" s="11">
        <f>AVERAGEIF($L$2:$L$94,$D99,I$2:I$94)</f>
        <v>59</v>
      </c>
      <c r="J99" s="11">
        <f>AVERAGEIF($L$2:$L$94,$D99,J$2:J$94)</f>
        <v>58.5</v>
      </c>
      <c r="K99" s="11">
        <f>SUMIF($L$2:$L$94,$D99,K$2:K$94)</f>
        <v>245</v>
      </c>
    </row>
    <row r="100" spans="3:14" ht="17" x14ac:dyDescent="0.2">
      <c r="D100" s="9" t="s">
        <v>19</v>
      </c>
      <c r="E100" s="4">
        <f t="shared" si="0"/>
        <v>35</v>
      </c>
      <c r="I100" s="11">
        <f>AVERAGEIF($L$2:$L$94,$D100,I$2:I$94)</f>
        <v>46.657142857142858</v>
      </c>
      <c r="J100" s="11">
        <f>AVERAGEIF($L$2:$L$94,$D100,J$2:J$94)</f>
        <v>48.457142857142856</v>
      </c>
      <c r="K100" s="11">
        <f>SUMIF($L$2:$L$94,$D100,K$2:K$94)</f>
        <v>700</v>
      </c>
    </row>
    <row r="101" spans="3:14" ht="17" thickBot="1" x14ac:dyDescent="0.25"/>
    <row r="102" spans="3:14" x14ac:dyDescent="0.2">
      <c r="C102" s="12"/>
      <c r="D102" s="13" t="s">
        <v>200</v>
      </c>
      <c r="E102" s="13">
        <f>SUM(E97:E100)</f>
        <v>93</v>
      </c>
      <c r="F102" s="13"/>
      <c r="G102" s="13"/>
      <c r="H102" s="13" t="s">
        <v>215</v>
      </c>
      <c r="I102" s="14">
        <f>AVERAGE(I2:I94)</f>
        <v>47.505376344086024</v>
      </c>
      <c r="J102" s="15">
        <f>AVERAGE(J2:J94)</f>
        <v>47.784946236559136</v>
      </c>
      <c r="K102" s="16">
        <f>SUM(K2:K94)</f>
        <v>2321</v>
      </c>
    </row>
    <row r="103" spans="3:14" x14ac:dyDescent="0.2">
      <c r="C103" s="17"/>
      <c r="D103" s="18"/>
      <c r="E103" s="18"/>
      <c r="F103" s="18"/>
      <c r="G103" s="18"/>
      <c r="H103" s="18"/>
      <c r="I103" s="18"/>
      <c r="J103" s="19"/>
      <c r="K103" s="20"/>
    </row>
    <row r="104" spans="3:14" ht="18" thickBot="1" x14ac:dyDescent="0.25">
      <c r="C104" s="21" t="s">
        <v>201</v>
      </c>
      <c r="D104" s="22" t="s">
        <v>213</v>
      </c>
      <c r="E104" s="22" t="s">
        <v>212</v>
      </c>
      <c r="F104" s="18"/>
      <c r="G104" s="18"/>
      <c r="H104" s="18"/>
      <c r="I104" s="7" t="s">
        <v>12</v>
      </c>
      <c r="J104" s="23" t="s">
        <v>11</v>
      </c>
      <c r="K104" s="24" t="s">
        <v>10</v>
      </c>
    </row>
    <row r="105" spans="3:14" x14ac:dyDescent="0.2">
      <c r="C105" s="17" t="s">
        <v>202</v>
      </c>
      <c r="D105" s="18" t="s">
        <v>9</v>
      </c>
      <c r="E105" s="18">
        <f>COUNTIF(G$2:G$94,D105)</f>
        <v>2</v>
      </c>
      <c r="F105" s="18"/>
      <c r="G105" s="18"/>
      <c r="H105" s="18"/>
      <c r="I105" s="25">
        <f>AVERAGEIF($G$2:$G$94,$D105,I$2:I$94)</f>
        <v>46</v>
      </c>
      <c r="J105" s="26">
        <f>AVERAGEIF($G$2:$G$94,$D105,J$2:J$94)</f>
        <v>45.5</v>
      </c>
      <c r="K105" s="27">
        <f>SUMIF($G$2:$G$94,$D105,K$2:K$94)</f>
        <v>36</v>
      </c>
      <c r="N105" s="1"/>
    </row>
    <row r="106" spans="3:14" ht="17" x14ac:dyDescent="0.2">
      <c r="C106" s="17" t="s">
        <v>203</v>
      </c>
      <c r="D106" s="28" t="s">
        <v>8</v>
      </c>
      <c r="E106" s="18">
        <f>COUNTIF(G$2:G$94,D106)</f>
        <v>5</v>
      </c>
      <c r="F106" s="18"/>
      <c r="G106" s="18"/>
      <c r="H106" s="18"/>
      <c r="I106" s="25">
        <f>AVERAGEIF($G$2:$G$94,$D106,I$2:I$94)</f>
        <v>80.400000000000006</v>
      </c>
      <c r="J106" s="26">
        <f>AVERAGEIF($G$2:$G$94,$D106,J$2:J$94)</f>
        <v>74</v>
      </c>
      <c r="K106" s="27">
        <f>SUMIF($G$2:$G$94,$D106,K$2:K$94)</f>
        <v>73</v>
      </c>
      <c r="N106" s="1"/>
    </row>
    <row r="107" spans="3:14" x14ac:dyDescent="0.2">
      <c r="C107" s="17" t="s">
        <v>204</v>
      </c>
      <c r="D107" s="18" t="s">
        <v>7</v>
      </c>
      <c r="E107" s="18">
        <f>COUNTIF(G$2:G$94,D107)</f>
        <v>4</v>
      </c>
      <c r="F107" s="18"/>
      <c r="G107" s="18"/>
      <c r="H107" s="18"/>
      <c r="I107" s="25">
        <f>AVERAGEIF($G$2:$G$94,$D107,I$2:I$94)</f>
        <v>8.25</v>
      </c>
      <c r="J107" s="26">
        <f>AVERAGEIF($G$2:$G$94,$D107,J$2:J$94)</f>
        <v>14.5</v>
      </c>
      <c r="K107" s="27">
        <f>SUMIF($G$2:$G$94,$D107,K$2:K$94)</f>
        <v>81</v>
      </c>
      <c r="N107" s="1"/>
    </row>
    <row r="108" spans="3:14" ht="17" x14ac:dyDescent="0.2">
      <c r="C108" s="17" t="s">
        <v>205</v>
      </c>
      <c r="D108" s="28" t="s">
        <v>6</v>
      </c>
      <c r="E108" s="18">
        <f>COUNTIF(G$2:G$94,D108)</f>
        <v>9</v>
      </c>
      <c r="F108" s="18"/>
      <c r="G108" s="18"/>
      <c r="H108" s="18"/>
      <c r="I108" s="25">
        <f>AVERAGEIF($G$2:$G$94,$D108,I$2:I$94)</f>
        <v>60.777777777777779</v>
      </c>
      <c r="J108" s="26">
        <f>AVERAGEIF($G$2:$G$94,$D108,J$2:J$94)</f>
        <v>62.888888888888886</v>
      </c>
      <c r="K108" s="27">
        <f>SUMIF($G$2:$G$94,$D108,K$2:K$94)</f>
        <v>147</v>
      </c>
      <c r="N108" s="1"/>
    </row>
    <row r="109" spans="3:14" x14ac:dyDescent="0.2">
      <c r="C109" s="17" t="s">
        <v>206</v>
      </c>
      <c r="D109" s="18" t="s">
        <v>5</v>
      </c>
      <c r="E109" s="18">
        <f>COUNTIF(G$2:G$94,D109)</f>
        <v>10</v>
      </c>
      <c r="F109" s="18"/>
      <c r="G109" s="18"/>
      <c r="H109" s="18"/>
      <c r="I109" s="25">
        <f>AVERAGEIF($G$2:$G$94,$D109,I$2:I$94)</f>
        <v>75.3</v>
      </c>
      <c r="J109" s="26">
        <f>AVERAGEIF($G$2:$G$94,$D109,J$2:J$94)</f>
        <v>72.8</v>
      </c>
      <c r="K109" s="27">
        <f>SUMIF($G$2:$G$94,$D109,K$2:K$94)</f>
        <v>287</v>
      </c>
      <c r="N109" s="1"/>
    </row>
    <row r="110" spans="3:14" x14ac:dyDescent="0.2">
      <c r="C110" s="17" t="s">
        <v>207</v>
      </c>
      <c r="D110" s="18" t="s">
        <v>4</v>
      </c>
      <c r="E110" s="18">
        <f>COUNTIF(G$2:G$94,D110)</f>
        <v>18</v>
      </c>
      <c r="F110" s="18"/>
      <c r="G110" s="18"/>
      <c r="H110" s="18"/>
      <c r="I110" s="25">
        <f>AVERAGEIF($G$2:$G$94,$D110,I$2:I$94)</f>
        <v>34.666666666666664</v>
      </c>
      <c r="J110" s="26">
        <f>AVERAGEIF($G$2:$G$94,$D110,J$2:J$94)</f>
        <v>35.666666666666664</v>
      </c>
      <c r="K110" s="27">
        <f>SUMIF($G$2:$G$94,$D110,K$2:K$94)</f>
        <v>321</v>
      </c>
      <c r="N110" s="1"/>
    </row>
    <row r="111" spans="3:14" x14ac:dyDescent="0.2">
      <c r="C111" s="17" t="s">
        <v>208</v>
      </c>
      <c r="D111" s="18" t="s">
        <v>3</v>
      </c>
      <c r="E111" s="18">
        <f>COUNTIF(G$2:G$94,D111)</f>
        <v>35</v>
      </c>
      <c r="F111" s="18"/>
      <c r="G111" s="18"/>
      <c r="H111" s="18"/>
      <c r="I111" s="25">
        <f>AVERAGEIF($G$2:$G$94,$D111,I$2:I$94)</f>
        <v>46.285714285714285</v>
      </c>
      <c r="J111" s="26">
        <f>AVERAGEIF($G$2:$G$94,$D111,J$2:J$94)</f>
        <v>46.142857142857146</v>
      </c>
      <c r="K111" s="27">
        <f>SUMIF($G$2:$G$94,$D111,K$2:K$94)</f>
        <v>1090</v>
      </c>
      <c r="N111" s="1"/>
    </row>
    <row r="112" spans="3:14" x14ac:dyDescent="0.2">
      <c r="C112" s="17" t="s">
        <v>209</v>
      </c>
      <c r="D112" s="18" t="s">
        <v>2</v>
      </c>
      <c r="E112" s="18">
        <f>COUNTIF(G$2:G$94,D112)</f>
        <v>2</v>
      </c>
      <c r="F112" s="18"/>
      <c r="G112" s="18"/>
      <c r="H112" s="18"/>
      <c r="I112" s="25">
        <f>AVERAGEIF($G$2:$G$94,$D112,I$2:I$94)</f>
        <v>14</v>
      </c>
      <c r="J112" s="26">
        <f>AVERAGEIF($G$2:$G$94,$D112,J$2:J$94)</f>
        <v>15.5</v>
      </c>
      <c r="K112" s="27">
        <f>SUMIF($G$2:$G$94,$D112,K$2:K$94)</f>
        <v>21</v>
      </c>
      <c r="N112" s="1"/>
    </row>
    <row r="113" spans="3:14" x14ac:dyDescent="0.2">
      <c r="C113" s="17" t="s">
        <v>210</v>
      </c>
      <c r="D113" s="18" t="s">
        <v>1</v>
      </c>
      <c r="E113" s="18">
        <f>COUNTIF(G$2:G$94,D113)</f>
        <v>6</v>
      </c>
      <c r="F113" s="18"/>
      <c r="G113" s="18"/>
      <c r="H113" s="18"/>
      <c r="I113" s="25">
        <f>AVERAGEIF($G$2:$G$94,$D113,I$2:I$94)</f>
        <v>33.333333333333336</v>
      </c>
      <c r="J113" s="26">
        <f>AVERAGEIF($G$2:$G$94,$D113,J$2:J$94)</f>
        <v>37.833333333333336</v>
      </c>
      <c r="K113" s="27">
        <f>SUMIF($G$2:$G$94,$D113,K$2:K$94)</f>
        <v>210</v>
      </c>
      <c r="N113" s="1"/>
    </row>
    <row r="114" spans="3:14" ht="17" x14ac:dyDescent="0.2">
      <c r="C114" s="17" t="s">
        <v>211</v>
      </c>
      <c r="D114" s="28" t="s">
        <v>0</v>
      </c>
      <c r="E114" s="18">
        <f>COUNTIF(G$2:G$94,D114)</f>
        <v>2</v>
      </c>
      <c r="F114" s="18"/>
      <c r="G114" s="18"/>
      <c r="H114" s="18"/>
      <c r="I114" s="25">
        <f>AVERAGEIF($G$2:$G$94,$D114,I$2:I$94)</f>
        <v>59.5</v>
      </c>
      <c r="J114" s="26">
        <f>AVERAGEIF($G$2:$G$94,$D114,J$2:J$94)</f>
        <v>58</v>
      </c>
      <c r="K114" s="27">
        <f>SUMIF($G$2:$G$94,$D114,K$2:K$94)</f>
        <v>55</v>
      </c>
      <c r="N114" s="1"/>
    </row>
    <row r="115" spans="3:14" x14ac:dyDescent="0.2">
      <c r="C115" s="17"/>
      <c r="D115" s="28"/>
      <c r="E115" s="18"/>
      <c r="F115" s="18"/>
      <c r="G115" s="18"/>
      <c r="H115" s="18"/>
      <c r="I115" s="25"/>
      <c r="J115" s="26"/>
      <c r="K115" s="27"/>
      <c r="N115" s="1"/>
    </row>
    <row r="116" spans="3:14" ht="18" thickBot="1" x14ac:dyDescent="0.25">
      <c r="C116" s="21" t="s">
        <v>201</v>
      </c>
      <c r="D116" s="22" t="s">
        <v>213</v>
      </c>
      <c r="E116" s="22" t="s">
        <v>214</v>
      </c>
      <c r="F116" s="18"/>
      <c r="G116" s="18"/>
      <c r="H116" s="18"/>
      <c r="I116" s="7" t="s">
        <v>12</v>
      </c>
      <c r="J116" s="23" t="s">
        <v>11</v>
      </c>
      <c r="K116" s="24" t="s">
        <v>10</v>
      </c>
    </row>
    <row r="117" spans="3:14" x14ac:dyDescent="0.2">
      <c r="C117" s="17" t="s">
        <v>202</v>
      </c>
      <c r="D117" s="18" t="s">
        <v>9</v>
      </c>
      <c r="E117" s="18">
        <f>COUNTIFS(G$2:G$94,D117,F$2:F$94,"Europe")</f>
        <v>1</v>
      </c>
      <c r="F117" s="18"/>
      <c r="G117" s="18"/>
      <c r="H117" s="18"/>
      <c r="I117" s="25">
        <f>AVERAGEIFS(I$2:I$94,$G$2:$G$94,$D117,$F$2:$F$94,"Europe")</f>
        <v>23</v>
      </c>
      <c r="J117" s="26">
        <f>AVERAGEIFS(J$2:J$94,$G$2:$G$94,$D117,$F$2:$F$94,"Europe")</f>
        <v>23</v>
      </c>
      <c r="K117" s="27">
        <f>SUMIFS(K$2:K$94,$G$2:$G$94,$D117,$F$2:$F$94,"Europe")</f>
        <v>4</v>
      </c>
      <c r="L117" s="29"/>
    </row>
    <row r="118" spans="3:14" ht="17" x14ac:dyDescent="0.2">
      <c r="C118" s="17" t="s">
        <v>203</v>
      </c>
      <c r="D118" s="28" t="s">
        <v>8</v>
      </c>
      <c r="E118" s="18">
        <f>COUNTIFS(G$2:G$94,D118,F$2:F$94,"Europe")</f>
        <v>3</v>
      </c>
      <c r="F118" s="18"/>
      <c r="G118" s="18"/>
      <c r="H118" s="18"/>
      <c r="I118" s="25">
        <f>AVERAGEIFS(I$2:I$94,$G$2:$G$94,$D118,$F$2:$F$94,"Europe")</f>
        <v>83.666666666666671</v>
      </c>
      <c r="J118" s="26">
        <f>AVERAGEIFS(J$2:J$94,$G$2:$G$94,$D118,$F$2:$F$94,"Europe")</f>
        <v>76</v>
      </c>
      <c r="K118" s="27">
        <f>SUMIFS(K$2:K$94,$G$2:$G$94,$D118,$F$2:$F$94,"Europe")</f>
        <v>29</v>
      </c>
      <c r="L118" s="29"/>
    </row>
    <row r="119" spans="3:14" x14ac:dyDescent="0.2">
      <c r="C119" s="17" t="s">
        <v>204</v>
      </c>
      <c r="D119" s="18" t="s">
        <v>7</v>
      </c>
      <c r="E119" s="18">
        <f>COUNTIFS(G$2:G$94,D119,F$2:F$94,"Europe")</f>
        <v>3</v>
      </c>
      <c r="F119" s="18"/>
      <c r="G119" s="18"/>
      <c r="H119" s="18"/>
      <c r="I119" s="25">
        <f>AVERAGEIFS(I$2:I$94,$G$2:$G$94,$D119,$F$2:$F$94,"Europe")</f>
        <v>7.666666666666667</v>
      </c>
      <c r="J119" s="26">
        <f>AVERAGEIFS(J$2:J$94,$G$2:$G$94,$D119,$F$2:$F$94,"Europe")</f>
        <v>14.666666666666666</v>
      </c>
      <c r="K119" s="27">
        <f>SUMIFS(K$2:K$94,$G$2:$G$94,$D119,$F$2:$F$94,"Europe")</f>
        <v>71</v>
      </c>
      <c r="L119" s="29"/>
    </row>
    <row r="120" spans="3:14" ht="17" x14ac:dyDescent="0.2">
      <c r="C120" s="17" t="s">
        <v>205</v>
      </c>
      <c r="D120" s="28" t="s">
        <v>6</v>
      </c>
      <c r="E120" s="18">
        <f>COUNTIFS(G$2:G$94,D120,F$2:F$94,"Europe")</f>
        <v>8</v>
      </c>
      <c r="F120" s="18"/>
      <c r="G120" s="18"/>
      <c r="H120" s="18"/>
      <c r="I120" s="25">
        <f>AVERAGEIFS(I$2:I$94,$G$2:$G$94,$D120,$F$2:$F$94,"Europe")</f>
        <v>55.875</v>
      </c>
      <c r="J120" s="26">
        <f>AVERAGEIFS(J$2:J$94,$G$2:$G$94,$D120,$F$2:$F$94,"Europe")</f>
        <v>59.625</v>
      </c>
      <c r="K120" s="27">
        <f>SUMIFS(K$2:K$94,$G$2:$G$94,$D120,$F$2:$F$94,"Europe")</f>
        <v>121</v>
      </c>
      <c r="L120" s="29"/>
    </row>
    <row r="121" spans="3:14" x14ac:dyDescent="0.2">
      <c r="C121" s="17" t="s">
        <v>206</v>
      </c>
      <c r="D121" s="18" t="s">
        <v>5</v>
      </c>
      <c r="E121" s="18">
        <f>COUNTIFS(G$2:G$94,D121,F$2:F$94,"Europe")</f>
        <v>3</v>
      </c>
      <c r="F121" s="18"/>
      <c r="G121" s="18"/>
      <c r="H121" s="18"/>
      <c r="I121" s="25">
        <f>AVERAGEIFS(I$2:I$94,$G$2:$G$94,$D121,$F$2:$F$94,"Europe")</f>
        <v>78.333333333333329</v>
      </c>
      <c r="J121" s="26">
        <f>AVERAGEIFS(J$2:J$94,$G$2:$G$94,$D121,$F$2:$F$94,"Europe")</f>
        <v>76</v>
      </c>
      <c r="K121" s="27">
        <f>SUMIFS(K$2:K$94,$G$2:$G$94,$D121,$F$2:$F$94,"Europe")</f>
        <v>160</v>
      </c>
      <c r="L121" s="29"/>
    </row>
    <row r="122" spans="3:14" x14ac:dyDescent="0.2">
      <c r="C122" s="17" t="s">
        <v>207</v>
      </c>
      <c r="D122" s="18" t="s">
        <v>4</v>
      </c>
      <c r="E122" s="18">
        <f>COUNTIFS(G$2:G$94,D122,F$2:F$94,"Europe")</f>
        <v>12</v>
      </c>
      <c r="F122" s="18"/>
      <c r="G122" s="18"/>
      <c r="H122" s="18"/>
      <c r="I122" s="25">
        <f>AVERAGEIFS(I$2:I$94,$G$2:$G$94,$D122,$F$2:$F$94,"Europe")</f>
        <v>43.333333333333336</v>
      </c>
      <c r="J122" s="26">
        <f>AVERAGEIFS(J$2:J$94,$G$2:$G$94,$D122,$F$2:$F$94,"Europe")</f>
        <v>42.916666666666664</v>
      </c>
      <c r="K122" s="27">
        <f>SUMIFS(K$2:K$94,$G$2:$G$94,$D122,$F$2:$F$94,"Europe")</f>
        <v>185</v>
      </c>
      <c r="L122" s="29"/>
    </row>
    <row r="123" spans="3:14" x14ac:dyDescent="0.2">
      <c r="C123" s="17" t="s">
        <v>208</v>
      </c>
      <c r="D123" s="18" t="s">
        <v>3</v>
      </c>
      <c r="E123" s="18">
        <f>COUNTIFS(G$2:G$94,D123,F$2:F$94,"Europe")</f>
        <v>8</v>
      </c>
      <c r="F123" s="18"/>
      <c r="G123" s="18"/>
      <c r="H123" s="18"/>
      <c r="I123" s="25">
        <f>AVERAGEIFS(I$2:I$94,$G$2:$G$94,$D123,$F$2:$F$94,"Europe")</f>
        <v>46.25</v>
      </c>
      <c r="J123" s="26">
        <f>AVERAGEIFS(J$2:J$94,$G$2:$G$94,$D123,$F$2:$F$94,"Europe")</f>
        <v>48.125</v>
      </c>
      <c r="K123" s="27">
        <f>SUMIFS(K$2:K$94,$G$2:$G$94,$D123,$F$2:$F$94,"Europe")</f>
        <v>133</v>
      </c>
      <c r="L123" s="29"/>
    </row>
    <row r="124" spans="3:14" x14ac:dyDescent="0.2">
      <c r="C124" s="17" t="s">
        <v>209</v>
      </c>
      <c r="D124" s="18" t="s">
        <v>2</v>
      </c>
      <c r="E124" s="18">
        <f>COUNTIFS(G$2:G$94,D124,F$2:F$94,"Europe")</f>
        <v>0</v>
      </c>
      <c r="F124" s="18"/>
      <c r="G124" s="18"/>
      <c r="H124" s="18"/>
      <c r="I124" s="30" t="str">
        <f>IFERROR(AVERAGEIFS(I$2:I$94,$G$2:$G$94,$D124,$F$2:$F$94,"Europe"),"NA")</f>
        <v>NA</v>
      </c>
      <c r="J124" s="31" t="str">
        <f t="shared" ref="J124:K125" si="1">IFERROR(AVERAGEIFS(J$2:J$94,$G$2:$G$94,$D124,$F$2:$F$94,"Europe"),"NA")</f>
        <v>NA</v>
      </c>
      <c r="K124" s="32" t="str">
        <f t="shared" si="1"/>
        <v>NA</v>
      </c>
    </row>
    <row r="125" spans="3:14" x14ac:dyDescent="0.2">
      <c r="C125" s="17" t="s">
        <v>210</v>
      </c>
      <c r="D125" s="18" t="s">
        <v>1</v>
      </c>
      <c r="E125" s="18">
        <f>COUNTIFS(G$2:G$94,D125,F$2:F$94,"Europe")</f>
        <v>0</v>
      </c>
      <c r="F125" s="18"/>
      <c r="G125" s="18"/>
      <c r="H125" s="18"/>
      <c r="I125" s="30" t="str">
        <f>IFERROR(AVERAGEIFS(I$2:I$94,$G$2:$G$94,$D125,$F$2:$F$94,"Europe"),"NA")</f>
        <v>NA</v>
      </c>
      <c r="J125" s="31" t="str">
        <f t="shared" si="1"/>
        <v>NA</v>
      </c>
      <c r="K125" s="32" t="str">
        <f t="shared" si="1"/>
        <v>NA</v>
      </c>
    </row>
    <row r="126" spans="3:14" ht="17" x14ac:dyDescent="0.2">
      <c r="C126" s="17" t="s">
        <v>211</v>
      </c>
      <c r="D126" s="28" t="s">
        <v>0</v>
      </c>
      <c r="E126" s="18">
        <f>COUNTIFS(G$2:G$94,D126,F$2:F$94,"Europe")</f>
        <v>2</v>
      </c>
      <c r="F126" s="18"/>
      <c r="G126" s="18"/>
      <c r="H126" s="18"/>
      <c r="I126" s="25">
        <f>AVERAGEIFS(I$2:I$94,$G$2:$G$94,$D126,$F$2:$F$94,"Europe")</f>
        <v>59.5</v>
      </c>
      <c r="J126" s="26">
        <f>AVERAGEIFS(J$2:J$94,$G$2:$G$94,$D126,$F$2:$F$94,"Europe")</f>
        <v>58</v>
      </c>
      <c r="K126" s="27">
        <f>SUMIFS(K$2:K$94,$G$2:$G$94,$D126,$F$2:$F$94,"Europe")</f>
        <v>55</v>
      </c>
    </row>
    <row r="127" spans="3:14" x14ac:dyDescent="0.2">
      <c r="C127" s="17"/>
      <c r="D127" s="18"/>
      <c r="E127" s="18"/>
      <c r="F127" s="18"/>
      <c r="G127" s="18"/>
      <c r="H127" s="18"/>
      <c r="I127" s="18"/>
      <c r="J127" s="19"/>
      <c r="K127" s="20"/>
    </row>
    <row r="128" spans="3:14" ht="17" thickBot="1" x14ac:dyDescent="0.25">
      <c r="C128" s="33"/>
      <c r="D128" s="34"/>
      <c r="E128" s="34"/>
      <c r="F128" s="34"/>
      <c r="G128" s="34"/>
      <c r="H128" s="34" t="s">
        <v>216</v>
      </c>
      <c r="I128" s="35">
        <f>AVERAGEIFS(I$2:I$94,$F$2:$F$94,"Europe")</f>
        <v>49.7</v>
      </c>
      <c r="J128" s="36">
        <f>AVERAGEIFS(J$2:J$94,$F$2:$F$94,"Europe")</f>
        <v>50.4</v>
      </c>
      <c r="K128" s="37">
        <f>SUMIFS(K$2:K$94,$F$2:$F$94,"Europe")</f>
        <v>758</v>
      </c>
    </row>
  </sheetData>
  <autoFilter ref="A1:N94" xr:uid="{E8D244F4-06B5-3C49-AFEA-3E7D74A3ECA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wild share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a.feuerbacher</dc:creator>
  <cp:lastModifiedBy>a.feuerbacher</cp:lastModifiedBy>
  <dcterms:created xsi:type="dcterms:W3CDTF">2024-11-27T16:33:44Z</dcterms:created>
  <dcterms:modified xsi:type="dcterms:W3CDTF">2024-11-27T16:48:44Z</dcterms:modified>
</cp:coreProperties>
</file>