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eron - User\Documents\College\Spring 2018\CMPS 183\"/>
    </mc:Choice>
  </mc:AlternateContent>
  <bookViews>
    <workbookView xWindow="0" yWindow="0" windowWidth="28800" windowHeight="11760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71027"/>
</workbook>
</file>

<file path=xl/calcChain.xml><?xml version="1.0" encoding="utf-8"?>
<calcChain xmlns="http://schemas.openxmlformats.org/spreadsheetml/2006/main">
  <c r="D3" i="1" l="1"/>
  <c r="D5" i="2" l="1"/>
  <c r="B5" i="1" s="1"/>
  <c r="B9" i="1" l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/>
  <c r="O37" i="2"/>
  <c r="C49" i="2" l="1"/>
  <c r="D49" i="2" s="1"/>
  <c r="X37" i="2"/>
  <c r="AG37" i="2"/>
  <c r="V37" i="2"/>
  <c r="N37" i="2"/>
  <c r="J34" i="2"/>
  <c r="D33" i="2"/>
  <c r="S36" i="2"/>
  <c r="M36" i="2"/>
  <c r="F36" i="2"/>
  <c r="AD37" i="2"/>
  <c r="J37" i="2"/>
  <c r="Q37" i="2"/>
  <c r="M37" i="2"/>
  <c r="U37" i="2"/>
  <c r="S37" i="2"/>
  <c r="AH37" i="2"/>
  <c r="W37" i="2"/>
  <c r="W49" i="2" s="1"/>
  <c r="K37" i="2"/>
  <c r="AI37" i="2"/>
  <c r="AA37" i="2"/>
  <c r="E37" i="2"/>
  <c r="D37" i="2"/>
  <c r="P37" i="2"/>
  <c r="O49" i="2" s="1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X49" i="2" s="1"/>
  <c r="L36" i="2"/>
  <c r="P36" i="2"/>
  <c r="T36" i="2"/>
  <c r="AE36" i="2"/>
  <c r="O36" i="2"/>
  <c r="X36" i="2"/>
  <c r="X48" i="2" s="1"/>
  <c r="AC36" i="2"/>
  <c r="Z36" i="2"/>
  <c r="Y48" i="2" s="1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I46" i="2" s="1"/>
  <c r="AA34" i="2"/>
  <c r="M34" i="2"/>
  <c r="AH34" i="2"/>
  <c r="K34" i="2"/>
  <c r="J46" i="2" s="1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Q49" i="2"/>
  <c r="AF49" i="2"/>
  <c r="N49" i="2"/>
  <c r="E48" i="2"/>
  <c r="AG49" i="2" l="1"/>
  <c r="S48" i="2"/>
  <c r="G50" i="2"/>
  <c r="Y51" i="2"/>
  <c r="Y47" i="2"/>
  <c r="R46" i="2"/>
  <c r="I50" i="2"/>
  <c r="S47" i="2"/>
  <c r="F48" i="2"/>
  <c r="M49" i="2"/>
  <c r="U51" i="2"/>
  <c r="O47" i="2"/>
  <c r="K49" i="2"/>
  <c r="U49" i="2"/>
  <c r="R49" i="2"/>
  <c r="I45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<sst xmlns="http://schemas.openxmlformats.org/spreadsheetml/2006/main" count="37" uniqueCount="37">
  <si>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</si>
  <si>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</si>
  <si>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</si>
  <si>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</si>
  <si>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</si>
  <si>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</si>
  <si>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</si>
  <si>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</si>
  <si>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</si>
  <si>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</si>
  <si>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</si>
  <si>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</si>
  <si>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</si>
  <si>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</si>
  <si>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</si>
  <si>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</si>
  <si>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</si>
  <si>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</si>
  <si>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</si>
  <si>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>Milestone 5</t>
  </si>
  <si>
    <t>Milestone 6</t>
  </si>
  <si>
    <t>Milestone 7</t>
  </si>
  <si>
    <t>Milestone 8</t>
  </si>
  <si>
    <t>Milestone 9</t>
  </si>
  <si>
    <t>Milestone 10</t>
  </si>
  <si>
    <t>Project End</t>
  </si>
  <si>
    <t xml:space="preserve">ENTER START DATE: </t>
  </si>
  <si>
    <t># of rows</t>
  </si>
  <si>
    <t>Chart showing project activities with a scrollable timeline is in this cell.</t>
  </si>
  <si>
    <t>Project Roadmap</t>
  </si>
  <si>
    <t>HTML Design</t>
  </si>
  <si>
    <t>Layout project deliverables, assign roles</t>
  </si>
  <si>
    <t>Design our project html pages. Just the looks of it, functionality not required yet</t>
  </si>
  <si>
    <t>Account creations</t>
  </si>
  <si>
    <t>implement an account system</t>
  </si>
  <si>
    <t>Google Calender API</t>
  </si>
  <si>
    <t>implement google calenders into our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</si>
</sst>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8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 applyProtection="1">
      <alignment horizontal="left" vertical="center" wrapText="1" indent="1"/>
    </xf>
    <xf numFmtId="0" fontId="0" fillId="0" borderId="0" xfId="0" applyProtection="1">
      <alignment horizontal="left" vertical="center" wrapText="1" indent="1"/>
    </xf>
    <xf numFmtId="0" fontId="0" fillId="0" borderId="0" xfId="0" applyFont="1" applyFill="1" applyBorder="1" applyProtection="1">
      <alignment horizontal="left" vertical="center" wrapText="1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wrapText="1" indent="1"/>
    </xf>
    <xf numFmtId="0" fontId="5" fillId="3" borderId="1" xfId="1">
      <alignment horizontal="left" vertical="center"/>
    </xf>
    <xf numFmtId="0" fontId="5" fillId="3" borderId="1" xfId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6" fillId="0" borderId="0" xfId="2" applyFill="1" applyBorder="1" applyAlignment="1" applyProtection="1">
      <alignment horizontal="right" vertical="center"/>
    </xf>
    <xf numFmtId="14" fontId="7" fillId="11" borderId="0" xfId="13" applyNumberFormat="1" applyAlignment="1" applyProtection="1">
      <alignment horizontal="center" vertical="center"/>
    </xf>
    <xf numFmtId="0" fontId="0" fillId="0" borderId="0" xfId="3" applyFont="1" applyFill="1" applyBorder="1" applyAlignment="1" applyProtection="1">
      <alignment horizontal="left" vertical="center" indent="1"/>
    </xf>
    <xf numFmtId="0" fontId="5" fillId="3" borderId="1" xfId="1" applyAlignment="1" applyProtection="1">
      <alignment horizontal="left" vertical="center"/>
    </xf>
    <xf numFmtId="0" fontId="3" fillId="0" borderId="3" xfId="3" applyBorder="1" applyAlignment="1" applyProtection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5">
    <dxf>
      <numFmt numFmtId="19" formatCode="dd/mm/yyyy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43212</c:v>
                </c:pt>
                <c:pt idx="1">
                  <c:v>43213</c:v>
                </c:pt>
                <c:pt idx="2">
                  <c:v>43214</c:v>
                </c:pt>
                <c:pt idx="3">
                  <c:v>43215</c:v>
                </c:pt>
                <c:pt idx="4">
                  <c:v>43216</c:v>
                </c:pt>
                <c:pt idx="5">
                  <c:v>43217</c:v>
                </c:pt>
                <c:pt idx="6">
                  <c:v>43218</c:v>
                </c:pt>
                <c:pt idx="7">
                  <c:v>43219</c:v>
                </c:pt>
                <c:pt idx="8">
                  <c:v>43220</c:v>
                </c:pt>
                <c:pt idx="9">
                  <c:v>43221</c:v>
                </c:pt>
                <c:pt idx="10">
                  <c:v>43222</c:v>
                </c:pt>
                <c:pt idx="11">
                  <c:v>43223</c:v>
                </c:pt>
                <c:pt idx="12">
                  <c:v>43224</c:v>
                </c:pt>
                <c:pt idx="13">
                  <c:v>43225</c:v>
                </c:pt>
                <c:pt idx="14">
                  <c:v>43226</c:v>
                </c:pt>
                <c:pt idx="15">
                  <c:v>43227</c:v>
                </c:pt>
                <c:pt idx="16">
                  <c:v>43228</c:v>
                </c:pt>
                <c:pt idx="17">
                  <c:v>43229</c:v>
                </c:pt>
                <c:pt idx="18">
                  <c:v>43230</c:v>
                </c:pt>
                <c:pt idx="19">
                  <c:v>43231</c:v>
                </c:pt>
                <c:pt idx="20">
                  <c:v>43232</c:v>
                </c:pt>
                <c:pt idx="21">
                  <c:v>43233</c:v>
                </c:pt>
                <c:pt idx="22">
                  <c:v>43234</c:v>
                </c:pt>
                <c:pt idx="23">
                  <c:v>43235</c:v>
                </c:pt>
                <c:pt idx="24">
                  <c:v>43236</c:v>
                </c:pt>
                <c:pt idx="25">
                  <c:v>43237</c:v>
                </c:pt>
                <c:pt idx="26">
                  <c:v>43238</c:v>
                </c:pt>
                <c:pt idx="27">
                  <c:v>43239</c:v>
                </c:pt>
                <c:pt idx="28">
                  <c:v>43240</c:v>
                </c:pt>
                <c:pt idx="29">
                  <c:v>43241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43212</c:v>
                </c:pt>
                <c:pt idx="1">
                  <c:v>43213</c:v>
                </c:pt>
                <c:pt idx="2">
                  <c:v>43214</c:v>
                </c:pt>
                <c:pt idx="3">
                  <c:v>43215</c:v>
                </c:pt>
                <c:pt idx="4">
                  <c:v>43216</c:v>
                </c:pt>
                <c:pt idx="5">
                  <c:v>43217</c:v>
                </c:pt>
                <c:pt idx="6">
                  <c:v>43218</c:v>
                </c:pt>
                <c:pt idx="7">
                  <c:v>43219</c:v>
                </c:pt>
                <c:pt idx="8">
                  <c:v>43220</c:v>
                </c:pt>
                <c:pt idx="9">
                  <c:v>43221</c:v>
                </c:pt>
                <c:pt idx="10">
                  <c:v>43222</c:v>
                </c:pt>
                <c:pt idx="11">
                  <c:v>43223</c:v>
                </c:pt>
                <c:pt idx="12">
                  <c:v>43224</c:v>
                </c:pt>
                <c:pt idx="13">
                  <c:v>43225</c:v>
                </c:pt>
                <c:pt idx="14">
                  <c:v>43226</c:v>
                </c:pt>
                <c:pt idx="15">
                  <c:v>43227</c:v>
                </c:pt>
                <c:pt idx="16">
                  <c:v>43228</c:v>
                </c:pt>
                <c:pt idx="17">
                  <c:v>43229</c:v>
                </c:pt>
                <c:pt idx="18">
                  <c:v>43230</c:v>
                </c:pt>
                <c:pt idx="19">
                  <c:v>43231</c:v>
                </c:pt>
                <c:pt idx="20">
                  <c:v>43232</c:v>
                </c:pt>
                <c:pt idx="21">
                  <c:v>43233</c:v>
                </c:pt>
                <c:pt idx="22">
                  <c:v>43234</c:v>
                </c:pt>
                <c:pt idx="23">
                  <c:v>43235</c:v>
                </c:pt>
                <c:pt idx="24">
                  <c:v>43236</c:v>
                </c:pt>
                <c:pt idx="25">
                  <c:v>43237</c:v>
                </c:pt>
                <c:pt idx="26">
                  <c:v>43238</c:v>
                </c:pt>
                <c:pt idx="27">
                  <c:v>43239</c:v>
                </c:pt>
                <c:pt idx="28">
                  <c:v>43240</c:v>
                </c:pt>
                <c:pt idx="29">
                  <c:v>43241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43212</c:v>
                </c:pt>
                <c:pt idx="1">
                  <c:v>43213</c:v>
                </c:pt>
                <c:pt idx="2">
                  <c:v>43214</c:v>
                </c:pt>
                <c:pt idx="3">
                  <c:v>43215</c:v>
                </c:pt>
                <c:pt idx="4">
                  <c:v>43216</c:v>
                </c:pt>
                <c:pt idx="5">
                  <c:v>43217</c:v>
                </c:pt>
                <c:pt idx="6">
                  <c:v>43218</c:v>
                </c:pt>
                <c:pt idx="7">
                  <c:v>43219</c:v>
                </c:pt>
                <c:pt idx="8">
                  <c:v>43220</c:v>
                </c:pt>
                <c:pt idx="9">
                  <c:v>43221</c:v>
                </c:pt>
                <c:pt idx="10">
                  <c:v>43222</c:v>
                </c:pt>
                <c:pt idx="11">
                  <c:v>43223</c:v>
                </c:pt>
                <c:pt idx="12">
                  <c:v>43224</c:v>
                </c:pt>
                <c:pt idx="13">
                  <c:v>43225</c:v>
                </c:pt>
                <c:pt idx="14">
                  <c:v>43226</c:v>
                </c:pt>
                <c:pt idx="15">
                  <c:v>43227</c:v>
                </c:pt>
                <c:pt idx="16">
                  <c:v>43228</c:v>
                </c:pt>
                <c:pt idx="17">
                  <c:v>43229</c:v>
                </c:pt>
                <c:pt idx="18">
                  <c:v>43230</c:v>
                </c:pt>
                <c:pt idx="19">
                  <c:v>43231</c:v>
                </c:pt>
                <c:pt idx="20">
                  <c:v>43232</c:v>
                </c:pt>
                <c:pt idx="21">
                  <c:v>43233</c:v>
                </c:pt>
                <c:pt idx="22">
                  <c:v>43234</c:v>
                </c:pt>
                <c:pt idx="23">
                  <c:v>43235</c:v>
                </c:pt>
                <c:pt idx="24">
                  <c:v>43236</c:v>
                </c:pt>
                <c:pt idx="25">
                  <c:v>43237</c:v>
                </c:pt>
                <c:pt idx="26">
                  <c:v>43238</c:v>
                </c:pt>
                <c:pt idx="27">
                  <c:v>43239</c:v>
                </c:pt>
                <c:pt idx="28">
                  <c:v>43240</c:v>
                </c:pt>
                <c:pt idx="29">
                  <c:v>43241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43212</c:v>
                </c:pt>
                <c:pt idx="1">
                  <c:v>43213</c:v>
                </c:pt>
                <c:pt idx="2">
                  <c:v>43214</c:v>
                </c:pt>
                <c:pt idx="3">
                  <c:v>43215</c:v>
                </c:pt>
                <c:pt idx="4">
                  <c:v>43216</c:v>
                </c:pt>
                <c:pt idx="5">
                  <c:v>43217</c:v>
                </c:pt>
                <c:pt idx="6">
                  <c:v>43218</c:v>
                </c:pt>
                <c:pt idx="7">
                  <c:v>43219</c:v>
                </c:pt>
                <c:pt idx="8">
                  <c:v>43220</c:v>
                </c:pt>
                <c:pt idx="9">
                  <c:v>43221</c:v>
                </c:pt>
                <c:pt idx="10">
                  <c:v>43222</c:v>
                </c:pt>
                <c:pt idx="11">
                  <c:v>43223</c:v>
                </c:pt>
                <c:pt idx="12">
                  <c:v>43224</c:v>
                </c:pt>
                <c:pt idx="13">
                  <c:v>43225</c:v>
                </c:pt>
                <c:pt idx="14">
                  <c:v>43226</c:v>
                </c:pt>
                <c:pt idx="15">
                  <c:v>43227</c:v>
                </c:pt>
                <c:pt idx="16">
                  <c:v>43228</c:v>
                </c:pt>
                <c:pt idx="17">
                  <c:v>43229</c:v>
                </c:pt>
                <c:pt idx="18">
                  <c:v>43230</c:v>
                </c:pt>
                <c:pt idx="19">
                  <c:v>43231</c:v>
                </c:pt>
                <c:pt idx="20">
                  <c:v>43232</c:v>
                </c:pt>
                <c:pt idx="21">
                  <c:v>43233</c:v>
                </c:pt>
                <c:pt idx="22">
                  <c:v>43234</c:v>
                </c:pt>
                <c:pt idx="23">
                  <c:v>43235</c:v>
                </c:pt>
                <c:pt idx="24">
                  <c:v>43236</c:v>
                </c:pt>
                <c:pt idx="25">
                  <c:v>43237</c:v>
                </c:pt>
                <c:pt idx="26">
                  <c:v>43238</c:v>
                </c:pt>
                <c:pt idx="27">
                  <c:v>43239</c:v>
                </c:pt>
                <c:pt idx="28">
                  <c:v>43240</c:v>
                </c:pt>
                <c:pt idx="29">
                  <c:v>43241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43212</c:v>
                </c:pt>
                <c:pt idx="1">
                  <c:v>43213</c:v>
                </c:pt>
                <c:pt idx="2">
                  <c:v>43214</c:v>
                </c:pt>
                <c:pt idx="3">
                  <c:v>43215</c:v>
                </c:pt>
                <c:pt idx="4">
                  <c:v>43216</c:v>
                </c:pt>
                <c:pt idx="5">
                  <c:v>43217</c:v>
                </c:pt>
                <c:pt idx="6">
                  <c:v>43218</c:v>
                </c:pt>
                <c:pt idx="7">
                  <c:v>43219</c:v>
                </c:pt>
                <c:pt idx="8">
                  <c:v>43220</c:v>
                </c:pt>
                <c:pt idx="9">
                  <c:v>43221</c:v>
                </c:pt>
                <c:pt idx="10">
                  <c:v>43222</c:v>
                </c:pt>
                <c:pt idx="11">
                  <c:v>43223</c:v>
                </c:pt>
                <c:pt idx="12">
                  <c:v>43224</c:v>
                </c:pt>
                <c:pt idx="13">
                  <c:v>43225</c:v>
                </c:pt>
                <c:pt idx="14">
                  <c:v>43226</c:v>
                </c:pt>
                <c:pt idx="15">
                  <c:v>43227</c:v>
                </c:pt>
                <c:pt idx="16">
                  <c:v>43228</c:v>
                </c:pt>
                <c:pt idx="17">
                  <c:v>43229</c:v>
                </c:pt>
                <c:pt idx="18">
                  <c:v>43230</c:v>
                </c:pt>
                <c:pt idx="19">
                  <c:v>43231</c:v>
                </c:pt>
                <c:pt idx="20">
                  <c:v>43232</c:v>
                </c:pt>
                <c:pt idx="21">
                  <c:v>43233</c:v>
                </c:pt>
                <c:pt idx="22">
                  <c:v>43234</c:v>
                </c:pt>
                <c:pt idx="23">
                  <c:v>43235</c:v>
                </c:pt>
                <c:pt idx="24">
                  <c:v>43236</c:v>
                </c:pt>
                <c:pt idx="25">
                  <c:v>43237</c:v>
                </c:pt>
                <c:pt idx="26">
                  <c:v>43238</c:v>
                </c:pt>
                <c:pt idx="27">
                  <c:v>43239</c:v>
                </c:pt>
                <c:pt idx="28">
                  <c:v>43240</c:v>
                </c:pt>
                <c:pt idx="29">
                  <c:v>43241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4.3000000000000007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PROJECT START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4.3000000000000007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3.3000000000000007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PROJECT ROADMAP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3.3000000000000007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Apr 2018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May 2018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May 2018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Apr 2018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{D8C7F33B-355F-4A48-BB79-B59891F73FC2}</c15:txfldGUID>
                      <c15:f>calcs!$E$72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{A0465F81-4F2C-4E5D-B349-48EAEC930963}</c15:txfldGUID>
                      <c15:f>calcs!$F$72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{F50ABD51-2164-480A-8A8A-F24C37C7D297}</c15:txfldGUID>
                      <c15:f>calcs!$G$72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{4AC32E43-420D-4EF7-AEA7-F56AF1DDB711}</c15:txfldGUID>
                      <c15:f>calcs!$H$72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{B8B42EF1-B44A-47A5-9DFA-D3A906B3A8FA}</c15:txfldGUID>
                      <c15:f>calcs!$I$72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{072AE300-82D8-42A9-94C6-60C0FB618F57}</c15:txfldGUID>
                      <c15:f>calcs!$J$72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{E995CEA9-86EA-4777-92C9-88F8C85B86CC}</c15:txfldGUID>
                      <c15:f>calcs!$K$72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{875C00A5-C2E2-4191-B23B-3E7D684E5229}</c15:txfldGUID>
                      <c15:f>calcs!$L$72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{7C17E7BB-BD8B-4DA0-B9F7-C4A0D15F7EAB}</c15:txfldGUID>
                      <c15:f>calcs!$M$72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{2652DF52-A688-4E1D-A6D8-D1D6368BF540}</c15:txfldGUID>
                      <c15:f>calcs!$N$72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{1328BDA5-DCF6-440B-9740-EAE2B8C6C797}</c15:txfldGUID>
                      <c15:f>calcs!$O$72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{FEE15E34-567E-474F-8CC2-B0E199BEE527}</c15:txfldGUID>
                      <c15:f>calcs!$P$72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{8A7092FF-06C8-46AD-98FD-195BD72AB8B5}</c15:txfldGUID>
                      <c15:f>calcs!$Q$72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{1088D1C0-C707-4A7B-BA72-0A5117FB3098}</c15:txfldGUID>
                      <c15:f>calcs!$R$72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{DC3EAA35-464E-4896-B373-22CCCFFDE2E2}</c15:txfldGUID>
                      <c15:f>calcs!$S$72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{7E1B308C-FD7B-4B11-8C3A-277A6C06023C}</c15:txfldGUID>
                      <c15:f>calcs!$T$72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{B969DA9F-AB47-4635-9591-3036F80EBBDF}</c15:txfldGUID>
                      <c15:f>calcs!$U$72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{1A831BE4-A496-4EA0-83EF-2623A6696D67}</c15:txfldGUID>
                      <c15:f>calcs!$V$72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{CD0B5235-B2FF-4186-8A35-85740A4BADC5}</c15:txfldGUID>
                      <c15:f>calcs!$W$72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{CF3D5F67-CFBB-420A-8482-B0B9B5AF0B43}</c15:txfldGUID>
                      <c15:f>calcs!$X$72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{EE3BFB93-2157-469F-B42C-FCDA463C2920}</c15:txfldGUID>
                      <c15:f>calcs!$Y$72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{C875847B-6389-4EAB-B903-7BDB04FB3CE7}</c15:txfldGUID>
                      <c15:f>calcs!$Z$72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{D3ABBA61-E5EC-44BB-98EE-387E29A15F28}</c15:txfldGUID>
                      <c15:f>calcs!$AA$72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{E84AE56A-2A18-4B2B-86F3-7A80441448BE}</c15:txfldGUID>
                      <c15:f>calcs!$AB$72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{E58F09A7-4722-49E6-AEAD-504B722ED963}</c15:txfldGUID>
                      <c15:f>calcs!$AC$72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{0DFDBC5C-FC02-41EC-9B17-89B05B359C41}</c15:txfldGUID>
                      <c15:f>calcs!$AD$72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{AE4E276F-874E-4481-AB67-970936EF330C}</c15:txfldGUID>
                      <c15:f>calcs!$AE$72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{E8F5B45D-FA13-4B4C-9DBC-9C734B84ED0A}</c15:txfldGUID>
                      <c15:f>calcs!$AF$72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{5BB74C5D-EAD1-4741-8EE1-9736B12FBE59}</c15:txfldGUID>
                      <c15:f>calcs!$AG$72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{F929F913-95E5-49D3-A738-9811E267C647}</c15:txfldGUID>
                      <c15:f>calcs!$AH$72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{26F4E704-89D1-4767-BDD1-9242B51DA014}</c15:txfldGUID>
                      <c15:f>calcs!$E$70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{0054E36B-187D-4719-B959-E5175C6EF0CC}</c15:txfldGUID>
                      <c15:f>calcs!$F$70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{034BD491-C370-4FB6-972E-154AF33E75B8}</c15:txfldGUID>
                      <c15:f>calcs!$G$70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{5B8502C4-9D45-45F7-AFB2-37116F496408}</c15:txfldGUID>
                      <c15:f>calcs!$H$70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{CE8F5EEF-E3B2-4DB7-9ECA-963E21E6151A}</c15:txfldGUID>
                      <c15:f>calcs!$I$70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{3519E35D-CB57-424E-8B04-A77DA65ADDBB}</c15:txfldGUID>
                      <c15:f>calcs!$J$70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{21ED6A79-3648-4A96-9162-C9D559B5149B}</c15:txfldGUID>
                      <c15:f>calcs!$K$70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{A2CB101C-2B9B-46B2-A852-A5BE4BB0617E}</c15:txfldGUID>
                      <c15:f>calcs!$L$70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{79BE0C74-AF0E-4764-BF66-27F484F51A32}</c15:txfldGUID>
                      <c15:f>calcs!$M$70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{63EFEA40-8FD1-4621-91FE-9FE4AB2FDD46}</c15:txfldGUID>
                      <c15:f>calcs!$N$70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{C0F0315B-8147-4B83-B48F-6C720DCC75A4}</c15:txfldGUID>
                      <c15:f>calcs!$O$70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{CA4BCED9-1C3C-4CA6-AC7F-3A07FB515EB9}</c15:txfldGUID>
                      <c15:f>calcs!$P$70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{5B09643A-65A2-4A8D-AA40-845A4DCAB223}</c15:txfldGUID>
                      <c15:f>calcs!$Q$70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{87399DC7-7AFD-4B90-84F5-49F52D1E65FF}</c15:txfldGUID>
                      <c15:f>calcs!$R$70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{126FD883-D598-4FD9-8878-FF95EDC47FCC}</c15:txfldGUID>
                      <c15:f>calcs!$S$70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{804D85DE-2CD5-40C3-9941-4F6EC030561D}</c15:txfldGUID>
                      <c15:f>calcs!$T$70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{55401E44-D3A2-405E-A94B-3799EE31C033}</c15:txfldGUID>
                      <c15:f>calcs!$U$70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{8AB444D1-3A96-47DC-A36F-29B31C5B4294}</c15:txfldGUID>
                      <c15:f>calcs!$V$70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{A0F31206-D463-4B5F-BDC2-5ECE4305D742}</c15:txfldGUID>
                      <c15:f>calcs!$W$70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{C1A1A262-17D5-4B1E-8F5B-7EA9EC0F5F5F}</c15:txfldGUID>
                      <c15:f>calcs!$X$70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{80378BA8-FDBE-4EF2-96C1-6FEACDE4BE31}</c15:txfldGUID>
                      <c15:f>calcs!$Y$70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{5A76DF71-C869-42C0-8AE2-33088963A2B5}</c15:txfldGUID>
                      <c15:f>calcs!$Z$70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{3F622E58-83EF-4602-9F60-567F3B028B6B}</c15:txfldGUID>
                      <c15:f>calcs!$AA$70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{928CE5D7-06FF-4796-BB58-EBFFA3182E53}</c15:txfldGUID>
                      <c15:f>calcs!$AB$70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{AA2D0DD2-88B7-4FF7-9AFB-A1BE94B59EC8}</c15:txfldGUID>
                      <c15:f>calcs!$AC$70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{120EE75B-5D8C-478E-BFE3-4CEEF04688EC}</c15:txfldGUID>
                      <c15:f>calcs!$AD$70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{78DF1552-5698-4ECA-8A71-F122C5296B9E}</c15:txfldGUID>
                      <c15:f>calcs!$AE$70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{1D63E7CC-DD42-4E24-98D3-0E574633B6C7}</c15:txfldGUID>
                      <c15:f>calcs!$AF$70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{3FFE21B1-605E-4E3D-9F5D-129F2D760076}</c15:txfldGUID>
                      <c15:f>calcs!$AG$70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{2B364654-D953-4E01-8F7A-EF9961BB8355}</c15:txfldGUID>
                      <c15:f>calcs!$AH$70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Apr 2018 -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May 2018 -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3497" y="4042410"/>
          <a:ext cx="9244139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id="1" name="Activities" displayName="Activities" ref="B4:F16" totalsRowShown="0">
  <autoFilter ref="B4:F16"/>
  <sortState ref="C19:F24">
    <sortCondition ref="D18:D24"/>
  </sortState>
  <tableColumns count="5">
    <tableColumn id="5" name="Id">
      <calculatedColumnFormula>ROW(B5)-calcs!$D$5</calculatedColumnFormula>
    </tableColumn>
    <tableColumn id="1" name="ACTIVITY" dataCellStyle="Normal"/>
    <tableColumn id="2" name="START" dataDxfId="0">
      <calculatedColumnFormula>$D$3+3</calculatedColumnFormula>
    </tableColumn>
    <tableColumn id="3" name="END">
      <calculatedColumnFormula>Activities[[#This Row],[START]]+2</calculatedColumnFormula>
    </tableColumn>
    <tableColumn id="4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 tint="-0.249977111117893"/>
    <pageSetUpPr autoPageBreaks="0" fitToPage="1"/>
  </sheetPr>
  <dimension ref="A1:G16"/>
  <sheetViews>
    <sheetView showGridLines="0" tabSelected="1" topLeftCell="A3" zoomScaleNormal="100" workbookViewId="0">
      <selection activeCell="C10" sqref="C10"/>
    </sheetView>
  </sheetViews>
  <sheetFormatPr defaultColWidth="9.109375" defaultRowHeight="35.1" customHeight="1" x14ac:dyDescent="0.3"/>
  <cols>
    <col min="1" max="1" width="4.5546875" style="5" customWidth="1"/>
    <col min="2" max="2" width="7" style="5" hidden="1" customWidth="1"/>
    <col min="3" max="3" width="31" style="5" customWidth="1"/>
    <col min="4" max="5" width="18.44140625" style="5" customWidth="1"/>
    <col min="6" max="6" width="66.109375" style="5" customWidth="1"/>
    <col min="7" max="7" width="4.5546875" style="5" customWidth="1"/>
    <col min="8" max="8" width="4.6640625" style="5" customWidth="1"/>
    <col min="9" max="16384" width="9.109375" style="5"/>
  </cols>
  <sheetData>
    <row r="1" spans="1:7" s="4" customFormat="1" ht="35.1" customHeight="1" thickBot="1" x14ac:dyDescent="0.35">
      <c r="A1" s="9"/>
      <c r="B1" s="10"/>
      <c r="C1" s="16" t="s">
        <v>17</v>
      </c>
      <c r="D1" s="16"/>
      <c r="E1" s="16"/>
      <c r="F1" s="16"/>
      <c r="G1" s="16"/>
    </row>
    <row r="2" spans="1:7" ht="315.89999999999998" customHeight="1" thickTop="1" x14ac:dyDescent="0.3">
      <c r="C2" s="17" t="s">
        <v>28</v>
      </c>
      <c r="D2" s="17"/>
      <c r="E2" s="17"/>
      <c r="F2" s="17"/>
      <c r="G2" s="17"/>
    </row>
    <row r="3" spans="1:7" s="11" customFormat="1" ht="35.1" customHeight="1" x14ac:dyDescent="0.3">
      <c r="C3" s="13" t="s">
        <v>26</v>
      </c>
      <c r="D3" s="14">
        <f ca="1">TODAY()</f>
        <v>43212</v>
      </c>
      <c r="E3" s="12"/>
      <c r="F3" s="12"/>
    </row>
    <row r="4" spans="1:7" ht="21" customHeight="1" x14ac:dyDescent="0.3">
      <c r="B4" s="6" t="s">
        <v>5</v>
      </c>
      <c r="C4" s="15" t="s">
        <v>13</v>
      </c>
      <c r="D4" s="15" t="s">
        <v>14</v>
      </c>
      <c r="E4" s="15" t="s">
        <v>15</v>
      </c>
      <c r="F4" s="15" t="s">
        <v>16</v>
      </c>
    </row>
    <row r="5" spans="1:7" ht="35.1" customHeight="1" x14ac:dyDescent="0.3">
      <c r="B5" s="6">
        <f>ROW(B5)-calcs!$D$5</f>
        <v>-7</v>
      </c>
      <c r="C5" t="s">
        <v>18</v>
      </c>
      <c r="D5" s="7">
        <v>43214</v>
      </c>
      <c r="E5" s="7"/>
      <c r="F5" s="8" t="s">
        <v>31</v>
      </c>
    </row>
    <row r="6" spans="1:7" ht="35.1" customHeight="1" x14ac:dyDescent="0.3">
      <c r="B6" s="6">
        <f>ROW(B6)-calcs!$D$5</f>
        <v>-6</v>
      </c>
      <c r="C6" t="s">
        <v>29</v>
      </c>
      <c r="D6" s="7">
        <v>43214</v>
      </c>
      <c r="E6" s="7"/>
      <c r="F6" s="8"/>
    </row>
    <row r="7" spans="1:7" ht="35.1" customHeight="1" x14ac:dyDescent="0.3">
      <c r="B7" s="6">
        <f>ROW(B7)-calcs!$D$5</f>
        <v>-5</v>
      </c>
      <c r="C7" t="s">
        <v>30</v>
      </c>
      <c r="D7" s="7"/>
      <c r="E7" s="7"/>
      <c r="F7" s="8" t="s">
        <v>32</v>
      </c>
    </row>
    <row r="8" spans="1:7" ht="35.1" customHeight="1" x14ac:dyDescent="0.3">
      <c r="B8" s="6">
        <f>ROW(B8)-calcs!$D$5</f>
        <v>-4</v>
      </c>
      <c r="C8" t="s">
        <v>33</v>
      </c>
      <c r="D8" s="7"/>
      <c r="E8" s="7"/>
      <c r="F8" s="8" t="s">
        <v>34</v>
      </c>
    </row>
    <row r="9" spans="1:7" ht="35.1" customHeight="1" x14ac:dyDescent="0.3">
      <c r="B9" s="6">
        <f>ROW(B9)-calcs!$D$5</f>
        <v>-3</v>
      </c>
      <c r="C9" t="s">
        <v>35</v>
      </c>
      <c r="D9" s="7"/>
      <c r="E9" s="7"/>
      <c r="F9" s="8" t="s">
        <v>36</v>
      </c>
    </row>
    <row r="10" spans="1:7" ht="35.1" customHeight="1" x14ac:dyDescent="0.3">
      <c r="B10" s="6">
        <f>ROW(B10)-calcs!$D$5</f>
        <v>-2</v>
      </c>
      <c r="C10" t="s">
        <v>19</v>
      </c>
      <c r="D10" s="7"/>
      <c r="E10" s="7"/>
      <c r="F10" s="8"/>
    </row>
    <row r="11" spans="1:7" ht="35.1" customHeight="1" x14ac:dyDescent="0.3">
      <c r="B11" s="6">
        <f>ROW(B11)-calcs!$D$5</f>
        <v>-1</v>
      </c>
      <c r="C11" t="s">
        <v>20</v>
      </c>
      <c r="D11" s="7"/>
      <c r="E11" s="7"/>
      <c r="F11" s="8"/>
    </row>
    <row r="12" spans="1:7" ht="35.1" customHeight="1" x14ac:dyDescent="0.3">
      <c r="B12" s="6">
        <f>ROW(B12)-calcs!$D$5</f>
        <v>0</v>
      </c>
      <c r="C12" t="s">
        <v>21</v>
      </c>
      <c r="D12" s="7"/>
      <c r="E12" s="7"/>
      <c r="F12" s="8"/>
    </row>
    <row r="13" spans="1:7" ht="35.1" customHeight="1" x14ac:dyDescent="0.3">
      <c r="B13" s="6">
        <f>ROW(B13)-calcs!$D$5</f>
        <v>1</v>
      </c>
      <c r="C13" t="s">
        <v>22</v>
      </c>
      <c r="D13" s="7"/>
      <c r="E13" s="7"/>
      <c r="F13" s="8"/>
    </row>
    <row r="14" spans="1:7" ht="35.1" customHeight="1" x14ac:dyDescent="0.3">
      <c r="B14" s="6">
        <f>ROW(B14)-calcs!$D$5</f>
        <v>2</v>
      </c>
      <c r="C14" t="s">
        <v>23</v>
      </c>
      <c r="D14" s="7"/>
      <c r="E14" s="7"/>
      <c r="F14" s="8"/>
    </row>
    <row r="15" spans="1:7" ht="35.1" customHeight="1" x14ac:dyDescent="0.3">
      <c r="B15" s="6">
        <f>ROW(B15)-calcs!$D$5</f>
        <v>3</v>
      </c>
      <c r="C15" t="s">
        <v>24</v>
      </c>
      <c r="D15" s="7"/>
      <c r="E15" s="7"/>
      <c r="F15" s="8"/>
    </row>
    <row r="16" spans="1:7" ht="35.1" customHeight="1" x14ac:dyDescent="0.3">
      <c r="B16" s="6">
        <f>ROW(B16)-calcs!$D$5</f>
        <v>4</v>
      </c>
      <c r="C16" t="s">
        <v>25</v>
      </c>
      <c r="D16" s="7"/>
      <c r="E16" s="7"/>
      <c r="F16" s="8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/>
    <dataValidation allowBlank="1" showInputMessage="1" showErrorMessage="1" prompt="Title of this worksheet is in this cell. Timeline chart depicting scrollable timeline of the project activities is in cell below" sqref="C1:G1"/>
    <dataValidation allowBlank="1" showInputMessage="1" showErrorMessage="1" prompt="Enter Start Date in cell at right" sqref="C3"/>
    <dataValidation allowBlank="1" showInputMessage="1" showErrorMessage="1" prompt="Enter Start Date in this cell and project details in table below" sqref="D3"/>
    <dataValidation allowBlank="1" showInputMessage="1" showErrorMessage="1" prompt="Enter project Activity in this column under this heading. Use heading filters to find specific entries" sqref="C4"/>
    <dataValidation allowBlank="1" showInputMessage="1" showErrorMessage="1" prompt="Enter Start date in this column under this heading" sqref="D4"/>
    <dataValidation allowBlank="1" showInputMessage="1" showErrorMessage="1" prompt="Enter End date in this column under this heading" sqref="E4"/>
    <dataValidation allowBlank="1" showInputMessage="1" showErrorMessage="1" prompt="Enter Notes in this column under this heading" sqref="F4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3604260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>
      <selection activeCell="C6" sqref="C6"/>
    </sheetView>
  </sheetViews>
  <sheetFormatPr defaultRowHeight="14.4" x14ac:dyDescent="0.3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100.8" x14ac:dyDescent="0.3">
      <c r="A1" t="s">
        <v>9</v>
      </c>
    </row>
    <row r="3" spans="1:6" x14ac:dyDescent="0.3">
      <c r="C3" t="s">
        <v>10</v>
      </c>
      <c r="D3" s="1">
        <f ca="1">TODAY()</f>
        <v>43212</v>
      </c>
      <c r="E3" s="1"/>
    </row>
    <row r="4" spans="1:6" x14ac:dyDescent="0.3">
      <c r="D4">
        <v>5</v>
      </c>
    </row>
    <row r="5" spans="1:6" x14ac:dyDescent="0.3">
      <c r="C5" t="s">
        <v>27</v>
      </c>
      <c r="D5">
        <f>ROWS(Activities[])</f>
        <v>12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ht="28.8" x14ac:dyDescent="0.3">
      <c r="C9" s="2" t="s">
        <v>12</v>
      </c>
      <c r="D9">
        <f ca="1">SUMPRODUCT( ((Activities[START]&gt;=StartDateWindow)+(Activities[END]&gt;=StartDateWindow)&gt;0)*(Activities[START]&lt;=(StartDateWindow+WindowDays-1)) )</f>
        <v>2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 ca="1">D10-MIN(D10,D9)</f>
        <v>7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aca="1" ref="E15" ca="1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3">
      <c r="C16" s="2"/>
      <c r="E16">
        <f t="array" aca="1" ref="E16" ca="1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3">
      <c r="C17" s="2"/>
      <c r="E17" t="e">
        <f t="array" aca="1" ref="E17" ca="1">INDEX(Activities[Id],MATCH(1, (Activities[Id]&gt;E16)*((Activities[START]&gt;=StartDateWindow)+(Activities[END]&gt;=StartDateWindow)&gt;0)*(Activities[START]&lt;=(StartDateWindow+WindowDays-1)), 0))</f>
        <v>#N/A</v>
      </c>
      <c r="F17" t="e">
        <f t="shared" ca="1" si="0"/>
        <v>#N/A</v>
      </c>
    </row>
    <row r="18" spans="1:35" x14ac:dyDescent="0.3">
      <c r="E18" t="e">
        <f t="array" aca="1" ref="E18" ca="1">INDEX(Activities[Id],MATCH(1, (Activities[Id]&gt;E17)*((Activities[START]&gt;=StartDateWindow)+(Activities[END]&gt;=StartDateWindow)&gt;0)*(Activities[START]&lt;=(StartDateWindow+WindowDays-1)), 0))</f>
        <v>#N/A</v>
      </c>
      <c r="F18" t="e">
        <f t="shared" ca="1" si="0"/>
        <v>#N/A</v>
      </c>
    </row>
    <row r="19" spans="1:35" x14ac:dyDescent="0.3">
      <c r="E19" t="e">
        <f t="array" aca="1" ref="E19" ca="1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3">
      <c r="E20" t="e">
        <f t="array" aca="1" ref="E20" ca="1">INDEX(Activities[Id],MATCH(1, (Activities[Id]&gt;E19)*((Activities[START]&gt;=StartDateWindow)+(Activities[END]&gt;=StartDateWindow)&gt;0)*(Activities[START]&lt;=(StartDateWindow+WindowDays-1)), 0))</f>
        <v>#N/A</v>
      </c>
      <c r="F20" t="e">
        <f t="shared" ca="1" si="0"/>
        <v>#N/A</v>
      </c>
    </row>
    <row r="21" spans="1:35" x14ac:dyDescent="0.3">
      <c r="E21" t="e">
        <f t="array" aca="1" ref="E21" ca="1">INDEX(Activities[Id],MATCH(1, (Activities[Id]&gt;E20)*((Activities[START]&gt;=StartDateWindow)+(Activities[END]&gt;=StartDateWindow)&gt;0)*(Activities[START]&lt;=(StartDateWindow+WindowDays-1)), 0))</f>
        <v>#N/A</v>
      </c>
      <c r="F21" t="e">
        <f t="shared" ca="1" si="0"/>
        <v>#N/A</v>
      </c>
    </row>
    <row r="22" spans="1:35" x14ac:dyDescent="0.3">
      <c r="E22" t="e">
        <f t="array" aca="1" ref="E22" ca="1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-7</v>
      </c>
    </row>
    <row r="23" spans="1:35" x14ac:dyDescent="0.3">
      <c r="E23" t="e">
        <f t="array" aca="1" ref="E23" ca="1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-6</v>
      </c>
    </row>
    <row r="25" spans="1:35" x14ac:dyDescent="0.3">
      <c r="C25" t="s">
        <v>4</v>
      </c>
      <c r="D25" s="1">
        <f ca="1">StartDate+WindowOffset</f>
        <v>43212</v>
      </c>
    </row>
    <row r="26" spans="1:35" x14ac:dyDescent="0.3">
      <c r="C26" t="s">
        <v>3</v>
      </c>
      <c r="D26">
        <v>0</v>
      </c>
    </row>
    <row r="28" spans="1:35" x14ac:dyDescent="0.3">
      <c r="C28" t="s">
        <v>1</v>
      </c>
      <c r="D28" s="2">
        <f ca="1">'Project Timeline'!D3</f>
        <v>43212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 ca="1">StartDateWindow</f>
        <v>43212</v>
      </c>
      <c r="F31" s="1">
        <f t="shared" ref="F31:AI31" ca="1" si="1">E31+1</f>
        <v>43213</v>
      </c>
      <c r="G31" s="1">
        <f t="shared" ca="1" si="1"/>
        <v>43214</v>
      </c>
      <c r="H31" s="1">
        <f t="shared" ca="1" si="1"/>
        <v>43215</v>
      </c>
      <c r="I31" s="1">
        <f t="shared" ca="1" si="1"/>
        <v>43216</v>
      </c>
      <c r="J31" s="1">
        <f t="shared" ca="1" si="1"/>
        <v>43217</v>
      </c>
      <c r="K31" s="1">
        <f t="shared" ca="1" si="1"/>
        <v>43218</v>
      </c>
      <c r="L31" s="1">
        <f t="shared" ca="1" si="1"/>
        <v>43219</v>
      </c>
      <c r="M31" s="1">
        <f t="shared" ca="1" si="1"/>
        <v>43220</v>
      </c>
      <c r="N31" s="1">
        <f t="shared" ca="1" si="1"/>
        <v>43221</v>
      </c>
      <c r="O31" s="1">
        <f t="shared" ca="1" si="1"/>
        <v>43222</v>
      </c>
      <c r="P31" s="1">
        <f t="shared" ca="1" si="1"/>
        <v>43223</v>
      </c>
      <c r="Q31" s="1">
        <f t="shared" ca="1" si="1"/>
        <v>43224</v>
      </c>
      <c r="R31" s="1">
        <f t="shared" ca="1" si="1"/>
        <v>43225</v>
      </c>
      <c r="S31" s="1">
        <f t="shared" ca="1" si="1"/>
        <v>43226</v>
      </c>
      <c r="T31" s="1">
        <f t="shared" ca="1" si="1"/>
        <v>43227</v>
      </c>
      <c r="U31" s="1">
        <f t="shared" ca="1" si="1"/>
        <v>43228</v>
      </c>
      <c r="V31" s="1">
        <f t="shared" ca="1" si="1"/>
        <v>43229</v>
      </c>
      <c r="W31" s="1">
        <f t="shared" ca="1" si="1"/>
        <v>43230</v>
      </c>
      <c r="X31" s="1">
        <f t="shared" ca="1" si="1"/>
        <v>43231</v>
      </c>
      <c r="Y31" s="1">
        <f t="shared" ca="1" si="1"/>
        <v>43232</v>
      </c>
      <c r="Z31" s="1">
        <f t="shared" ca="1" si="1"/>
        <v>43233</v>
      </c>
      <c r="AA31" s="1">
        <f t="shared" ca="1" si="1"/>
        <v>43234</v>
      </c>
      <c r="AB31" s="1">
        <f t="shared" ca="1" si="1"/>
        <v>43235</v>
      </c>
      <c r="AC31" s="1">
        <f t="shared" ca="1" si="1"/>
        <v>43236</v>
      </c>
      <c r="AD31" s="1">
        <f t="shared" ca="1" si="1"/>
        <v>43237</v>
      </c>
      <c r="AE31" s="1">
        <f t="shared" ca="1" si="1"/>
        <v>43238</v>
      </c>
      <c r="AF31" s="1">
        <f t="shared" ca="1" si="1"/>
        <v>43239</v>
      </c>
      <c r="AG31" s="1">
        <f t="shared" ca="1" si="1"/>
        <v>43240</v>
      </c>
      <c r="AH31" s="1">
        <f t="shared" ca="1" si="1"/>
        <v>43241</v>
      </c>
      <c r="AI31" s="1">
        <f t="shared" ca="1" si="1"/>
        <v>43242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INDEX(Activities[ACTIVITY],MATCH($C37,Activities[Id],0))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 t="e">
        <f t="shared" ca="1" si="2"/>
        <v>#N/A</v>
      </c>
      <c r="D38" t="e">
        <f ca="1">INDEX(Activities[ACTIVITY],MATCH($C38,Activities[Id],0))</f>
        <v>#N/A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3">
      <c r="A39">
        <f t="shared" si="3"/>
        <v>4.3000000000000007</v>
      </c>
      <c r="B39">
        <v>8</v>
      </c>
      <c r="C39">
        <f t="shared" ca="1" si="2"/>
        <v>-7</v>
      </c>
      <c r="D39" t="str">
        <f ca="1">INDEX(Activities[ACTIVITY],MATCH($C39,Activities[Id],0))</f>
        <v>Project Start</v>
      </c>
      <c r="E39" t="e">
        <f ca="1">GridCalc</f>
        <v>#N/A</v>
      </c>
      <c r="F39" t="e">
        <f ca="1">GridCalc</f>
        <v>#N/A</v>
      </c>
      <c r="G39">
        <f ca="1">GridCalc</f>
        <v>4.3000000000000007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3">
      <c r="A40">
        <f t="shared" si="3"/>
        <v>3.3000000000000007</v>
      </c>
      <c r="B40">
        <v>9</v>
      </c>
      <c r="C40">
        <f t="shared" ca="1" si="2"/>
        <v>-6</v>
      </c>
      <c r="D40" t="str">
        <f ca="1">INDEX(Activities[ACTIVITY],MATCH($C40,Activities[Id],0))</f>
        <v>Project Roadmap</v>
      </c>
      <c r="E40" t="e">
        <f ca="1">GridCalc</f>
        <v>#N/A</v>
      </c>
      <c r="F40" t="e">
        <f ca="1">GridCalc</f>
        <v>#N/A</v>
      </c>
      <c r="G40">
        <f ca="1">GridCalc</f>
        <v>3.3000000000000007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3">
      <c r="E43" s="1">
        <f ca="1">E31</f>
        <v>43212</v>
      </c>
      <c r="F43" s="1">
        <f t="shared" ref="F43:AH43" ca="1" si="4">F31</f>
        <v>43213</v>
      </c>
      <c r="G43" s="1">
        <f t="shared" ca="1" si="4"/>
        <v>43214</v>
      </c>
      <c r="H43" s="1">
        <f t="shared" ca="1" si="4"/>
        <v>43215</v>
      </c>
      <c r="I43" s="1">
        <f t="shared" ca="1" si="4"/>
        <v>43216</v>
      </c>
      <c r="J43" s="1">
        <f t="shared" ca="1" si="4"/>
        <v>43217</v>
      </c>
      <c r="K43" s="1">
        <f t="shared" ca="1" si="4"/>
        <v>43218</v>
      </c>
      <c r="L43" s="1">
        <f t="shared" ca="1" si="4"/>
        <v>43219</v>
      </c>
      <c r="M43" s="1">
        <f t="shared" ca="1" si="4"/>
        <v>43220</v>
      </c>
      <c r="N43" s="1">
        <f t="shared" ca="1" si="4"/>
        <v>43221</v>
      </c>
      <c r="O43" s="1">
        <f t="shared" ca="1" si="4"/>
        <v>43222</v>
      </c>
      <c r="P43" s="1">
        <f t="shared" ca="1" si="4"/>
        <v>43223</v>
      </c>
      <c r="Q43" s="1">
        <f t="shared" ca="1" si="4"/>
        <v>43224</v>
      </c>
      <c r="R43" s="1">
        <f t="shared" ca="1" si="4"/>
        <v>43225</v>
      </c>
      <c r="S43" s="1">
        <f t="shared" ca="1" si="4"/>
        <v>43226</v>
      </c>
      <c r="T43" s="1">
        <f t="shared" ca="1" si="4"/>
        <v>43227</v>
      </c>
      <c r="U43" s="1">
        <f t="shared" ca="1" si="4"/>
        <v>43228</v>
      </c>
      <c r="V43" s="1">
        <f t="shared" ca="1" si="4"/>
        <v>43229</v>
      </c>
      <c r="W43" s="1">
        <f t="shared" ca="1" si="4"/>
        <v>43230</v>
      </c>
      <c r="X43" s="1">
        <f t="shared" ca="1" si="4"/>
        <v>43231</v>
      </c>
      <c r="Y43" s="1">
        <f t="shared" ca="1" si="4"/>
        <v>43232</v>
      </c>
      <c r="Z43" s="1">
        <f t="shared" ca="1" si="4"/>
        <v>43233</v>
      </c>
      <c r="AA43" s="1">
        <f t="shared" ca="1" si="4"/>
        <v>43234</v>
      </c>
      <c r="AB43" s="1">
        <f t="shared" ca="1" si="4"/>
        <v>43235</v>
      </c>
      <c r="AC43" s="1">
        <f t="shared" ca="1" si="4"/>
        <v>43236</v>
      </c>
      <c r="AD43" s="1">
        <f t="shared" ca="1" si="4"/>
        <v>43237</v>
      </c>
      <c r="AE43" s="1">
        <f t="shared" ca="1" si="4"/>
        <v>43238</v>
      </c>
      <c r="AF43" s="1">
        <f t="shared" ca="1" si="4"/>
        <v>43239</v>
      </c>
      <c r="AG43" s="1">
        <f t="shared" ca="1" si="4"/>
        <v>43240</v>
      </c>
      <c r="AH43" s="1">
        <f t="shared" ca="1" si="4"/>
        <v>43241</v>
      </c>
    </row>
    <row r="44" spans="1:35" x14ac:dyDescent="0.3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 t="e">
        <f t="shared" ca="1" si="6"/>
        <v>#N/A</v>
      </c>
      <c r="D49" t="e">
        <f ca="1">UPPER(INDEX(Activities[ACTIVITY],MATCH($C49,Activities[Id],0)))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 t="e">
        <f t="shared" ca="1" si="6"/>
        <v>#N/A</v>
      </c>
      <c r="D50" t="e">
        <f ca="1">UPPER(INDEX(Activities[ACTIVITY],MATCH($C50,Activities[Id],0)))</f>
        <v>#N/A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>
        <f t="shared" ca="1" si="6"/>
        <v>-7</v>
      </c>
      <c r="D51" t="str">
        <f ca="1">UPPER(INDEX(Activities[ACTIVITY],MATCH($C51,Activities[Id],0)))</f>
        <v>PROJECT START</v>
      </c>
      <c r="E51" t="e">
        <f t="shared" ref="E51:AH51" ca="1" si="13">IF(ISERROR(F39),E39,NA())</f>
        <v>#N/A</v>
      </c>
      <c r="F51" t="e">
        <f t="shared" ca="1" si="13"/>
        <v>#N/A</v>
      </c>
      <c r="G51">
        <f t="shared" ca="1" si="13"/>
        <v>4.3000000000000007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28.8" x14ac:dyDescent="0.3">
      <c r="C52">
        <f t="shared" ca="1" si="6"/>
        <v>-6</v>
      </c>
      <c r="D52" t="str">
        <f ca="1">UPPER(INDEX(Activities[ACTIVITY],MATCH($C52,Activities[Id],0)))</f>
        <v>PROJECT ROADMAP</v>
      </c>
      <c r="E52" t="e">
        <f t="shared" ref="E52:AH52" ca="1" si="14">IF(ISERROR(F40),E40,NA())</f>
        <v>#N/A</v>
      </c>
      <c r="F52" t="e">
        <f t="shared" ca="1" si="14"/>
        <v>#N/A</v>
      </c>
      <c r="G52">
        <f t="shared" ca="1" si="14"/>
        <v>3.3000000000000007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 ca="1">E31</f>
        <v>43212</v>
      </c>
      <c r="F55" s="1">
        <f t="shared" ref="F55:AH55" ca="1" si="15">F31</f>
        <v>43213</v>
      </c>
      <c r="G55" s="1">
        <f t="shared" ca="1" si="15"/>
        <v>43214</v>
      </c>
      <c r="H55" s="1">
        <f t="shared" ca="1" si="15"/>
        <v>43215</v>
      </c>
      <c r="I55" s="1">
        <f t="shared" ca="1" si="15"/>
        <v>43216</v>
      </c>
      <c r="J55" s="1">
        <f t="shared" ca="1" si="15"/>
        <v>43217</v>
      </c>
      <c r="K55" s="1">
        <f t="shared" ca="1" si="15"/>
        <v>43218</v>
      </c>
      <c r="L55" s="1">
        <f t="shared" ca="1" si="15"/>
        <v>43219</v>
      </c>
      <c r="M55" s="1">
        <f t="shared" ca="1" si="15"/>
        <v>43220</v>
      </c>
      <c r="N55" s="1">
        <f t="shared" ca="1" si="15"/>
        <v>43221</v>
      </c>
      <c r="O55" s="1">
        <f t="shared" ca="1" si="15"/>
        <v>43222</v>
      </c>
      <c r="P55" s="1">
        <f t="shared" ca="1" si="15"/>
        <v>43223</v>
      </c>
      <c r="Q55" s="1">
        <f t="shared" ca="1" si="15"/>
        <v>43224</v>
      </c>
      <c r="R55" s="1">
        <f t="shared" ca="1" si="15"/>
        <v>43225</v>
      </c>
      <c r="S55" s="1">
        <f t="shared" ca="1" si="15"/>
        <v>43226</v>
      </c>
      <c r="T55" s="1">
        <f t="shared" ca="1" si="15"/>
        <v>43227</v>
      </c>
      <c r="U55" s="1">
        <f t="shared" ca="1" si="15"/>
        <v>43228</v>
      </c>
      <c r="V55" s="1">
        <f t="shared" ca="1" si="15"/>
        <v>43229</v>
      </c>
      <c r="W55" s="1">
        <f t="shared" ca="1" si="15"/>
        <v>43230</v>
      </c>
      <c r="X55" s="1">
        <f t="shared" ca="1" si="15"/>
        <v>43231</v>
      </c>
      <c r="Y55" s="1">
        <f t="shared" ca="1" si="15"/>
        <v>43232</v>
      </c>
      <c r="Z55" s="1">
        <f t="shared" ca="1" si="15"/>
        <v>43233</v>
      </c>
      <c r="AA55" s="1">
        <f t="shared" ca="1" si="15"/>
        <v>43234</v>
      </c>
      <c r="AB55" s="1">
        <f t="shared" ca="1" si="15"/>
        <v>43235</v>
      </c>
      <c r="AC55" s="1">
        <f t="shared" ca="1" si="15"/>
        <v>43236</v>
      </c>
      <c r="AD55" s="1">
        <f t="shared" ca="1" si="15"/>
        <v>43237</v>
      </c>
      <c r="AE55" s="1">
        <f t="shared" ca="1" si="15"/>
        <v>43238</v>
      </c>
      <c r="AF55" s="1">
        <f t="shared" ca="1" si="15"/>
        <v>43239</v>
      </c>
      <c r="AG55" s="1">
        <f t="shared" ca="1" si="15"/>
        <v>43240</v>
      </c>
      <c r="AH55" s="1">
        <f t="shared" ca="1" si="15"/>
        <v>43241</v>
      </c>
    </row>
    <row r="56" spans="3:34" x14ac:dyDescent="0.3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 ca="1">DATE(YEAR(MIN(E55:AH55)),MONTH(MIN(E55:AH55)),1)</f>
        <v>43191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 t="e">
        <f t="shared" ca="1" si="17"/>
        <v>#N/A</v>
      </c>
      <c r="O58" t="e">
        <f t="shared" ca="1" si="17"/>
        <v>#N/A</v>
      </c>
      <c r="P58" t="e">
        <f t="shared" ca="1" si="17"/>
        <v>#N/A</v>
      </c>
      <c r="Q58" t="e">
        <f t="shared" ca="1" si="17"/>
        <v>#N/A</v>
      </c>
      <c r="R58" t="e">
        <f t="shared" ca="1" si="17"/>
        <v>#N/A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28.8" x14ac:dyDescent="0.3">
      <c r="D59" s="3" t="str">
        <f ca="1">TEXT(D58,"mmm yyyy") &amp; " - Top Band"</f>
        <v>Apr 2018 -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 t="e">
        <f t="shared" ca="1" si="18"/>
        <v>#N/A</v>
      </c>
      <c r="O59" t="e">
        <f t="shared" ca="1" si="18"/>
        <v>#N/A</v>
      </c>
      <c r="P59" t="e">
        <f t="shared" ca="1" si="18"/>
        <v>#N/A</v>
      </c>
      <c r="Q59" t="e">
        <f t="shared" ca="1" si="18"/>
        <v>#N/A</v>
      </c>
      <c r="R59" t="e">
        <f t="shared" ca="1" si="18"/>
        <v>#N/A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3">
      <c r="D60" s="3"/>
    </row>
    <row r="61" spans="3:34" x14ac:dyDescent="0.3">
      <c r="D61" s="3">
        <f ca="1">EOMONTH(D58,0)+1</f>
        <v>43221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>
        <f t="shared" ca="1" si="19"/>
        <v>0.5</v>
      </c>
      <c r="O61">
        <f t="shared" ca="1" si="19"/>
        <v>0.5</v>
      </c>
      <c r="P61">
        <f t="shared" ca="1" si="19"/>
        <v>0.5</v>
      </c>
      <c r="Q61">
        <f t="shared" ca="1" si="19"/>
        <v>0.5</v>
      </c>
      <c r="R61">
        <f t="shared" ca="1" si="19"/>
        <v>0.5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 x14ac:dyDescent="0.3">
      <c r="D62" s="3" t="str">
        <f ca="1">TEXT(D61,"mmm yyyy") &amp; " - Top Band"</f>
        <v>May 2018 -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>
        <f t="shared" ca="1" si="20"/>
        <v>13</v>
      </c>
      <c r="O62">
        <f t="shared" ca="1" si="20"/>
        <v>13</v>
      </c>
      <c r="P62">
        <f t="shared" ca="1" si="20"/>
        <v>13</v>
      </c>
      <c r="Q62">
        <f t="shared" ca="1" si="20"/>
        <v>13</v>
      </c>
      <c r="R62">
        <f t="shared" ca="1" si="20"/>
        <v>13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3">
      <c r="D63" s="3"/>
    </row>
    <row r="65" spans="4:34" x14ac:dyDescent="0.3">
      <c r="D65" s="3">
        <f ca="1">D58+1</f>
        <v>43192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3">
      <c r="D66" s="3">
        <f ca="1">D61+1</f>
        <v>43222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>
        <f t="shared" ca="1" si="21"/>
        <v>0.5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 ca="1">LEFT(UPPER(TEXT(E55,"ddd")),$D70)</f>
        <v>SUN</v>
      </c>
      <c r="F70" t="str">
        <f t="shared" ref="F70:AH70" ca="1" si="23">LEFT(UPPER(TEXT(F55,"ddd")),$D70)</f>
        <v>MON</v>
      </c>
      <c r="G70" t="str">
        <f t="shared" ca="1" si="23"/>
        <v>TUE</v>
      </c>
      <c r="H70" t="str">
        <f t="shared" ca="1" si="23"/>
        <v>WED</v>
      </c>
      <c r="I70" t="str">
        <f t="shared" ca="1" si="23"/>
        <v>THU</v>
      </c>
      <c r="J70" t="str">
        <f t="shared" ca="1" si="23"/>
        <v>FRI</v>
      </c>
      <c r="K70" t="str">
        <f t="shared" ca="1" si="23"/>
        <v>SAT</v>
      </c>
      <c r="L70" t="str">
        <f t="shared" ca="1" si="23"/>
        <v>SUN</v>
      </c>
      <c r="M70" t="str">
        <f t="shared" ca="1" si="23"/>
        <v>MON</v>
      </c>
      <c r="N70" t="str">
        <f t="shared" ca="1" si="23"/>
        <v>TUE</v>
      </c>
      <c r="O70" t="str">
        <f t="shared" ca="1" si="23"/>
        <v>WED</v>
      </c>
      <c r="P70" t="str">
        <f t="shared" ca="1" si="23"/>
        <v>THU</v>
      </c>
      <c r="Q70" t="str">
        <f t="shared" ca="1" si="23"/>
        <v>FRI</v>
      </c>
      <c r="R70" t="str">
        <f t="shared" ca="1" si="23"/>
        <v>SAT</v>
      </c>
      <c r="S70" t="str">
        <f t="shared" ca="1" si="23"/>
        <v>SUN</v>
      </c>
      <c r="T70" t="str">
        <f t="shared" ca="1" si="23"/>
        <v>MON</v>
      </c>
      <c r="U70" t="str">
        <f t="shared" ca="1" si="23"/>
        <v>TUE</v>
      </c>
      <c r="V70" t="str">
        <f t="shared" ca="1" si="23"/>
        <v>WED</v>
      </c>
      <c r="W70" t="str">
        <f t="shared" ca="1" si="23"/>
        <v>THU</v>
      </c>
      <c r="X70" t="str">
        <f t="shared" ca="1" si="23"/>
        <v>FRI</v>
      </c>
      <c r="Y70" t="str">
        <f t="shared" ca="1" si="23"/>
        <v>SAT</v>
      </c>
      <c r="Z70" t="str">
        <f t="shared" ca="1" si="23"/>
        <v>SUN</v>
      </c>
      <c r="AA70" t="str">
        <f t="shared" ca="1" si="23"/>
        <v>MON</v>
      </c>
      <c r="AB70" t="str">
        <f t="shared" ca="1" si="23"/>
        <v>TUE</v>
      </c>
      <c r="AC70" t="str">
        <f t="shared" ca="1" si="23"/>
        <v>WED</v>
      </c>
      <c r="AD70" t="str">
        <f t="shared" ca="1" si="23"/>
        <v>THU</v>
      </c>
      <c r="AE70" t="str">
        <f t="shared" ca="1" si="23"/>
        <v>FRI</v>
      </c>
      <c r="AF70" t="str">
        <f t="shared" ca="1" si="23"/>
        <v>SAT</v>
      </c>
      <c r="AG70" t="str">
        <f t="shared" ca="1" si="23"/>
        <v>SUN</v>
      </c>
      <c r="AH70" t="str">
        <f t="shared" ca="1" si="23"/>
        <v>MON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 ca="1">TEXT(E55,"dd")</f>
        <v>22</v>
      </c>
      <c r="F72" t="str">
        <f t="shared" ref="F72:AH72" ca="1" si="24">TEXT(F55,"dd")</f>
        <v>23</v>
      </c>
      <c r="G72" t="str">
        <f t="shared" ca="1" si="24"/>
        <v>24</v>
      </c>
      <c r="H72" t="str">
        <f t="shared" ca="1" si="24"/>
        <v>25</v>
      </c>
      <c r="I72" t="str">
        <f t="shared" ca="1" si="24"/>
        <v>26</v>
      </c>
      <c r="J72" t="str">
        <f t="shared" ca="1" si="24"/>
        <v>27</v>
      </c>
      <c r="K72" t="str">
        <f t="shared" ca="1" si="24"/>
        <v>28</v>
      </c>
      <c r="L72" t="str">
        <f t="shared" ca="1" si="24"/>
        <v>29</v>
      </c>
      <c r="M72" t="str">
        <f t="shared" ca="1" si="24"/>
        <v>30</v>
      </c>
      <c r="N72" t="str">
        <f t="shared" ca="1" si="24"/>
        <v>01</v>
      </c>
      <c r="O72" t="str">
        <f t="shared" ca="1" si="24"/>
        <v>02</v>
      </c>
      <c r="P72" t="str">
        <f t="shared" ca="1" si="24"/>
        <v>03</v>
      </c>
      <c r="Q72" t="str">
        <f t="shared" ca="1" si="24"/>
        <v>04</v>
      </c>
      <c r="R72" t="str">
        <f t="shared" ca="1" si="24"/>
        <v>05</v>
      </c>
      <c r="S72" t="str">
        <f t="shared" ca="1" si="24"/>
        <v>06</v>
      </c>
      <c r="T72" t="str">
        <f t="shared" ca="1" si="24"/>
        <v>07</v>
      </c>
      <c r="U72" t="str">
        <f t="shared" ca="1" si="24"/>
        <v>08</v>
      </c>
      <c r="V72" t="str">
        <f t="shared" ca="1" si="24"/>
        <v>09</v>
      </c>
      <c r="W72" t="str">
        <f t="shared" ca="1" si="24"/>
        <v>10</v>
      </c>
      <c r="X72" t="str">
        <f t="shared" ca="1" si="24"/>
        <v>11</v>
      </c>
      <c r="Y72" t="str">
        <f t="shared" ca="1" si="24"/>
        <v>12</v>
      </c>
      <c r="Z72" t="str">
        <f t="shared" ca="1" si="24"/>
        <v>13</v>
      </c>
      <c r="AA72" t="str">
        <f t="shared" ca="1" si="24"/>
        <v>14</v>
      </c>
      <c r="AB72" t="str">
        <f t="shared" ca="1" si="24"/>
        <v>15</v>
      </c>
      <c r="AC72" t="str">
        <f t="shared" ca="1" si="24"/>
        <v>16</v>
      </c>
      <c r="AD72" t="str">
        <f t="shared" ca="1" si="24"/>
        <v>17</v>
      </c>
      <c r="AE72" t="str">
        <f t="shared" ca="1" si="24"/>
        <v>18</v>
      </c>
      <c r="AF72" t="str">
        <f t="shared" ca="1" si="24"/>
        <v>19</v>
      </c>
      <c r="AG72" t="str">
        <f t="shared" ca="1" si="24"/>
        <v>20</v>
      </c>
      <c r="AH72" t="str">
        <f t="shared" ca="1" si="24"/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Cameron Pon</dc:creator>
  <cp:lastModifiedBy>Cameron Pon</cp:lastModifiedBy>
  <dcterms:created xsi:type="dcterms:W3CDTF">2017-12-22T01:09:47Z</dcterms:created>
  <dcterms:modified xsi:type="dcterms:W3CDTF">2018-04-23T02:07:13Z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2017-12-22T01:09:52.6920314Z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