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E3" i="6" l="1"/>
  <c r="D3" i="6"/>
  <c r="C3" i="6"/>
  <c r="B3" i="6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Z190" i="1"/>
  <c r="AA190" i="1"/>
  <c r="AL190" i="1" s="1"/>
  <c r="AB190" i="1"/>
  <c r="AC190" i="1"/>
  <c r="AM190" i="1" s="1"/>
  <c r="AD190" i="1"/>
  <c r="AE190" i="1" s="1"/>
  <c r="AF193" i="1" s="1"/>
  <c r="AG193" i="1" s="1"/>
  <c r="AO193" i="1" s="1"/>
  <c r="AF190" i="1"/>
  <c r="AG190" i="1"/>
  <c r="AO190" i="1" s="1"/>
  <c r="AJ190" i="1"/>
  <c r="AK190" i="1"/>
  <c r="AN190" i="1"/>
  <c r="AP190" i="1"/>
  <c r="AQ190" i="1"/>
  <c r="AR190" i="1"/>
  <c r="AS190" i="1"/>
  <c r="Z191" i="1"/>
  <c r="AA191" i="1" s="1"/>
  <c r="AB191" i="1"/>
  <c r="AC191" i="1"/>
  <c r="AM191" i="1" s="1"/>
  <c r="AD191" i="1"/>
  <c r="AE191" i="1"/>
  <c r="AF194" i="1" s="1"/>
  <c r="AG194" i="1" s="1"/>
  <c r="AO194" i="1" s="1"/>
  <c r="AF191" i="1"/>
  <c r="AG191" i="1"/>
  <c r="AJ191" i="1"/>
  <c r="AK191" i="1"/>
  <c r="AN191" i="1"/>
  <c r="AO191" i="1"/>
  <c r="AP191" i="1"/>
  <c r="AQ191" i="1"/>
  <c r="AR191" i="1"/>
  <c r="AS191" i="1"/>
  <c r="Z192" i="1"/>
  <c r="AA192" i="1"/>
  <c r="AL192" i="1" s="1"/>
  <c r="AB192" i="1"/>
  <c r="AC192" i="1"/>
  <c r="AM192" i="1" s="1"/>
  <c r="AD192" i="1"/>
  <c r="AE192" i="1" s="1"/>
  <c r="AF195" i="1" s="1"/>
  <c r="AG195" i="1" s="1"/>
  <c r="AO195" i="1" s="1"/>
  <c r="AF192" i="1"/>
  <c r="AG192" i="1"/>
  <c r="AJ192" i="1"/>
  <c r="AK192" i="1"/>
  <c r="AN192" i="1"/>
  <c r="AO192" i="1"/>
  <c r="AP192" i="1"/>
  <c r="AQ192" i="1"/>
  <c r="AR192" i="1"/>
  <c r="AS192" i="1"/>
  <c r="Z193" i="1"/>
  <c r="AA193" i="1" s="1"/>
  <c r="AD193" i="1"/>
  <c r="AE193" i="1"/>
  <c r="AF196" i="1" s="1"/>
  <c r="AG196" i="1" s="1"/>
  <c r="AO196" i="1" s="1"/>
  <c r="AJ193" i="1"/>
  <c r="AK193" i="1"/>
  <c r="AN193" i="1"/>
  <c r="AP193" i="1"/>
  <c r="AQ193" i="1"/>
  <c r="AR193" i="1"/>
  <c r="Z194" i="1"/>
  <c r="AA194" i="1"/>
  <c r="AL194" i="1" s="1"/>
  <c r="AD194" i="1"/>
  <c r="AE194" i="1" s="1"/>
  <c r="AF197" i="1" s="1"/>
  <c r="AG197" i="1" s="1"/>
  <c r="AO197" i="1" s="1"/>
  <c r="AJ194" i="1"/>
  <c r="AK194" i="1"/>
  <c r="AN194" i="1"/>
  <c r="AP194" i="1"/>
  <c r="AQ194" i="1"/>
  <c r="AR194" i="1"/>
  <c r="Z195" i="1"/>
  <c r="AA195" i="1" s="1"/>
  <c r="AD195" i="1"/>
  <c r="AE195" i="1"/>
  <c r="AF198" i="1" s="1"/>
  <c r="AG198" i="1" s="1"/>
  <c r="AO198" i="1" s="1"/>
  <c r="AJ195" i="1"/>
  <c r="AK195" i="1"/>
  <c r="AN195" i="1"/>
  <c r="AP195" i="1"/>
  <c r="AQ195" i="1"/>
  <c r="AR195" i="1"/>
  <c r="Z196" i="1"/>
  <c r="AA196" i="1"/>
  <c r="AB199" i="1" s="1"/>
  <c r="AD196" i="1"/>
  <c r="AE196" i="1" s="1"/>
  <c r="AF199" i="1" s="1"/>
  <c r="AG199" i="1" s="1"/>
  <c r="AO199" i="1" s="1"/>
  <c r="AJ196" i="1"/>
  <c r="AK196" i="1"/>
  <c r="AN196" i="1"/>
  <c r="AP196" i="1"/>
  <c r="AQ196" i="1"/>
  <c r="AR196" i="1"/>
  <c r="Z197" i="1"/>
  <c r="AA197" i="1"/>
  <c r="AB200" i="1" s="1"/>
  <c r="AD197" i="1"/>
  <c r="AH190" i="1" s="1"/>
  <c r="AI190" i="1" s="1"/>
  <c r="AE197" i="1"/>
  <c r="AF200" i="1" s="1"/>
  <c r="AG200" i="1" s="1"/>
  <c r="AO200" i="1" s="1"/>
  <c r="AJ197" i="1"/>
  <c r="AK197" i="1"/>
  <c r="AN197" i="1"/>
  <c r="AP197" i="1"/>
  <c r="AQ197" i="1"/>
  <c r="AR197" i="1"/>
  <c r="Z198" i="1"/>
  <c r="AA198" i="1" s="1"/>
  <c r="AD198" i="1"/>
  <c r="AH191" i="1" s="1"/>
  <c r="AI191" i="1" s="1"/>
  <c r="AE198" i="1"/>
  <c r="AF201" i="1" s="1"/>
  <c r="AG201" i="1" s="1"/>
  <c r="AO201" i="1" s="1"/>
  <c r="AJ198" i="1"/>
  <c r="AK198" i="1"/>
  <c r="AN198" i="1"/>
  <c r="AP198" i="1"/>
  <c r="AQ198" i="1"/>
  <c r="AR198" i="1"/>
  <c r="Z199" i="1"/>
  <c r="AA199" i="1"/>
  <c r="AL199" i="1" s="1"/>
  <c r="AD199" i="1"/>
  <c r="AH192" i="1" s="1"/>
  <c r="AI192" i="1" s="1"/>
  <c r="AE199" i="1"/>
  <c r="AF202" i="1" s="1"/>
  <c r="AG202" i="1" s="1"/>
  <c r="AO202" i="1" s="1"/>
  <c r="AJ199" i="1"/>
  <c r="AK199" i="1"/>
  <c r="AN199" i="1"/>
  <c r="AP199" i="1"/>
  <c r="AQ199" i="1"/>
  <c r="AR199" i="1"/>
  <c r="Z200" i="1"/>
  <c r="AA200" i="1"/>
  <c r="AL200" i="1" s="1"/>
  <c r="AD200" i="1"/>
  <c r="AH193" i="1" s="1"/>
  <c r="AJ200" i="1"/>
  <c r="AK200" i="1"/>
  <c r="AN200" i="1"/>
  <c r="AP200" i="1"/>
  <c r="AQ200" i="1"/>
  <c r="AR200" i="1"/>
  <c r="Z201" i="1"/>
  <c r="AA201" i="1"/>
  <c r="AB204" i="1" s="1"/>
  <c r="AD201" i="1"/>
  <c r="AH194" i="1" s="1"/>
  <c r="AI194" i="1" s="1"/>
  <c r="AE201" i="1"/>
  <c r="AF204" i="1" s="1"/>
  <c r="AG204" i="1" s="1"/>
  <c r="AO204" i="1" s="1"/>
  <c r="AJ201" i="1"/>
  <c r="AK201" i="1"/>
  <c r="AN201" i="1"/>
  <c r="AP201" i="1"/>
  <c r="AQ201" i="1"/>
  <c r="AR201" i="1"/>
  <c r="Z202" i="1"/>
  <c r="AA202" i="1" s="1"/>
  <c r="AD202" i="1"/>
  <c r="AH195" i="1" s="1"/>
  <c r="AI195" i="1" s="1"/>
  <c r="AE202" i="1"/>
  <c r="AF205" i="1" s="1"/>
  <c r="AG205" i="1" s="1"/>
  <c r="AJ202" i="1"/>
  <c r="AK202" i="1"/>
  <c r="AN202" i="1"/>
  <c r="AP202" i="1"/>
  <c r="AQ202" i="1"/>
  <c r="AR202" i="1"/>
  <c r="AJ203" i="1"/>
  <c r="AK203" i="1"/>
  <c r="AN203" i="1"/>
  <c r="AP203" i="1"/>
  <c r="AQ203" i="1"/>
  <c r="AJ204" i="1"/>
  <c r="AK204" i="1"/>
  <c r="AN204" i="1"/>
  <c r="AP204" i="1"/>
  <c r="AQ204" i="1"/>
  <c r="Z182" i="1"/>
  <c r="AA182" i="1" s="1"/>
  <c r="AB182" i="1"/>
  <c r="AC182" i="1"/>
  <c r="AM182" i="1" s="1"/>
  <c r="AD182" i="1"/>
  <c r="AE182" i="1"/>
  <c r="AF182" i="1"/>
  <c r="AG182" i="1"/>
  <c r="AO182" i="1" s="1"/>
  <c r="AJ182" i="1"/>
  <c r="AK182" i="1"/>
  <c r="AN182" i="1"/>
  <c r="AP182" i="1"/>
  <c r="AQ182" i="1"/>
  <c r="AR182" i="1"/>
  <c r="AS182" i="1"/>
  <c r="Z183" i="1"/>
  <c r="AA183" i="1"/>
  <c r="AL183" i="1" s="1"/>
  <c r="AB183" i="1"/>
  <c r="AC183" i="1"/>
  <c r="AM183" i="1" s="1"/>
  <c r="AD183" i="1"/>
  <c r="AE183" i="1" s="1"/>
  <c r="AF186" i="1" s="1"/>
  <c r="AG186" i="1" s="1"/>
  <c r="AO186" i="1" s="1"/>
  <c r="AF183" i="1"/>
  <c r="AG183" i="1"/>
  <c r="AO183" i="1" s="1"/>
  <c r="AJ183" i="1"/>
  <c r="AK183" i="1"/>
  <c r="AN183" i="1"/>
  <c r="AP183" i="1"/>
  <c r="AQ183" i="1"/>
  <c r="AR183" i="1"/>
  <c r="AS183" i="1"/>
  <c r="Z184" i="1"/>
  <c r="AA184" i="1" s="1"/>
  <c r="AB184" i="1"/>
  <c r="AC184" i="1"/>
  <c r="AM184" i="1" s="1"/>
  <c r="AD184" i="1"/>
  <c r="AE184" i="1"/>
  <c r="AF184" i="1"/>
  <c r="AG184" i="1"/>
  <c r="AO184" i="1" s="1"/>
  <c r="AJ184" i="1"/>
  <c r="AK184" i="1"/>
  <c r="AN184" i="1"/>
  <c r="AP184" i="1"/>
  <c r="AQ184" i="1"/>
  <c r="AR184" i="1"/>
  <c r="AS184" i="1"/>
  <c r="Z185" i="1"/>
  <c r="AA185" i="1"/>
  <c r="AL185" i="1" s="1"/>
  <c r="AD185" i="1"/>
  <c r="AE185" i="1" s="1"/>
  <c r="AF188" i="1" s="1"/>
  <c r="AG188" i="1" s="1"/>
  <c r="AO188" i="1" s="1"/>
  <c r="AF185" i="1"/>
  <c r="AG185" i="1"/>
  <c r="AO185" i="1" s="1"/>
  <c r="AJ185" i="1"/>
  <c r="AK185" i="1"/>
  <c r="AN185" i="1"/>
  <c r="AP185" i="1"/>
  <c r="AQ185" i="1"/>
  <c r="AR185" i="1"/>
  <c r="Z186" i="1"/>
  <c r="AA186" i="1" s="1"/>
  <c r="AB186" i="1"/>
  <c r="AC186" i="1"/>
  <c r="AM186" i="1" s="1"/>
  <c r="AD186" i="1"/>
  <c r="AE186" i="1"/>
  <c r="AJ186" i="1"/>
  <c r="AK186" i="1"/>
  <c r="AN186" i="1"/>
  <c r="AP186" i="1"/>
  <c r="AQ186" i="1"/>
  <c r="AR186" i="1"/>
  <c r="AS186" i="1"/>
  <c r="Z187" i="1"/>
  <c r="AA187" i="1"/>
  <c r="AL187" i="1" s="1"/>
  <c r="AD187" i="1"/>
  <c r="AE187" i="1" s="1"/>
  <c r="AF187" i="1"/>
  <c r="AG187" i="1"/>
  <c r="AO187" i="1" s="1"/>
  <c r="AJ187" i="1"/>
  <c r="AK187" i="1"/>
  <c r="AN187" i="1"/>
  <c r="AP187" i="1"/>
  <c r="AQ187" i="1"/>
  <c r="AR187" i="1"/>
  <c r="Z188" i="1"/>
  <c r="AA188" i="1" s="1"/>
  <c r="AB188" i="1"/>
  <c r="AC188" i="1"/>
  <c r="AM188" i="1" s="1"/>
  <c r="AD188" i="1"/>
  <c r="AE188" i="1"/>
  <c r="AJ188" i="1"/>
  <c r="AK188" i="1"/>
  <c r="AN188" i="1"/>
  <c r="AP188" i="1"/>
  <c r="AQ188" i="1"/>
  <c r="AR188" i="1"/>
  <c r="AS188" i="1"/>
  <c r="Z189" i="1"/>
  <c r="AA189" i="1"/>
  <c r="AL189" i="1" s="1"/>
  <c r="AD189" i="1"/>
  <c r="AH182" i="1" s="1"/>
  <c r="AF189" i="1"/>
  <c r="AG189" i="1"/>
  <c r="AJ189" i="1"/>
  <c r="AK189" i="1"/>
  <c r="AN189" i="1"/>
  <c r="AO189" i="1"/>
  <c r="AP189" i="1"/>
  <c r="AQ189" i="1"/>
  <c r="AR189" i="1"/>
  <c r="AH183" i="1"/>
  <c r="AH184" i="1"/>
  <c r="AH186" i="1"/>
  <c r="AH187" i="1"/>
  <c r="AH188" i="1"/>
  <c r="AI188" i="1" s="1"/>
  <c r="S205" i="1"/>
  <c r="T205" i="1" s="1"/>
  <c r="R205" i="1"/>
  <c r="P205" i="1"/>
  <c r="Q204" i="1" s="1"/>
  <c r="S204" i="1"/>
  <c r="T204" i="1" s="1"/>
  <c r="R204" i="1"/>
  <c r="P204" i="1"/>
  <c r="T203" i="1"/>
  <c r="S203" i="1"/>
  <c r="R203" i="1"/>
  <c r="P203" i="1"/>
  <c r="T202" i="1"/>
  <c r="S202" i="1"/>
  <c r="R202" i="1"/>
  <c r="Q202" i="1"/>
  <c r="P202" i="1"/>
  <c r="T201" i="1"/>
  <c r="S201" i="1"/>
  <c r="R201" i="1"/>
  <c r="P201" i="1"/>
  <c r="Q200" i="1" s="1"/>
  <c r="S200" i="1"/>
  <c r="T200" i="1" s="1"/>
  <c r="R200" i="1"/>
  <c r="P200" i="1"/>
  <c r="Q199" i="1" s="1"/>
  <c r="S199" i="1"/>
  <c r="T199" i="1" s="1"/>
  <c r="R199" i="1"/>
  <c r="P199" i="1"/>
  <c r="S198" i="1"/>
  <c r="T198" i="1" s="1"/>
  <c r="R198" i="1"/>
  <c r="Q198" i="1"/>
  <c r="P198" i="1"/>
  <c r="Q197" i="1" s="1"/>
  <c r="T197" i="1"/>
  <c r="S197" i="1"/>
  <c r="R197" i="1"/>
  <c r="P197" i="1"/>
  <c r="S196" i="1"/>
  <c r="T196" i="1" s="1"/>
  <c r="R196" i="1"/>
  <c r="P196" i="1"/>
  <c r="Q195" i="1" s="1"/>
  <c r="T195" i="1"/>
  <c r="S195" i="1"/>
  <c r="R195" i="1"/>
  <c r="P195" i="1"/>
  <c r="S194" i="1"/>
  <c r="T194" i="1" s="1"/>
  <c r="R194" i="1"/>
  <c r="P194" i="1"/>
  <c r="Q193" i="1" s="1"/>
  <c r="T193" i="1"/>
  <c r="S193" i="1"/>
  <c r="R193" i="1"/>
  <c r="P193" i="1"/>
  <c r="S192" i="1"/>
  <c r="T192" i="1" s="1"/>
  <c r="R192" i="1"/>
  <c r="Q192" i="1"/>
  <c r="P192" i="1"/>
  <c r="T191" i="1"/>
  <c r="S191" i="1"/>
  <c r="R191" i="1"/>
  <c r="Q191" i="1"/>
  <c r="P191" i="1"/>
  <c r="Q194" i="1" s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AI193" i="1" l="1"/>
  <c r="AL195" i="1"/>
  <c r="AB198" i="1"/>
  <c r="AL191" i="1"/>
  <c r="AB194" i="1"/>
  <c r="AS200" i="1"/>
  <c r="AC200" i="1"/>
  <c r="AM200" i="1" s="1"/>
  <c r="AC199" i="1"/>
  <c r="AM199" i="1" s="1"/>
  <c r="AS199" i="1"/>
  <c r="AL193" i="1"/>
  <c r="AB196" i="1"/>
  <c r="AB205" i="1"/>
  <c r="AL202" i="1"/>
  <c r="AC204" i="1"/>
  <c r="AM204" i="1" s="1"/>
  <c r="AS204" i="1"/>
  <c r="AB201" i="1"/>
  <c r="AL198" i="1"/>
  <c r="AB203" i="1"/>
  <c r="AB202" i="1"/>
  <c r="AB195" i="1"/>
  <c r="AB193" i="1"/>
  <c r="AE200" i="1"/>
  <c r="AF203" i="1" s="1"/>
  <c r="AG203" i="1" s="1"/>
  <c r="AO203" i="1" s="1"/>
  <c r="AL201" i="1"/>
  <c r="AL197" i="1"/>
  <c r="AB197" i="1"/>
  <c r="AL196" i="1"/>
  <c r="AB189" i="1"/>
  <c r="AL186" i="1"/>
  <c r="AL182" i="1"/>
  <c r="AB185" i="1"/>
  <c r="AL188" i="1"/>
  <c r="AL184" i="1"/>
  <c r="AB187" i="1"/>
  <c r="AI187" i="1"/>
  <c r="AI186" i="1"/>
  <c r="AH189" i="1"/>
  <c r="AH185" i="1"/>
  <c r="AE189" i="1"/>
  <c r="Q203" i="1"/>
  <c r="Q201" i="1"/>
  <c r="Q196" i="1"/>
  <c r="Z178" i="1"/>
  <c r="AD178" i="1"/>
  <c r="AE178" i="1" s="1"/>
  <c r="AF181" i="1" s="1"/>
  <c r="AG181" i="1" s="1"/>
  <c r="AO181" i="1" s="1"/>
  <c r="AF178" i="1"/>
  <c r="AG178" i="1"/>
  <c r="AO178" i="1" s="1"/>
  <c r="AJ178" i="1"/>
  <c r="AK178" i="1"/>
  <c r="AN178" i="1"/>
  <c r="AP178" i="1"/>
  <c r="AR178" i="1"/>
  <c r="Z179" i="1"/>
  <c r="AD179" i="1"/>
  <c r="AE179" i="1"/>
  <c r="AF179" i="1"/>
  <c r="AG179" i="1" s="1"/>
  <c r="AO179" i="1" s="1"/>
  <c r="AJ179" i="1"/>
  <c r="AK179" i="1"/>
  <c r="AN179" i="1"/>
  <c r="AP179" i="1"/>
  <c r="Z180" i="1"/>
  <c r="AR180" i="1" s="1"/>
  <c r="AD180" i="1"/>
  <c r="AF180" i="1"/>
  <c r="AG180" i="1"/>
  <c r="AH180" i="1"/>
  <c r="AI184" i="1" s="1"/>
  <c r="AJ180" i="1"/>
  <c r="AK180" i="1"/>
  <c r="AN180" i="1"/>
  <c r="AO180" i="1"/>
  <c r="AP180" i="1"/>
  <c r="Z181" i="1"/>
  <c r="AD181" i="1"/>
  <c r="AE181" i="1"/>
  <c r="AH181" i="1"/>
  <c r="AJ181" i="1"/>
  <c r="AK181" i="1"/>
  <c r="AN181" i="1"/>
  <c r="AP181" i="1"/>
  <c r="AH178" i="1"/>
  <c r="AI182" i="1" s="1"/>
  <c r="AH179" i="1"/>
  <c r="AI183" i="1" s="1"/>
  <c r="V188" i="1"/>
  <c r="V189" i="1"/>
  <c r="V190" i="1"/>
  <c r="V191" i="1"/>
  <c r="P187" i="1"/>
  <c r="Q190" i="1" s="1"/>
  <c r="R187" i="1"/>
  <c r="S187" i="1"/>
  <c r="P188" i="1"/>
  <c r="R188" i="1"/>
  <c r="S188" i="1"/>
  <c r="P189" i="1"/>
  <c r="R189" i="1"/>
  <c r="S189" i="1"/>
  <c r="P190" i="1"/>
  <c r="R190" i="1"/>
  <c r="S190" i="1"/>
  <c r="C188" i="1"/>
  <c r="C189" i="1"/>
  <c r="C190" i="1"/>
  <c r="C191" i="1"/>
  <c r="AS201" i="1" l="1"/>
  <c r="AC201" i="1"/>
  <c r="AM201" i="1" s="1"/>
  <c r="AC193" i="1"/>
  <c r="AM193" i="1" s="1"/>
  <c r="AS193" i="1"/>
  <c r="AC194" i="1"/>
  <c r="AM194" i="1" s="1"/>
  <c r="AS194" i="1"/>
  <c r="AC195" i="1"/>
  <c r="AM195" i="1" s="1"/>
  <c r="AS195" i="1"/>
  <c r="AS205" i="1"/>
  <c r="AC205" i="1"/>
  <c r="AC202" i="1"/>
  <c r="AM202" i="1" s="1"/>
  <c r="AS202" i="1"/>
  <c r="AS196" i="1"/>
  <c r="AC196" i="1"/>
  <c r="AM196" i="1" s="1"/>
  <c r="AC198" i="1"/>
  <c r="AM198" i="1" s="1"/>
  <c r="AS198" i="1"/>
  <c r="AS203" i="1"/>
  <c r="AC203" i="1"/>
  <c r="AM203" i="1" s="1"/>
  <c r="AS197" i="1"/>
  <c r="AC197" i="1"/>
  <c r="AM197" i="1" s="1"/>
  <c r="AS187" i="1"/>
  <c r="AC187" i="1"/>
  <c r="AM187" i="1" s="1"/>
  <c r="AC185" i="1"/>
  <c r="AM185" i="1" s="1"/>
  <c r="AS185" i="1"/>
  <c r="AI185" i="1"/>
  <c r="AI189" i="1"/>
  <c r="AC189" i="1"/>
  <c r="AM189" i="1" s="1"/>
  <c r="AS189" i="1"/>
  <c r="Q187" i="1"/>
  <c r="T188" i="1"/>
  <c r="AR179" i="1"/>
  <c r="AR181" i="1"/>
  <c r="AE180" i="1"/>
  <c r="AF173" i="1"/>
  <c r="AG173" i="1" s="1"/>
  <c r="AO173" i="1" s="1"/>
  <c r="AH173" i="1"/>
  <c r="AI173" i="1" s="1"/>
  <c r="AF174" i="1"/>
  <c r="AG174" i="1" s="1"/>
  <c r="AO174" i="1" s="1"/>
  <c r="AH174" i="1"/>
  <c r="AI178" i="1" s="1"/>
  <c r="AI174" i="1"/>
  <c r="AF175" i="1"/>
  <c r="AG175" i="1" s="1"/>
  <c r="AO175" i="1" s="1"/>
  <c r="AH175" i="1"/>
  <c r="AF176" i="1"/>
  <c r="AG176" i="1" s="1"/>
  <c r="AH176" i="1"/>
  <c r="AI180" i="1" s="1"/>
  <c r="AF177" i="1"/>
  <c r="AG177" i="1" s="1"/>
  <c r="AH177" i="1"/>
  <c r="AI177" i="1" s="1"/>
  <c r="AP177" i="1"/>
  <c r="AN177" i="1"/>
  <c r="AK177" i="1"/>
  <c r="AJ177" i="1"/>
  <c r="AD177" i="1"/>
  <c r="AE177" i="1" s="1"/>
  <c r="AP176" i="1"/>
  <c r="AN176" i="1"/>
  <c r="AK176" i="1"/>
  <c r="AJ176" i="1"/>
  <c r="AE176" i="1"/>
  <c r="AD176" i="1"/>
  <c r="AP175" i="1"/>
  <c r="AN175" i="1"/>
  <c r="AK175" i="1"/>
  <c r="AJ175" i="1"/>
  <c r="AE175" i="1"/>
  <c r="AD175" i="1"/>
  <c r="AP174" i="1"/>
  <c r="AN174" i="1"/>
  <c r="AK174" i="1"/>
  <c r="AJ174" i="1"/>
  <c r="AD174" i="1"/>
  <c r="AE174" i="1" s="1"/>
  <c r="AP173" i="1"/>
  <c r="AN173" i="1"/>
  <c r="AK173" i="1"/>
  <c r="AJ173" i="1"/>
  <c r="AE173" i="1"/>
  <c r="AD173" i="1"/>
  <c r="P183" i="1"/>
  <c r="P184" i="1"/>
  <c r="P185" i="1"/>
  <c r="P186" i="1"/>
  <c r="R183" i="1"/>
  <c r="S183" i="1"/>
  <c r="T187" i="1" s="1"/>
  <c r="R184" i="1"/>
  <c r="S184" i="1"/>
  <c r="R185" i="1"/>
  <c r="S185" i="1"/>
  <c r="T189" i="1" s="1"/>
  <c r="R186" i="1"/>
  <c r="S186" i="1"/>
  <c r="T190" i="1" s="1"/>
  <c r="V187" i="1"/>
  <c r="V183" i="1"/>
  <c r="V184" i="1"/>
  <c r="V185" i="1"/>
  <c r="V186" i="1"/>
  <c r="C183" i="1"/>
  <c r="C184" i="1"/>
  <c r="C185" i="1"/>
  <c r="C186" i="1"/>
  <c r="C187" i="1"/>
  <c r="Q188" i="1" l="1"/>
  <c r="Q186" i="1"/>
  <c r="Q189" i="1"/>
  <c r="AI179" i="1"/>
  <c r="AI181" i="1"/>
  <c r="T186" i="1"/>
  <c r="AO177" i="1"/>
  <c r="AO176" i="1"/>
  <c r="P178" i="1"/>
  <c r="AQ178" i="1" s="1"/>
  <c r="R178" i="1"/>
  <c r="S178" i="1"/>
  <c r="P179" i="1"/>
  <c r="AQ179" i="1" s="1"/>
  <c r="R179" i="1"/>
  <c r="S179" i="1"/>
  <c r="T183" i="1" s="1"/>
  <c r="P180" i="1"/>
  <c r="AQ180" i="1" s="1"/>
  <c r="R180" i="1"/>
  <c r="S180" i="1"/>
  <c r="T184" i="1" s="1"/>
  <c r="P181" i="1"/>
  <c r="AQ181" i="1" s="1"/>
  <c r="R181" i="1"/>
  <c r="S181" i="1"/>
  <c r="T185" i="1" s="1"/>
  <c r="P182" i="1"/>
  <c r="R182" i="1"/>
  <c r="S182" i="1"/>
  <c r="Z169" i="1"/>
  <c r="AD169" i="1"/>
  <c r="AE169" i="1"/>
  <c r="AF172" i="1" s="1"/>
  <c r="AG172" i="1" s="1"/>
  <c r="AO172" i="1" s="1"/>
  <c r="AF169" i="1"/>
  <c r="AG169" i="1"/>
  <c r="AJ169" i="1"/>
  <c r="AK169" i="1"/>
  <c r="AN169" i="1"/>
  <c r="AO169" i="1"/>
  <c r="AP169" i="1"/>
  <c r="Z170" i="1"/>
  <c r="AR170" i="1" s="1"/>
  <c r="AD170" i="1"/>
  <c r="AE170" i="1" s="1"/>
  <c r="AF170" i="1"/>
  <c r="AG170" i="1"/>
  <c r="AJ170" i="1"/>
  <c r="AK170" i="1"/>
  <c r="AN170" i="1"/>
  <c r="AO170" i="1"/>
  <c r="AP170" i="1"/>
  <c r="Z171" i="1"/>
  <c r="AD171" i="1"/>
  <c r="AE171" i="1"/>
  <c r="AF171" i="1"/>
  <c r="AG171" i="1"/>
  <c r="AJ171" i="1"/>
  <c r="AK171" i="1"/>
  <c r="AN171" i="1"/>
  <c r="AO171" i="1"/>
  <c r="AP171" i="1"/>
  <c r="Z172" i="1"/>
  <c r="AR172" i="1" s="1"/>
  <c r="AD172" i="1"/>
  <c r="AE172" i="1" s="1"/>
  <c r="AJ172" i="1"/>
  <c r="AK172" i="1"/>
  <c r="AN172" i="1"/>
  <c r="AP172" i="1"/>
  <c r="Z173" i="1"/>
  <c r="Z174" i="1"/>
  <c r="AA178" i="1" s="1"/>
  <c r="Z175" i="1"/>
  <c r="AA179" i="1" s="1"/>
  <c r="Z176" i="1"/>
  <c r="AA180" i="1" s="1"/>
  <c r="Z177" i="1"/>
  <c r="AA181" i="1" s="1"/>
  <c r="C179" i="1"/>
  <c r="C180" i="1"/>
  <c r="C181" i="1"/>
  <c r="C182" i="1"/>
  <c r="V182" i="1"/>
  <c r="V179" i="1"/>
  <c r="V180" i="1"/>
  <c r="V181" i="1"/>
  <c r="AB181" i="1" l="1"/>
  <c r="AL178" i="1"/>
  <c r="AL180" i="1"/>
  <c r="AL181" i="1"/>
  <c r="AL179" i="1"/>
  <c r="AR173" i="1"/>
  <c r="AA173" i="1"/>
  <c r="Q181" i="1"/>
  <c r="Q184" i="1"/>
  <c r="Q182" i="1"/>
  <c r="AA177" i="1"/>
  <c r="AB180" i="1" s="1"/>
  <c r="AR177" i="1"/>
  <c r="Q185" i="1"/>
  <c r="AA176" i="1"/>
  <c r="AB179" i="1" s="1"/>
  <c r="AR176" i="1"/>
  <c r="AR175" i="1"/>
  <c r="AA175" i="1"/>
  <c r="AB178" i="1" s="1"/>
  <c r="Q183" i="1"/>
  <c r="AA174" i="1"/>
  <c r="AR174" i="1"/>
  <c r="T182" i="1"/>
  <c r="AH172" i="1"/>
  <c r="AI176" i="1" s="1"/>
  <c r="AR171" i="1"/>
  <c r="AR169" i="1"/>
  <c r="Z166" i="1"/>
  <c r="AD166" i="1"/>
  <c r="AE166" i="1"/>
  <c r="AF166" i="1"/>
  <c r="AG166" i="1"/>
  <c r="AJ166" i="1"/>
  <c r="AK166" i="1"/>
  <c r="AN166" i="1"/>
  <c r="AO166" i="1"/>
  <c r="AP166" i="1"/>
  <c r="Z167" i="1"/>
  <c r="AR167" i="1" s="1"/>
  <c r="AD167" i="1"/>
  <c r="AE167" i="1"/>
  <c r="AF167" i="1"/>
  <c r="AG167" i="1"/>
  <c r="AJ167" i="1"/>
  <c r="AK167" i="1"/>
  <c r="AN167" i="1"/>
  <c r="AO167" i="1"/>
  <c r="AP167" i="1"/>
  <c r="Z168" i="1"/>
  <c r="AD168" i="1"/>
  <c r="AE168" i="1"/>
  <c r="AF168" i="1"/>
  <c r="AG168" i="1"/>
  <c r="AH168" i="1"/>
  <c r="AJ168" i="1"/>
  <c r="AK168" i="1"/>
  <c r="AN168" i="1"/>
  <c r="AO168" i="1"/>
  <c r="AP168" i="1"/>
  <c r="AH166" i="1"/>
  <c r="AH167" i="1"/>
  <c r="P175" i="1"/>
  <c r="AQ175" i="1" s="1"/>
  <c r="R175" i="1"/>
  <c r="S175" i="1"/>
  <c r="T179" i="1" s="1"/>
  <c r="P176" i="1"/>
  <c r="AQ176" i="1" s="1"/>
  <c r="R176" i="1"/>
  <c r="S176" i="1"/>
  <c r="T180" i="1" s="1"/>
  <c r="P177" i="1"/>
  <c r="AQ177" i="1" s="1"/>
  <c r="R177" i="1"/>
  <c r="S177" i="1"/>
  <c r="T181" i="1" s="1"/>
  <c r="C176" i="1"/>
  <c r="C177" i="1"/>
  <c r="C178" i="1"/>
  <c r="V176" i="1"/>
  <c r="V177" i="1"/>
  <c r="V178" i="1"/>
  <c r="AC180" i="1" l="1"/>
  <c r="AM180" i="1" s="1"/>
  <c r="AS180" i="1"/>
  <c r="AC178" i="1"/>
  <c r="AM178" i="1" s="1"/>
  <c r="AS178" i="1"/>
  <c r="AS181" i="1"/>
  <c r="AC181" i="1"/>
  <c r="AM181" i="1" s="1"/>
  <c r="AS179" i="1"/>
  <c r="AC179" i="1"/>
  <c r="AM179" i="1" s="1"/>
  <c r="AA171" i="1"/>
  <c r="AL174" i="1"/>
  <c r="AB177" i="1"/>
  <c r="AL176" i="1"/>
  <c r="AL173" i="1"/>
  <c r="AB176" i="1"/>
  <c r="AL175" i="1"/>
  <c r="AL177" i="1"/>
  <c r="Q178" i="1"/>
  <c r="AH170" i="1"/>
  <c r="AI170" i="1" s="1"/>
  <c r="AH169" i="1"/>
  <c r="AH171" i="1"/>
  <c r="AR166" i="1"/>
  <c r="AA170" i="1"/>
  <c r="AB173" i="1" s="1"/>
  <c r="Q179" i="1"/>
  <c r="AR168" i="1"/>
  <c r="AA172" i="1"/>
  <c r="AB175" i="1" s="1"/>
  <c r="Q180" i="1"/>
  <c r="AI172" i="1"/>
  <c r="P172" i="1"/>
  <c r="AQ172" i="1" s="1"/>
  <c r="P173" i="1"/>
  <c r="AQ173" i="1" s="1"/>
  <c r="P174" i="1"/>
  <c r="AQ174" i="1" s="1"/>
  <c r="R174" i="1"/>
  <c r="S174" i="1"/>
  <c r="T178" i="1" s="1"/>
  <c r="Z164" i="1"/>
  <c r="AA168" i="1" s="1"/>
  <c r="AB171" i="1" s="1"/>
  <c r="AD164" i="1"/>
  <c r="AE164" i="1" s="1"/>
  <c r="AF164" i="1"/>
  <c r="AG164" i="1"/>
  <c r="AO164" i="1" s="1"/>
  <c r="AH164" i="1"/>
  <c r="AI168" i="1" s="1"/>
  <c r="AJ164" i="1"/>
  <c r="AK164" i="1"/>
  <c r="AN164" i="1"/>
  <c r="AP164" i="1"/>
  <c r="Z165" i="1"/>
  <c r="AA169" i="1" s="1"/>
  <c r="AD165" i="1"/>
  <c r="AE165" i="1" s="1"/>
  <c r="AF165" i="1"/>
  <c r="AG165" i="1" s="1"/>
  <c r="AO165" i="1" s="1"/>
  <c r="AJ165" i="1"/>
  <c r="AK165" i="1"/>
  <c r="AN165" i="1"/>
  <c r="AP165" i="1"/>
  <c r="V174" i="1"/>
  <c r="V175" i="1"/>
  <c r="C174" i="1"/>
  <c r="C175" i="1"/>
  <c r="AI171" i="1" l="1"/>
  <c r="AI175" i="1"/>
  <c r="AS175" i="1"/>
  <c r="AC175" i="1"/>
  <c r="AM175" i="1" s="1"/>
  <c r="AC173" i="1"/>
  <c r="AM173" i="1" s="1"/>
  <c r="AS173" i="1"/>
  <c r="AC177" i="1"/>
  <c r="AM177" i="1" s="1"/>
  <c r="AS177" i="1"/>
  <c r="Q176" i="1"/>
  <c r="AS176" i="1"/>
  <c r="AC176" i="1"/>
  <c r="AM176" i="1" s="1"/>
  <c r="AL171" i="1"/>
  <c r="AB174" i="1"/>
  <c r="AL172" i="1"/>
  <c r="AL169" i="1"/>
  <c r="AB172" i="1"/>
  <c r="AS171" i="1"/>
  <c r="AC171" i="1"/>
  <c r="AM171" i="1" s="1"/>
  <c r="AL170" i="1"/>
  <c r="Q177" i="1"/>
  <c r="AL168" i="1"/>
  <c r="Q175" i="1"/>
  <c r="AR165" i="1"/>
  <c r="AH165" i="1"/>
  <c r="AI169" i="1" s="1"/>
  <c r="AR164" i="1"/>
  <c r="Z160" i="1"/>
  <c r="AR160" i="1" s="1"/>
  <c r="AD160" i="1"/>
  <c r="AE160" i="1"/>
  <c r="AF163" i="1" s="1"/>
  <c r="AG163" i="1" s="1"/>
  <c r="AO163" i="1" s="1"/>
  <c r="AF160" i="1"/>
  <c r="AG160" i="1"/>
  <c r="AJ160" i="1"/>
  <c r="AK160" i="1"/>
  <c r="AN160" i="1"/>
  <c r="AO160" i="1"/>
  <c r="AP160" i="1"/>
  <c r="Z161" i="1"/>
  <c r="AR161" i="1" s="1"/>
  <c r="AD161" i="1"/>
  <c r="AE161" i="1"/>
  <c r="AF161" i="1"/>
  <c r="AG161" i="1" s="1"/>
  <c r="AO161" i="1" s="1"/>
  <c r="AJ161" i="1"/>
  <c r="AK161" i="1"/>
  <c r="AN161" i="1"/>
  <c r="AP161" i="1"/>
  <c r="Z162" i="1"/>
  <c r="AD162" i="1"/>
  <c r="AE162" i="1"/>
  <c r="AF162" i="1"/>
  <c r="AG162" i="1"/>
  <c r="AJ162" i="1"/>
  <c r="AK162" i="1"/>
  <c r="AN162" i="1"/>
  <c r="AO162" i="1"/>
  <c r="AP162" i="1"/>
  <c r="Z163" i="1"/>
  <c r="AD163" i="1"/>
  <c r="AE163" i="1"/>
  <c r="AJ163" i="1"/>
  <c r="AK163" i="1"/>
  <c r="AN163" i="1"/>
  <c r="AP163" i="1"/>
  <c r="AH160" i="1"/>
  <c r="AI164" i="1" s="1"/>
  <c r="AH161" i="1"/>
  <c r="AH162" i="1"/>
  <c r="AI166" i="1" s="1"/>
  <c r="AH163" i="1"/>
  <c r="AI167" i="1" s="1"/>
  <c r="P170" i="1"/>
  <c r="AQ170" i="1" s="1"/>
  <c r="P171" i="1"/>
  <c r="AQ171" i="1" s="1"/>
  <c r="R170" i="1"/>
  <c r="S170" i="1"/>
  <c r="T174" i="1" s="1"/>
  <c r="R171" i="1"/>
  <c r="S171" i="1"/>
  <c r="T175" i="1" s="1"/>
  <c r="R172" i="1"/>
  <c r="S172" i="1"/>
  <c r="T176" i="1" s="1"/>
  <c r="R173" i="1"/>
  <c r="S173" i="1"/>
  <c r="T177" i="1" s="1"/>
  <c r="C170" i="1"/>
  <c r="C171" i="1"/>
  <c r="C172" i="1"/>
  <c r="C173" i="1"/>
  <c r="V173" i="1"/>
  <c r="V170" i="1"/>
  <c r="V171" i="1"/>
  <c r="V172" i="1"/>
  <c r="AA164" i="1" l="1"/>
  <c r="AB167" i="1" s="1"/>
  <c r="AS174" i="1"/>
  <c r="AC174" i="1"/>
  <c r="AM174" i="1" s="1"/>
  <c r="AC172" i="1"/>
  <c r="AM172" i="1" s="1"/>
  <c r="AS172" i="1"/>
  <c r="AA165" i="1"/>
  <c r="AL165" i="1" s="1"/>
  <c r="AR163" i="1"/>
  <c r="AA167" i="1"/>
  <c r="AB170" i="1" s="1"/>
  <c r="AS167" i="1"/>
  <c r="AC167" i="1"/>
  <c r="AM167" i="1" s="1"/>
  <c r="AR162" i="1"/>
  <c r="AA166" i="1"/>
  <c r="AB169" i="1" s="1"/>
  <c r="AL164" i="1"/>
  <c r="Q174" i="1"/>
  <c r="Q173" i="1"/>
  <c r="AI165" i="1"/>
  <c r="P160" i="1"/>
  <c r="AQ160" i="1" s="1"/>
  <c r="R160" i="1"/>
  <c r="S160" i="1"/>
  <c r="P161" i="1"/>
  <c r="AQ161" i="1" s="1"/>
  <c r="R161" i="1"/>
  <c r="S161" i="1"/>
  <c r="P162" i="1"/>
  <c r="AQ162" i="1" s="1"/>
  <c r="R162" i="1"/>
  <c r="S162" i="1"/>
  <c r="P163" i="1"/>
  <c r="AQ163" i="1" s="1"/>
  <c r="R163" i="1"/>
  <c r="S163" i="1"/>
  <c r="P164" i="1"/>
  <c r="AQ164" i="1" s="1"/>
  <c r="R164" i="1"/>
  <c r="S164" i="1"/>
  <c r="P165" i="1"/>
  <c r="AQ165" i="1" s="1"/>
  <c r="R165" i="1"/>
  <c r="S165" i="1"/>
  <c r="P166" i="1"/>
  <c r="AQ166" i="1" s="1"/>
  <c r="R166" i="1"/>
  <c r="S166" i="1"/>
  <c r="T170" i="1" s="1"/>
  <c r="P167" i="1"/>
  <c r="AQ167" i="1" s="1"/>
  <c r="R167" i="1"/>
  <c r="S167" i="1"/>
  <c r="P168" i="1"/>
  <c r="AQ168" i="1" s="1"/>
  <c r="R168" i="1"/>
  <c r="S168" i="1"/>
  <c r="P169" i="1"/>
  <c r="AQ169" i="1" s="1"/>
  <c r="R169" i="1"/>
  <c r="S169" i="1"/>
  <c r="C167" i="1"/>
  <c r="C168" i="1"/>
  <c r="C169" i="1"/>
  <c r="Z150" i="1"/>
  <c r="AR150" i="1" s="1"/>
  <c r="AD150" i="1"/>
  <c r="AE150" i="1"/>
  <c r="AF150" i="1"/>
  <c r="AG150" i="1"/>
  <c r="AJ150" i="1"/>
  <c r="AK150" i="1"/>
  <c r="AN150" i="1"/>
  <c r="AO150" i="1"/>
  <c r="AP150" i="1"/>
  <c r="Z151" i="1"/>
  <c r="AD151" i="1"/>
  <c r="AE151" i="1"/>
  <c r="AF154" i="1" s="1"/>
  <c r="AG154" i="1" s="1"/>
  <c r="AO154" i="1" s="1"/>
  <c r="AF151" i="1"/>
  <c r="AG151" i="1" s="1"/>
  <c r="AO151" i="1" s="1"/>
  <c r="AJ151" i="1"/>
  <c r="AK151" i="1"/>
  <c r="AN151" i="1"/>
  <c r="AP151" i="1"/>
  <c r="AR151" i="1"/>
  <c r="Z152" i="1"/>
  <c r="AR152" i="1" s="1"/>
  <c r="AD152" i="1"/>
  <c r="AE152" i="1"/>
  <c r="AF152" i="1"/>
  <c r="AG152" i="1"/>
  <c r="AJ152" i="1"/>
  <c r="AK152" i="1"/>
  <c r="AN152" i="1"/>
  <c r="AO152" i="1"/>
  <c r="AP152" i="1"/>
  <c r="Z153" i="1"/>
  <c r="AR153" i="1" s="1"/>
  <c r="AD153" i="1"/>
  <c r="AE153" i="1"/>
  <c r="AF156" i="1" s="1"/>
  <c r="AG156" i="1" s="1"/>
  <c r="AO156" i="1" s="1"/>
  <c r="AF153" i="1"/>
  <c r="AG153" i="1" s="1"/>
  <c r="AO153" i="1" s="1"/>
  <c r="AJ153" i="1"/>
  <c r="AK153" i="1"/>
  <c r="AN153" i="1"/>
  <c r="AP153" i="1"/>
  <c r="Z154" i="1"/>
  <c r="AR154" i="1" s="1"/>
  <c r="AD154" i="1"/>
  <c r="AE154" i="1"/>
  <c r="AH154" i="1"/>
  <c r="AJ154" i="1"/>
  <c r="AK154" i="1"/>
  <c r="AN154" i="1"/>
  <c r="AP154" i="1"/>
  <c r="Z155" i="1"/>
  <c r="AR155" i="1" s="1"/>
  <c r="AD155" i="1"/>
  <c r="AE155" i="1"/>
  <c r="AF158" i="1" s="1"/>
  <c r="AG158" i="1" s="1"/>
  <c r="AO158" i="1" s="1"/>
  <c r="AF155" i="1"/>
  <c r="AG155" i="1" s="1"/>
  <c r="AO155" i="1" s="1"/>
  <c r="AJ155" i="1"/>
  <c r="AK155" i="1"/>
  <c r="AN155" i="1"/>
  <c r="AP155" i="1"/>
  <c r="Z156" i="1"/>
  <c r="AD156" i="1"/>
  <c r="AE156" i="1"/>
  <c r="AJ156" i="1"/>
  <c r="AK156" i="1"/>
  <c r="AN156" i="1"/>
  <c r="AP156" i="1"/>
  <c r="Z157" i="1"/>
  <c r="AR157" i="1" s="1"/>
  <c r="AD157" i="1"/>
  <c r="AH150" i="1" s="1"/>
  <c r="AE157" i="1"/>
  <c r="AF157" i="1"/>
  <c r="AG157" i="1" s="1"/>
  <c r="AO157" i="1" s="1"/>
  <c r="AJ157" i="1"/>
  <c r="AK157" i="1"/>
  <c r="AN157" i="1"/>
  <c r="AP157" i="1"/>
  <c r="Z158" i="1"/>
  <c r="AA162" i="1" s="1"/>
  <c r="AB165" i="1" s="1"/>
  <c r="AD158" i="1"/>
  <c r="AH151" i="1" s="1"/>
  <c r="AE158" i="1"/>
  <c r="AH158" i="1"/>
  <c r="AI162" i="1" s="1"/>
  <c r="AI158" i="1"/>
  <c r="AJ158" i="1"/>
  <c r="AK158" i="1"/>
  <c r="AN158" i="1"/>
  <c r="AP158" i="1"/>
  <c r="Z159" i="1"/>
  <c r="AD159" i="1"/>
  <c r="AH152" i="1" s="1"/>
  <c r="AE159" i="1"/>
  <c r="AF159" i="1"/>
  <c r="AG159" i="1" s="1"/>
  <c r="AO159" i="1" s="1"/>
  <c r="AJ159" i="1"/>
  <c r="AK159" i="1"/>
  <c r="AN159" i="1"/>
  <c r="AP159" i="1"/>
  <c r="AH153" i="1"/>
  <c r="AH155" i="1"/>
  <c r="AI155" i="1" s="1"/>
  <c r="AH156" i="1"/>
  <c r="AI160" i="1" s="1"/>
  <c r="AH157" i="1"/>
  <c r="AI157" i="1" s="1"/>
  <c r="AH159" i="1"/>
  <c r="AI163" i="1" s="1"/>
  <c r="V167" i="1"/>
  <c r="V168" i="1"/>
  <c r="V169" i="1"/>
  <c r="AA158" i="1" l="1"/>
  <c r="AL158" i="1" s="1"/>
  <c r="AA159" i="1"/>
  <c r="AB162" i="1" s="1"/>
  <c r="AC162" i="1" s="1"/>
  <c r="AM162" i="1" s="1"/>
  <c r="AA161" i="1"/>
  <c r="AB168" i="1"/>
  <c r="AS168" i="1" s="1"/>
  <c r="AS170" i="1"/>
  <c r="AC170" i="1"/>
  <c r="AM170" i="1" s="1"/>
  <c r="AS169" i="1"/>
  <c r="AC169" i="1"/>
  <c r="AM169" i="1" s="1"/>
  <c r="AL166" i="1"/>
  <c r="AL167" i="1"/>
  <c r="AL161" i="1"/>
  <c r="AB164" i="1"/>
  <c r="AC165" i="1"/>
  <c r="AM165" i="1" s="1"/>
  <c r="AS165" i="1"/>
  <c r="Q170" i="1"/>
  <c r="Q172" i="1"/>
  <c r="AL162" i="1"/>
  <c r="AR159" i="1"/>
  <c r="AA163" i="1"/>
  <c r="AB166" i="1" s="1"/>
  <c r="T169" i="1"/>
  <c r="T164" i="1"/>
  <c r="Q167" i="1"/>
  <c r="AR156" i="1"/>
  <c r="AA160" i="1"/>
  <c r="T166" i="1"/>
  <c r="Q171" i="1"/>
  <c r="T168" i="1"/>
  <c r="T172" i="1"/>
  <c r="Q166" i="1"/>
  <c r="T167" i="1"/>
  <c r="T171" i="1"/>
  <c r="T173" i="1"/>
  <c r="Q164" i="1"/>
  <c r="Q169" i="1"/>
  <c r="AI161" i="1"/>
  <c r="AI159" i="1"/>
  <c r="Q165" i="1"/>
  <c r="T165" i="1"/>
  <c r="AA157" i="1"/>
  <c r="AA156" i="1"/>
  <c r="AL156" i="1" s="1"/>
  <c r="AA155" i="1"/>
  <c r="AA154" i="1"/>
  <c r="AL154" i="1" s="1"/>
  <c r="Q168" i="1"/>
  <c r="Q163" i="1"/>
  <c r="AR158" i="1"/>
  <c r="AI156" i="1"/>
  <c r="AI154" i="1"/>
  <c r="V160" i="1"/>
  <c r="V161" i="1"/>
  <c r="V162" i="1"/>
  <c r="V163" i="1"/>
  <c r="V164" i="1"/>
  <c r="V165" i="1"/>
  <c r="V166" i="1"/>
  <c r="C160" i="1"/>
  <c r="C161" i="1"/>
  <c r="C162" i="1"/>
  <c r="C163" i="1"/>
  <c r="C164" i="1"/>
  <c r="C165" i="1"/>
  <c r="C166" i="1"/>
  <c r="AL159" i="1" l="1"/>
  <c r="AB161" i="1"/>
  <c r="AC161" i="1" s="1"/>
  <c r="AM161" i="1" s="1"/>
  <c r="AS162" i="1"/>
  <c r="AC168" i="1"/>
  <c r="AM168" i="1" s="1"/>
  <c r="AB159" i="1"/>
  <c r="AC159" i="1" s="1"/>
  <c r="AM159" i="1" s="1"/>
  <c r="AS166" i="1"/>
  <c r="AC166" i="1"/>
  <c r="AM166" i="1" s="1"/>
  <c r="AC164" i="1"/>
  <c r="AM164" i="1" s="1"/>
  <c r="AS164" i="1"/>
  <c r="AB157" i="1"/>
  <c r="AS157" i="1" s="1"/>
  <c r="AL157" i="1"/>
  <c r="AB160" i="1"/>
  <c r="AL163" i="1"/>
  <c r="AL160" i="1"/>
  <c r="AB163" i="1"/>
  <c r="AL155" i="1"/>
  <c r="AB158" i="1"/>
  <c r="Z145" i="1"/>
  <c r="AR145" i="1" s="1"/>
  <c r="AD145" i="1"/>
  <c r="AJ145" i="1"/>
  <c r="AK145" i="1"/>
  <c r="AN145" i="1"/>
  <c r="AP145" i="1"/>
  <c r="Z146" i="1"/>
  <c r="AD146" i="1"/>
  <c r="AJ146" i="1"/>
  <c r="AK146" i="1"/>
  <c r="AN146" i="1"/>
  <c r="AP146" i="1"/>
  <c r="Z147" i="1"/>
  <c r="AA151" i="1" s="1"/>
  <c r="AD147" i="1"/>
  <c r="AJ147" i="1"/>
  <c r="AK147" i="1"/>
  <c r="AN147" i="1"/>
  <c r="AP147" i="1"/>
  <c r="Z148" i="1"/>
  <c r="AD148" i="1"/>
  <c r="AJ148" i="1"/>
  <c r="AK148" i="1"/>
  <c r="AN148" i="1"/>
  <c r="AP148" i="1"/>
  <c r="Z149" i="1"/>
  <c r="AD149" i="1"/>
  <c r="AE149" i="1" s="1"/>
  <c r="AJ149" i="1"/>
  <c r="AK149" i="1"/>
  <c r="AN149" i="1"/>
  <c r="AP149" i="1"/>
  <c r="AH145" i="1"/>
  <c r="AH146" i="1"/>
  <c r="AI150" i="1" s="1"/>
  <c r="AH147" i="1"/>
  <c r="AI151" i="1" s="1"/>
  <c r="AH149" i="1"/>
  <c r="AI153" i="1" s="1"/>
  <c r="P159" i="1"/>
  <c r="Q162" i="1" s="1"/>
  <c r="P155" i="1"/>
  <c r="AQ155" i="1" s="1"/>
  <c r="P156" i="1"/>
  <c r="AQ156" i="1" s="1"/>
  <c r="P157" i="1"/>
  <c r="P158" i="1"/>
  <c r="R155" i="1"/>
  <c r="S155" i="1"/>
  <c r="R156" i="1"/>
  <c r="S156" i="1"/>
  <c r="T160" i="1" s="1"/>
  <c r="R157" i="1"/>
  <c r="S157" i="1"/>
  <c r="T161" i="1" s="1"/>
  <c r="R158" i="1"/>
  <c r="S158" i="1"/>
  <c r="T162" i="1" s="1"/>
  <c r="R159" i="1"/>
  <c r="S159" i="1"/>
  <c r="T163" i="1" s="1"/>
  <c r="V155" i="1"/>
  <c r="V156" i="1"/>
  <c r="V157" i="1"/>
  <c r="V158" i="1"/>
  <c r="V159" i="1"/>
  <c r="C155" i="1"/>
  <c r="C156" i="1"/>
  <c r="C157" i="1"/>
  <c r="C158" i="1"/>
  <c r="C159" i="1"/>
  <c r="AS161" i="1" l="1"/>
  <c r="AS159" i="1"/>
  <c r="AC157" i="1"/>
  <c r="AM157" i="1" s="1"/>
  <c r="AC160" i="1"/>
  <c r="AM160" i="1" s="1"/>
  <c r="AS160" i="1"/>
  <c r="AS163" i="1"/>
  <c r="AC163" i="1"/>
  <c r="AM163" i="1" s="1"/>
  <c r="AQ158" i="1"/>
  <c r="Q161" i="1"/>
  <c r="AQ157" i="1"/>
  <c r="Q160" i="1"/>
  <c r="AC158" i="1"/>
  <c r="AM158" i="1" s="1"/>
  <c r="AS158" i="1"/>
  <c r="AA149" i="1"/>
  <c r="AB152" i="1" s="1"/>
  <c r="AA153" i="1"/>
  <c r="AB154" i="1"/>
  <c r="AL151" i="1"/>
  <c r="Q158" i="1"/>
  <c r="AQ159" i="1"/>
  <c r="AR148" i="1"/>
  <c r="AA152" i="1"/>
  <c r="AR147" i="1"/>
  <c r="AR146" i="1"/>
  <c r="AA150" i="1"/>
  <c r="AI149" i="1"/>
  <c r="T159" i="1"/>
  <c r="AR149" i="1"/>
  <c r="AH148" i="1"/>
  <c r="AI152" i="1" s="1"/>
  <c r="R152" i="1"/>
  <c r="S152" i="1"/>
  <c r="T156" i="1" s="1"/>
  <c r="R153" i="1"/>
  <c r="S153" i="1"/>
  <c r="T157" i="1" s="1"/>
  <c r="R154" i="1"/>
  <c r="S154" i="1"/>
  <c r="T158" i="1" s="1"/>
  <c r="P154" i="1"/>
  <c r="AQ154" i="1" s="1"/>
  <c r="P152" i="1"/>
  <c r="AQ152" i="1" s="1"/>
  <c r="P153" i="1"/>
  <c r="AQ153" i="1" s="1"/>
  <c r="C152" i="1"/>
  <c r="C153" i="1"/>
  <c r="C154" i="1"/>
  <c r="AL149" i="1" l="1"/>
  <c r="AC152" i="1"/>
  <c r="AM152" i="1" s="1"/>
  <c r="AS152" i="1"/>
  <c r="AB156" i="1"/>
  <c r="AL153" i="1"/>
  <c r="AL152" i="1"/>
  <c r="AB155" i="1"/>
  <c r="AL150" i="1"/>
  <c r="AB153" i="1"/>
  <c r="AC154" i="1"/>
  <c r="AM154" i="1" s="1"/>
  <c r="AS154" i="1"/>
  <c r="Q155" i="1"/>
  <c r="Q157" i="1"/>
  <c r="Q156" i="1"/>
  <c r="Z143" i="1"/>
  <c r="AA147" i="1" s="1"/>
  <c r="AB150" i="1" s="1"/>
  <c r="AD143" i="1"/>
  <c r="AH143" i="1"/>
  <c r="AI147" i="1" s="1"/>
  <c r="AJ143" i="1"/>
  <c r="AK143" i="1"/>
  <c r="AN143" i="1"/>
  <c r="AP143" i="1"/>
  <c r="Z144" i="1"/>
  <c r="AD144" i="1"/>
  <c r="AJ144" i="1"/>
  <c r="AK144" i="1"/>
  <c r="AN144" i="1"/>
  <c r="AP144" i="1"/>
  <c r="V153" i="1"/>
  <c r="V154" i="1"/>
  <c r="AC153" i="1" l="1"/>
  <c r="AM153" i="1" s="1"/>
  <c r="AS153" i="1"/>
  <c r="AC150" i="1"/>
  <c r="AM150" i="1" s="1"/>
  <c r="AS150" i="1"/>
  <c r="AS155" i="1"/>
  <c r="AC155" i="1"/>
  <c r="AM155" i="1" s="1"/>
  <c r="AC156" i="1"/>
  <c r="AM156" i="1" s="1"/>
  <c r="AS156" i="1"/>
  <c r="AE148" i="1"/>
  <c r="AE143" i="1"/>
  <c r="AF146" i="1" s="1"/>
  <c r="AG146" i="1" s="1"/>
  <c r="AO146" i="1" s="1"/>
  <c r="AE147" i="1"/>
  <c r="AL147" i="1"/>
  <c r="AR144" i="1"/>
  <c r="AA148" i="1"/>
  <c r="AB151" i="1" s="1"/>
  <c r="AH144" i="1"/>
  <c r="AI148" i="1" s="1"/>
  <c r="AR143" i="1"/>
  <c r="Z138" i="1"/>
  <c r="AD138" i="1"/>
  <c r="AJ138" i="1"/>
  <c r="AK138" i="1"/>
  <c r="AN138" i="1"/>
  <c r="AP138" i="1"/>
  <c r="Z139" i="1"/>
  <c r="AA143" i="1" s="1"/>
  <c r="AB146" i="1" s="1"/>
  <c r="AD139" i="1"/>
  <c r="AJ139" i="1"/>
  <c r="AK139" i="1"/>
  <c r="AN139" i="1"/>
  <c r="AP139" i="1"/>
  <c r="Z140" i="1"/>
  <c r="AA144" i="1" s="1"/>
  <c r="AB147" i="1" s="1"/>
  <c r="AD140" i="1"/>
  <c r="AJ140" i="1"/>
  <c r="AK140" i="1"/>
  <c r="AN140" i="1"/>
  <c r="AP140" i="1"/>
  <c r="Z141" i="1"/>
  <c r="AA145" i="1" s="1"/>
  <c r="AD141" i="1"/>
  <c r="AJ141" i="1"/>
  <c r="AK141" i="1"/>
  <c r="AN141" i="1"/>
  <c r="AP141" i="1"/>
  <c r="Z142" i="1"/>
  <c r="AA146" i="1" s="1"/>
  <c r="AD142" i="1"/>
  <c r="AJ142" i="1"/>
  <c r="AK142" i="1"/>
  <c r="AN142" i="1"/>
  <c r="AP142" i="1"/>
  <c r="AH138" i="1"/>
  <c r="AH139" i="1"/>
  <c r="AI143" i="1" s="1"/>
  <c r="AH140" i="1"/>
  <c r="AH142" i="1"/>
  <c r="AI146" i="1" s="1"/>
  <c r="P147" i="1"/>
  <c r="AQ147" i="1" s="1"/>
  <c r="R147" i="1"/>
  <c r="S147" i="1"/>
  <c r="P148" i="1"/>
  <c r="AQ148" i="1" s="1"/>
  <c r="R148" i="1"/>
  <c r="S148" i="1"/>
  <c r="T152" i="1" s="1"/>
  <c r="P149" i="1"/>
  <c r="AQ149" i="1" s="1"/>
  <c r="R149" i="1"/>
  <c r="S149" i="1"/>
  <c r="T153" i="1" s="1"/>
  <c r="P150" i="1"/>
  <c r="AQ150" i="1" s="1"/>
  <c r="R150" i="1"/>
  <c r="S150" i="1"/>
  <c r="T154" i="1" s="1"/>
  <c r="P151" i="1"/>
  <c r="AQ151" i="1" s="1"/>
  <c r="R151" i="1"/>
  <c r="S151" i="1"/>
  <c r="T155" i="1" s="1"/>
  <c r="C148" i="1"/>
  <c r="C149" i="1"/>
  <c r="C150" i="1"/>
  <c r="C151" i="1"/>
  <c r="V151" i="1"/>
  <c r="V152" i="1"/>
  <c r="V148" i="1"/>
  <c r="V149" i="1"/>
  <c r="V150" i="1"/>
  <c r="AC151" i="1" l="1"/>
  <c r="AM151" i="1" s="1"/>
  <c r="AS151" i="1"/>
  <c r="AE141" i="1"/>
  <c r="AF144" i="1" s="1"/>
  <c r="AG144" i="1" s="1"/>
  <c r="AO144" i="1" s="1"/>
  <c r="AE145" i="1"/>
  <c r="AF148" i="1" s="1"/>
  <c r="AG148" i="1" s="1"/>
  <c r="AO148" i="1" s="1"/>
  <c r="AE139" i="1"/>
  <c r="AF142" i="1" s="1"/>
  <c r="AG142" i="1" s="1"/>
  <c r="AO142" i="1" s="1"/>
  <c r="AE142" i="1"/>
  <c r="AF145" i="1" s="1"/>
  <c r="AG145" i="1" s="1"/>
  <c r="AO145" i="1" s="1"/>
  <c r="AE146" i="1"/>
  <c r="AF149" i="1" s="1"/>
  <c r="AG149" i="1" s="1"/>
  <c r="AO149" i="1" s="1"/>
  <c r="AE144" i="1"/>
  <c r="AF147" i="1" s="1"/>
  <c r="AG147" i="1" s="1"/>
  <c r="AO147" i="1" s="1"/>
  <c r="AS146" i="1"/>
  <c r="AC146" i="1"/>
  <c r="AM146" i="1" s="1"/>
  <c r="AC147" i="1"/>
  <c r="AM147" i="1" s="1"/>
  <c r="AS147" i="1"/>
  <c r="AR139" i="1"/>
  <c r="AL145" i="1"/>
  <c r="AB148" i="1"/>
  <c r="AL146" i="1"/>
  <c r="AB149" i="1"/>
  <c r="AL148" i="1"/>
  <c r="Q154" i="1"/>
  <c r="Q152" i="1"/>
  <c r="Q153" i="1"/>
  <c r="AL144" i="1"/>
  <c r="AL143" i="1"/>
  <c r="T151" i="1"/>
  <c r="AI144" i="1"/>
  <c r="Q151" i="1"/>
  <c r="Q150" i="1"/>
  <c r="AA142" i="1"/>
  <c r="AB145" i="1" s="1"/>
  <c r="AR142" i="1"/>
  <c r="AR141" i="1"/>
  <c r="AR140" i="1"/>
  <c r="AR138" i="1"/>
  <c r="AI142" i="1"/>
  <c r="AH141" i="1"/>
  <c r="AI145" i="1" s="1"/>
  <c r="Z135" i="1"/>
  <c r="AA139" i="1" s="1"/>
  <c r="AD135" i="1"/>
  <c r="AJ135" i="1"/>
  <c r="AK135" i="1"/>
  <c r="AN135" i="1"/>
  <c r="AP135" i="1"/>
  <c r="Z136" i="1"/>
  <c r="AR136" i="1" s="1"/>
  <c r="AD136" i="1"/>
  <c r="AJ136" i="1"/>
  <c r="AK136" i="1"/>
  <c r="AN136" i="1"/>
  <c r="AP136" i="1"/>
  <c r="Z137" i="1"/>
  <c r="AR137" i="1" s="1"/>
  <c r="AD137" i="1"/>
  <c r="AJ137" i="1"/>
  <c r="AK137" i="1"/>
  <c r="AN137" i="1"/>
  <c r="AP137" i="1"/>
  <c r="AH135" i="1"/>
  <c r="AI139" i="1" s="1"/>
  <c r="AH137" i="1"/>
  <c r="P145" i="1"/>
  <c r="AQ145" i="1" s="1"/>
  <c r="P146" i="1"/>
  <c r="AQ146" i="1" s="1"/>
  <c r="R145" i="1"/>
  <c r="S145" i="1"/>
  <c r="T149" i="1" s="1"/>
  <c r="R146" i="1"/>
  <c r="S146" i="1"/>
  <c r="T150" i="1" s="1"/>
  <c r="V145" i="1"/>
  <c r="V146" i="1"/>
  <c r="V147" i="1"/>
  <c r="C145" i="1"/>
  <c r="C146" i="1"/>
  <c r="C147" i="1"/>
  <c r="AE136" i="1" l="1"/>
  <c r="AF139" i="1" s="1"/>
  <c r="AG139" i="1" s="1"/>
  <c r="AO139" i="1" s="1"/>
  <c r="AE140" i="1"/>
  <c r="AF143" i="1" s="1"/>
  <c r="AG143" i="1" s="1"/>
  <c r="AO143" i="1" s="1"/>
  <c r="AC145" i="1"/>
  <c r="AM145" i="1" s="1"/>
  <c r="AS145" i="1"/>
  <c r="AC148" i="1"/>
  <c r="AM148" i="1" s="1"/>
  <c r="AS148" i="1"/>
  <c r="AC149" i="1"/>
  <c r="AM149" i="1" s="1"/>
  <c r="AS149" i="1"/>
  <c r="AL139" i="1"/>
  <c r="AB142" i="1"/>
  <c r="AC142" i="1" s="1"/>
  <c r="AM142" i="1" s="1"/>
  <c r="AA141" i="1"/>
  <c r="AB144" i="1" s="1"/>
  <c r="AL142" i="1"/>
  <c r="AA140" i="1"/>
  <c r="AB143" i="1" s="1"/>
  <c r="Q148" i="1"/>
  <c r="Q149" i="1"/>
  <c r="AI141" i="1"/>
  <c r="AR135" i="1"/>
  <c r="AH136" i="1"/>
  <c r="AI140" i="1" s="1"/>
  <c r="Z129" i="1"/>
  <c r="AR129" i="1" s="1"/>
  <c r="AD129" i="1"/>
  <c r="AH129" i="1"/>
  <c r="AJ129" i="1"/>
  <c r="AK129" i="1"/>
  <c r="AN129" i="1"/>
  <c r="AP129" i="1"/>
  <c r="Z130" i="1"/>
  <c r="AR130" i="1" s="1"/>
  <c r="AD130" i="1"/>
  <c r="AJ130" i="1"/>
  <c r="AK130" i="1"/>
  <c r="AN130" i="1"/>
  <c r="AP130" i="1"/>
  <c r="Z131" i="1"/>
  <c r="AR131" i="1" s="1"/>
  <c r="AD131" i="1"/>
  <c r="AE135" i="1" s="1"/>
  <c r="AF138" i="1" s="1"/>
  <c r="AH131" i="1"/>
  <c r="AI135" i="1" s="1"/>
  <c r="AJ131" i="1"/>
  <c r="AK131" i="1"/>
  <c r="AN131" i="1"/>
  <c r="AP131" i="1"/>
  <c r="Z132" i="1"/>
  <c r="AD132" i="1"/>
  <c r="AJ132" i="1"/>
  <c r="AK132" i="1"/>
  <c r="AN132" i="1"/>
  <c r="AP132" i="1"/>
  <c r="Z133" i="1"/>
  <c r="AR133" i="1" s="1"/>
  <c r="AD133" i="1"/>
  <c r="AE137" i="1" s="1"/>
  <c r="AF140" i="1" s="1"/>
  <c r="AG140" i="1" s="1"/>
  <c r="AO140" i="1" s="1"/>
  <c r="AH133" i="1"/>
  <c r="AI137" i="1" s="1"/>
  <c r="AJ133" i="1"/>
  <c r="AK133" i="1"/>
  <c r="AN133" i="1"/>
  <c r="AP133" i="1"/>
  <c r="Z134" i="1"/>
  <c r="AD134" i="1"/>
  <c r="AE138" i="1" s="1"/>
  <c r="AF141" i="1" s="1"/>
  <c r="AG141" i="1" s="1"/>
  <c r="AO141" i="1" s="1"/>
  <c r="AJ134" i="1"/>
  <c r="AK134" i="1"/>
  <c r="AN134" i="1"/>
  <c r="AP134" i="1"/>
  <c r="AH130" i="1"/>
  <c r="AH132" i="1"/>
  <c r="AH134" i="1"/>
  <c r="P144" i="1"/>
  <c r="AQ144" i="1" s="1"/>
  <c r="P139" i="1"/>
  <c r="AQ139" i="1" s="1"/>
  <c r="R139" i="1"/>
  <c r="S139" i="1"/>
  <c r="P140" i="1"/>
  <c r="AQ140" i="1" s="1"/>
  <c r="R140" i="1"/>
  <c r="S140" i="1"/>
  <c r="P141" i="1"/>
  <c r="AQ141" i="1" s="1"/>
  <c r="R141" i="1"/>
  <c r="S141" i="1"/>
  <c r="T145" i="1" s="1"/>
  <c r="P142" i="1"/>
  <c r="AQ142" i="1" s="1"/>
  <c r="R142" i="1"/>
  <c r="S142" i="1"/>
  <c r="T146" i="1" s="1"/>
  <c r="P143" i="1"/>
  <c r="AQ143" i="1" s="1"/>
  <c r="R143" i="1"/>
  <c r="S143" i="1"/>
  <c r="T147" i="1" s="1"/>
  <c r="R144" i="1"/>
  <c r="S144" i="1"/>
  <c r="T148" i="1" s="1"/>
  <c r="V144" i="1"/>
  <c r="V139" i="1"/>
  <c r="V140" i="1"/>
  <c r="V141" i="1"/>
  <c r="V142" i="1"/>
  <c r="V143" i="1"/>
  <c r="C139" i="1"/>
  <c r="C140" i="1"/>
  <c r="C141" i="1"/>
  <c r="C142" i="1"/>
  <c r="C143" i="1"/>
  <c r="C144" i="1"/>
  <c r="AE130" i="1" l="1"/>
  <c r="AF133" i="1" s="1"/>
  <c r="AG133" i="1" s="1"/>
  <c r="AO133" i="1" s="1"/>
  <c r="AS142" i="1"/>
  <c r="AE134" i="1"/>
  <c r="AF137" i="1" s="1"/>
  <c r="AG137" i="1" s="1"/>
  <c r="AO137" i="1" s="1"/>
  <c r="AE133" i="1"/>
  <c r="AF136" i="1" s="1"/>
  <c r="AG136" i="1" s="1"/>
  <c r="AO136" i="1" s="1"/>
  <c r="AG138" i="1"/>
  <c r="AO138" i="1" s="1"/>
  <c r="AC143" i="1"/>
  <c r="AM143" i="1" s="1"/>
  <c r="AS143" i="1"/>
  <c r="AC144" i="1"/>
  <c r="AM144" i="1" s="1"/>
  <c r="AS144" i="1"/>
  <c r="Q147" i="1"/>
  <c r="AR134" i="1"/>
  <c r="AA138" i="1"/>
  <c r="Q146" i="1"/>
  <c r="AL140" i="1"/>
  <c r="AL141" i="1"/>
  <c r="AI134" i="1"/>
  <c r="AI138" i="1"/>
  <c r="AI136" i="1"/>
  <c r="AI133" i="1"/>
  <c r="AA137" i="1"/>
  <c r="AB140" i="1" s="1"/>
  <c r="Q143" i="1"/>
  <c r="AA135" i="1"/>
  <c r="AB138" i="1" s="1"/>
  <c r="Q145" i="1"/>
  <c r="T143" i="1"/>
  <c r="Q144" i="1"/>
  <c r="AR132" i="1"/>
  <c r="AA136" i="1"/>
  <c r="AB139" i="1" s="1"/>
  <c r="Q142" i="1"/>
  <c r="AA134" i="1"/>
  <c r="AB137" i="1" s="1"/>
  <c r="T144" i="1"/>
  <c r="AA133" i="1"/>
  <c r="Z126" i="1"/>
  <c r="AA130" i="1" s="1"/>
  <c r="AD126" i="1"/>
  <c r="AE126" i="1"/>
  <c r="AF129" i="1" s="1"/>
  <c r="AJ126" i="1"/>
  <c r="AK126" i="1"/>
  <c r="AN126" i="1"/>
  <c r="AP126" i="1"/>
  <c r="Z127" i="1"/>
  <c r="AD127" i="1"/>
  <c r="AE127" i="1" s="1"/>
  <c r="AF130" i="1" s="1"/>
  <c r="AG130" i="1" s="1"/>
  <c r="AO130" i="1" s="1"/>
  <c r="AH127" i="1"/>
  <c r="AI131" i="1" s="1"/>
  <c r="AJ127" i="1"/>
  <c r="AK127" i="1"/>
  <c r="AN127" i="1"/>
  <c r="AP127" i="1"/>
  <c r="Z128" i="1"/>
  <c r="AD128" i="1"/>
  <c r="AE132" i="1" s="1"/>
  <c r="AF135" i="1" s="1"/>
  <c r="AG135" i="1" s="1"/>
  <c r="AO135" i="1" s="1"/>
  <c r="AJ128" i="1"/>
  <c r="AK128" i="1"/>
  <c r="AN128" i="1"/>
  <c r="AP128" i="1"/>
  <c r="AH128" i="1"/>
  <c r="Z122" i="1"/>
  <c r="AR122" i="1" s="1"/>
  <c r="AD122" i="1"/>
  <c r="AJ122" i="1"/>
  <c r="AK122" i="1"/>
  <c r="AN122" i="1"/>
  <c r="AP122" i="1"/>
  <c r="Z123" i="1"/>
  <c r="AR123" i="1" s="1"/>
  <c r="AD123" i="1"/>
  <c r="AJ123" i="1"/>
  <c r="AK123" i="1"/>
  <c r="AN123" i="1"/>
  <c r="AP123" i="1"/>
  <c r="Z124" i="1"/>
  <c r="AR124" i="1" s="1"/>
  <c r="AD124" i="1"/>
  <c r="AH124" i="1"/>
  <c r="AJ124" i="1"/>
  <c r="AK124" i="1"/>
  <c r="AN124" i="1"/>
  <c r="AP124" i="1"/>
  <c r="Z125" i="1"/>
  <c r="AA129" i="1" s="1"/>
  <c r="AL129" i="1" s="1"/>
  <c r="AD125" i="1"/>
  <c r="AE129" i="1" s="1"/>
  <c r="AF132" i="1" s="1"/>
  <c r="AG132" i="1" s="1"/>
  <c r="AO132" i="1" s="1"/>
  <c r="AJ125" i="1"/>
  <c r="AK125" i="1"/>
  <c r="AN125" i="1"/>
  <c r="AP125" i="1"/>
  <c r="AH122" i="1"/>
  <c r="AH123" i="1"/>
  <c r="AI127" i="1" s="1"/>
  <c r="AH125" i="1"/>
  <c r="AI129" i="1" s="1"/>
  <c r="V132" i="1"/>
  <c r="V133" i="1"/>
  <c r="V134" i="1"/>
  <c r="V135" i="1"/>
  <c r="V136" i="1"/>
  <c r="V137" i="1"/>
  <c r="V138" i="1"/>
  <c r="P132" i="1"/>
  <c r="AQ132" i="1" s="1"/>
  <c r="R132" i="1"/>
  <c r="S132" i="1"/>
  <c r="P133" i="1"/>
  <c r="AQ133" i="1" s="1"/>
  <c r="R133" i="1"/>
  <c r="S133" i="1"/>
  <c r="P134" i="1"/>
  <c r="AQ134" i="1" s="1"/>
  <c r="R134" i="1"/>
  <c r="S134" i="1"/>
  <c r="P135" i="1"/>
  <c r="AQ135" i="1" s="1"/>
  <c r="R135" i="1"/>
  <c r="S135" i="1"/>
  <c r="T139" i="1" s="1"/>
  <c r="P136" i="1"/>
  <c r="AQ136" i="1" s="1"/>
  <c r="R136" i="1"/>
  <c r="S136" i="1"/>
  <c r="T140" i="1" s="1"/>
  <c r="P137" i="1"/>
  <c r="AQ137" i="1" s="1"/>
  <c r="R137" i="1"/>
  <c r="S137" i="1"/>
  <c r="T141" i="1" s="1"/>
  <c r="P138" i="1"/>
  <c r="AQ138" i="1" s="1"/>
  <c r="R138" i="1"/>
  <c r="S138" i="1"/>
  <c r="T142" i="1" s="1"/>
  <c r="C132" i="1"/>
  <c r="C133" i="1"/>
  <c r="C134" i="1"/>
  <c r="C135" i="1"/>
  <c r="C136" i="1"/>
  <c r="C137" i="1"/>
  <c r="C13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AQ122" i="1" s="1"/>
  <c r="P123" i="1"/>
  <c r="AQ123" i="1" s="1"/>
  <c r="P124" i="1"/>
  <c r="AQ124" i="1" s="1"/>
  <c r="P125" i="1"/>
  <c r="AQ125" i="1" s="1"/>
  <c r="P126" i="1"/>
  <c r="AQ126" i="1" s="1"/>
  <c r="P127" i="1"/>
  <c r="AQ127" i="1" s="1"/>
  <c r="P128" i="1"/>
  <c r="AQ128" i="1" s="1"/>
  <c r="P129" i="1"/>
  <c r="AQ129" i="1" s="1"/>
  <c r="P130" i="1"/>
  <c r="AQ130" i="1" s="1"/>
  <c r="P131" i="1"/>
  <c r="AQ131" i="1" s="1"/>
  <c r="AI128" i="1" l="1"/>
  <c r="AE128" i="1"/>
  <c r="AF131" i="1" s="1"/>
  <c r="AG131" i="1" s="1"/>
  <c r="AO131" i="1" s="1"/>
  <c r="AE131" i="1"/>
  <c r="AF134" i="1" s="1"/>
  <c r="AG134" i="1" s="1"/>
  <c r="AO134" i="1" s="1"/>
  <c r="AG129" i="1"/>
  <c r="AO129" i="1" s="1"/>
  <c r="AA127" i="1"/>
  <c r="AB130" i="1" s="1"/>
  <c r="AC140" i="1"/>
  <c r="AM140" i="1" s="1"/>
  <c r="AS140" i="1"/>
  <c r="AC139" i="1"/>
  <c r="AM139" i="1" s="1"/>
  <c r="AS139" i="1"/>
  <c r="AL138" i="1"/>
  <c r="AB141" i="1"/>
  <c r="Q141" i="1"/>
  <c r="AC138" i="1"/>
  <c r="AM138" i="1" s="1"/>
  <c r="AS138" i="1"/>
  <c r="AC137" i="1"/>
  <c r="AM137" i="1" s="1"/>
  <c r="AS137" i="1"/>
  <c r="AL134" i="1"/>
  <c r="AL136" i="1"/>
  <c r="AL135" i="1"/>
  <c r="AR125" i="1"/>
  <c r="AL133" i="1"/>
  <c r="AB136" i="1"/>
  <c r="AL137" i="1"/>
  <c r="AB133" i="1"/>
  <c r="AL130" i="1"/>
  <c r="Q136" i="1"/>
  <c r="AR127" i="1"/>
  <c r="AA131" i="1"/>
  <c r="T136" i="1"/>
  <c r="Q140" i="1"/>
  <c r="Q137" i="1"/>
  <c r="Q133" i="1"/>
  <c r="AA128" i="1"/>
  <c r="AB131" i="1" s="1"/>
  <c r="AA132" i="1"/>
  <c r="AB135" i="1" s="1"/>
  <c r="AB132" i="1"/>
  <c r="AC132" i="1" s="1"/>
  <c r="AM132" i="1" s="1"/>
  <c r="Q139" i="1"/>
  <c r="AI132" i="1"/>
  <c r="Q134" i="1"/>
  <c r="Q132" i="1"/>
  <c r="T137" i="1"/>
  <c r="Q135" i="1"/>
  <c r="AA126" i="1"/>
  <c r="AB129" i="1" s="1"/>
  <c r="T138" i="1"/>
  <c r="AH126" i="1"/>
  <c r="AR128" i="1"/>
  <c r="AR126" i="1"/>
  <c r="Q138" i="1"/>
  <c r="Z113" i="1"/>
  <c r="AR113" i="1" s="1"/>
  <c r="AD113" i="1"/>
  <c r="AJ113" i="1"/>
  <c r="AK113" i="1"/>
  <c r="AN113" i="1"/>
  <c r="AP113" i="1"/>
  <c r="AQ113" i="1"/>
  <c r="Z114" i="1"/>
  <c r="AR114" i="1" s="1"/>
  <c r="AD114" i="1"/>
  <c r="AJ114" i="1"/>
  <c r="AK114" i="1"/>
  <c r="AN114" i="1"/>
  <c r="AP114" i="1"/>
  <c r="AQ114" i="1"/>
  <c r="Z115" i="1"/>
  <c r="AD115" i="1"/>
  <c r="AJ115" i="1"/>
  <c r="AK115" i="1"/>
  <c r="AN115" i="1"/>
  <c r="AP115" i="1"/>
  <c r="AQ115" i="1"/>
  <c r="Z116" i="1"/>
  <c r="AR116" i="1" s="1"/>
  <c r="AD116" i="1"/>
  <c r="AH116" i="1"/>
  <c r="AJ116" i="1"/>
  <c r="AK116" i="1"/>
  <c r="AN116" i="1"/>
  <c r="AP116" i="1"/>
  <c r="AQ116" i="1"/>
  <c r="Z117" i="1"/>
  <c r="AD117" i="1"/>
  <c r="AE117" i="1" s="1"/>
  <c r="AF120" i="1" s="1"/>
  <c r="AG120" i="1" s="1"/>
  <c r="AO120" i="1" s="1"/>
  <c r="AJ117" i="1"/>
  <c r="AK117" i="1"/>
  <c r="AN117" i="1"/>
  <c r="AP117" i="1"/>
  <c r="AQ117" i="1"/>
  <c r="Z118" i="1"/>
  <c r="AD118" i="1"/>
  <c r="AE122" i="1" s="1"/>
  <c r="AF125" i="1" s="1"/>
  <c r="AG125" i="1" s="1"/>
  <c r="AO125" i="1" s="1"/>
  <c r="AJ118" i="1"/>
  <c r="AK118" i="1"/>
  <c r="AN118" i="1"/>
  <c r="AP118" i="1"/>
  <c r="AQ118" i="1"/>
  <c r="Z119" i="1"/>
  <c r="AA123" i="1" s="1"/>
  <c r="AD119" i="1"/>
  <c r="AE123" i="1" s="1"/>
  <c r="AF126" i="1" s="1"/>
  <c r="AG126" i="1" s="1"/>
  <c r="AO126" i="1" s="1"/>
  <c r="AJ119" i="1"/>
  <c r="AK119" i="1"/>
  <c r="AN119" i="1"/>
  <c r="AP119" i="1"/>
  <c r="AQ119" i="1"/>
  <c r="Z120" i="1"/>
  <c r="AD120" i="1"/>
  <c r="AE120" i="1" s="1"/>
  <c r="AF123" i="1" s="1"/>
  <c r="AG123" i="1" s="1"/>
  <c r="AO123" i="1" s="1"/>
  <c r="AH120" i="1"/>
  <c r="AI124" i="1" s="1"/>
  <c r="AJ120" i="1"/>
  <c r="AK120" i="1"/>
  <c r="AN120" i="1"/>
  <c r="AP120" i="1"/>
  <c r="AQ120" i="1"/>
  <c r="Z121" i="1"/>
  <c r="AA125" i="1" s="1"/>
  <c r="AD121" i="1"/>
  <c r="AJ121" i="1"/>
  <c r="AK121" i="1"/>
  <c r="AN121" i="1"/>
  <c r="AP121" i="1"/>
  <c r="AQ121" i="1"/>
  <c r="AH115" i="1"/>
  <c r="AH117" i="1"/>
  <c r="AH118" i="1"/>
  <c r="AH119" i="1"/>
  <c r="AI123" i="1" s="1"/>
  <c r="AH121" i="1"/>
  <c r="R122" i="1"/>
  <c r="S122" i="1"/>
  <c r="V122" i="1"/>
  <c r="Q122" i="1"/>
  <c r="R123" i="1"/>
  <c r="S123" i="1"/>
  <c r="V123" i="1"/>
  <c r="Q123" i="1"/>
  <c r="Q124" i="1"/>
  <c r="R124" i="1"/>
  <c r="S124" i="1"/>
  <c r="V124" i="1"/>
  <c r="R125" i="1"/>
  <c r="S125" i="1"/>
  <c r="V125" i="1"/>
  <c r="Q125" i="1"/>
  <c r="Q126" i="1"/>
  <c r="R126" i="1"/>
  <c r="S126" i="1"/>
  <c r="V126" i="1"/>
  <c r="R127" i="1"/>
  <c r="S127" i="1"/>
  <c r="V127" i="1"/>
  <c r="Q127" i="1"/>
  <c r="Q128" i="1"/>
  <c r="R128" i="1"/>
  <c r="S128" i="1"/>
  <c r="T132" i="1" s="1"/>
  <c r="V128" i="1"/>
  <c r="R129" i="1"/>
  <c r="S129" i="1"/>
  <c r="V129" i="1"/>
  <c r="Q129" i="1"/>
  <c r="Q130" i="1"/>
  <c r="R130" i="1"/>
  <c r="S130" i="1"/>
  <c r="V130" i="1"/>
  <c r="Q131" i="1"/>
  <c r="R131" i="1"/>
  <c r="S131" i="1"/>
  <c r="T135" i="1" s="1"/>
  <c r="V131" i="1"/>
  <c r="C123" i="1"/>
  <c r="C124" i="1"/>
  <c r="C125" i="1"/>
  <c r="C126" i="1"/>
  <c r="C127" i="1"/>
  <c r="C128" i="1"/>
  <c r="C129" i="1"/>
  <c r="C130" i="1"/>
  <c r="C131" i="1"/>
  <c r="AL127" i="1" l="1"/>
  <c r="AA117" i="1"/>
  <c r="AL117" i="1" s="1"/>
  <c r="AI118" i="1"/>
  <c r="AE121" i="1"/>
  <c r="AF124" i="1" s="1"/>
  <c r="AG124" i="1" s="1"/>
  <c r="AO124" i="1" s="1"/>
  <c r="AI117" i="1"/>
  <c r="AH114" i="1"/>
  <c r="AE125" i="1"/>
  <c r="AF128" i="1" s="1"/>
  <c r="AG128" i="1" s="1"/>
  <c r="AO128" i="1" s="1"/>
  <c r="AE119" i="1"/>
  <c r="AF122" i="1" s="1"/>
  <c r="AG122" i="1" s="1"/>
  <c r="AO122" i="1" s="1"/>
  <c r="AE118" i="1"/>
  <c r="AF121" i="1" s="1"/>
  <c r="AG121" i="1" s="1"/>
  <c r="AO121" i="1" s="1"/>
  <c r="AH113" i="1"/>
  <c r="AE124" i="1"/>
  <c r="AF127" i="1" s="1"/>
  <c r="AG127" i="1" s="1"/>
  <c r="AO127" i="1" s="1"/>
  <c r="AS132" i="1"/>
  <c r="AC141" i="1"/>
  <c r="AM141" i="1" s="1"/>
  <c r="AS141" i="1"/>
  <c r="AS135" i="1"/>
  <c r="AC135" i="1"/>
  <c r="AM135" i="1" s="1"/>
  <c r="AS136" i="1"/>
  <c r="AC136" i="1"/>
  <c r="AM136" i="1" s="1"/>
  <c r="AL126" i="1"/>
  <c r="AL128" i="1"/>
  <c r="AL131" i="1"/>
  <c r="AB134" i="1"/>
  <c r="AC130" i="1"/>
  <c r="AM130" i="1" s="1"/>
  <c r="AS130" i="1"/>
  <c r="AC129" i="1"/>
  <c r="AM129" i="1" s="1"/>
  <c r="AS129" i="1"/>
  <c r="AL132" i="1"/>
  <c r="AC131" i="1"/>
  <c r="AM131" i="1" s="1"/>
  <c r="AS131" i="1"/>
  <c r="AS133" i="1"/>
  <c r="AC133" i="1"/>
  <c r="AM133" i="1" s="1"/>
  <c r="AI126" i="1"/>
  <c r="AI130" i="1"/>
  <c r="AR118" i="1"/>
  <c r="AA122" i="1"/>
  <c r="T129" i="1"/>
  <c r="T133" i="1"/>
  <c r="AB128" i="1"/>
  <c r="AL125" i="1"/>
  <c r="AL123" i="1"/>
  <c r="AB126" i="1"/>
  <c r="T130" i="1"/>
  <c r="T134" i="1"/>
  <c r="AR120" i="1"/>
  <c r="AA124" i="1"/>
  <c r="AI122" i="1"/>
  <c r="AI121" i="1"/>
  <c r="AI125" i="1"/>
  <c r="AI120" i="1"/>
  <c r="T131" i="1"/>
  <c r="AR119" i="1"/>
  <c r="AA121" i="1"/>
  <c r="AB124" i="1" s="1"/>
  <c r="T127" i="1"/>
  <c r="AA120" i="1"/>
  <c r="T128" i="1"/>
  <c r="AR115" i="1"/>
  <c r="T126" i="1"/>
  <c r="AA119" i="1"/>
  <c r="AA118" i="1"/>
  <c r="AL118" i="1" s="1"/>
  <c r="AR121" i="1"/>
  <c r="AR117" i="1"/>
  <c r="AI119" i="1"/>
  <c r="AH110" i="1"/>
  <c r="AI114" i="1" s="1"/>
  <c r="AJ110" i="1"/>
  <c r="AK110" i="1"/>
  <c r="AN110" i="1"/>
  <c r="AP110" i="1"/>
  <c r="AH111" i="1"/>
  <c r="AI115" i="1" s="1"/>
  <c r="AJ111" i="1"/>
  <c r="AK111" i="1"/>
  <c r="AN111" i="1"/>
  <c r="AP111" i="1"/>
  <c r="AJ112" i="1"/>
  <c r="AK112" i="1"/>
  <c r="AN112" i="1"/>
  <c r="AP112" i="1"/>
  <c r="R120" i="1"/>
  <c r="S120" i="1"/>
  <c r="T124" i="1" s="1"/>
  <c r="R121" i="1"/>
  <c r="S121" i="1"/>
  <c r="T125" i="1" s="1"/>
  <c r="C120" i="1"/>
  <c r="C121" i="1"/>
  <c r="C122" i="1"/>
  <c r="V120" i="1"/>
  <c r="V121" i="1"/>
  <c r="AB120" i="1" l="1"/>
  <c r="AC120" i="1" s="1"/>
  <c r="AM120" i="1" s="1"/>
  <c r="AB121" i="1"/>
  <c r="AC121" i="1" s="1"/>
  <c r="AM121" i="1" s="1"/>
  <c r="AC134" i="1"/>
  <c r="AM134" i="1" s="1"/>
  <c r="AS134" i="1"/>
  <c r="AC126" i="1"/>
  <c r="AM126" i="1" s="1"/>
  <c r="AS126" i="1"/>
  <c r="AL120" i="1"/>
  <c r="AB123" i="1"/>
  <c r="AC128" i="1"/>
  <c r="AM128" i="1" s="1"/>
  <c r="AS128" i="1"/>
  <c r="AL122" i="1"/>
  <c r="AB125" i="1"/>
  <c r="AL124" i="1"/>
  <c r="AB127" i="1"/>
  <c r="AC124" i="1"/>
  <c r="AM124" i="1" s="1"/>
  <c r="AS124" i="1"/>
  <c r="AL119" i="1"/>
  <c r="AB122" i="1"/>
  <c r="AL121" i="1"/>
  <c r="AH112" i="1"/>
  <c r="R117" i="1"/>
  <c r="S117" i="1"/>
  <c r="T121" i="1" s="1"/>
  <c r="R118" i="1"/>
  <c r="S118" i="1"/>
  <c r="T122" i="1" s="1"/>
  <c r="R119" i="1"/>
  <c r="S119" i="1"/>
  <c r="T123" i="1" s="1"/>
  <c r="AH107" i="1"/>
  <c r="AI111" i="1" s="1"/>
  <c r="AH108" i="1"/>
  <c r="AH109" i="1"/>
  <c r="AI113" i="1" s="1"/>
  <c r="C117" i="1"/>
  <c r="C118" i="1"/>
  <c r="C119" i="1"/>
  <c r="V117" i="1"/>
  <c r="V118" i="1"/>
  <c r="V119" i="1"/>
  <c r="AS120" i="1" l="1"/>
  <c r="AS121" i="1"/>
  <c r="AC125" i="1"/>
  <c r="AM125" i="1" s="1"/>
  <c r="AS125" i="1"/>
  <c r="AC122" i="1"/>
  <c r="AM122" i="1" s="1"/>
  <c r="AS122" i="1"/>
  <c r="AS123" i="1"/>
  <c r="AC123" i="1"/>
  <c r="AM123" i="1" s="1"/>
  <c r="AC127" i="1"/>
  <c r="AM127" i="1" s="1"/>
  <c r="AS127" i="1"/>
  <c r="AI112" i="1"/>
  <c r="AI116" i="1"/>
  <c r="Q120" i="1"/>
  <c r="Q119" i="1"/>
  <c r="Q121" i="1"/>
  <c r="AJ109" i="1"/>
  <c r="AK109" i="1"/>
  <c r="AN109" i="1"/>
  <c r="AP109" i="1"/>
  <c r="AH106" i="1"/>
  <c r="Z109" i="1"/>
  <c r="Z110" i="1"/>
  <c r="Z111" i="1"/>
  <c r="Z112" i="1"/>
  <c r="AQ111" i="1"/>
  <c r="R111" i="1"/>
  <c r="S111" i="1"/>
  <c r="AQ112" i="1"/>
  <c r="R112" i="1"/>
  <c r="S112" i="1"/>
  <c r="R113" i="1"/>
  <c r="S113" i="1"/>
  <c r="T117" i="1" s="1"/>
  <c r="R114" i="1"/>
  <c r="S114" i="1"/>
  <c r="T118" i="1" s="1"/>
  <c r="R115" i="1"/>
  <c r="S115" i="1"/>
  <c r="T119" i="1" s="1"/>
  <c r="R116" i="1"/>
  <c r="S116" i="1"/>
  <c r="T120" i="1" s="1"/>
  <c r="C112" i="1"/>
  <c r="C113" i="1"/>
  <c r="C114" i="1"/>
  <c r="C115" i="1"/>
  <c r="C116" i="1"/>
  <c r="V116" i="1"/>
  <c r="AR111" i="1" l="1"/>
  <c r="AA115" i="1"/>
  <c r="AR110" i="1"/>
  <c r="AA114" i="1"/>
  <c r="AR109" i="1"/>
  <c r="AA113" i="1"/>
  <c r="AR112" i="1"/>
  <c r="AA116" i="1"/>
  <c r="AI110" i="1"/>
  <c r="Q117" i="1"/>
  <c r="T116" i="1"/>
  <c r="Q118" i="1"/>
  <c r="Q116" i="1"/>
  <c r="Q114" i="1"/>
  <c r="T115" i="1"/>
  <c r="Q115" i="1"/>
  <c r="AD110" i="1"/>
  <c r="AD111" i="1"/>
  <c r="AD112" i="1"/>
  <c r="V115" i="1"/>
  <c r="V113" i="1"/>
  <c r="V114" i="1"/>
  <c r="AE116" i="1" l="1"/>
  <c r="AF119" i="1" s="1"/>
  <c r="AG119" i="1" s="1"/>
  <c r="AO119" i="1" s="1"/>
  <c r="AH105" i="1"/>
  <c r="AE114" i="1"/>
  <c r="AF117" i="1" s="1"/>
  <c r="AG117" i="1" s="1"/>
  <c r="AO117" i="1" s="1"/>
  <c r="AH103" i="1"/>
  <c r="AE115" i="1"/>
  <c r="AF118" i="1" s="1"/>
  <c r="AG118" i="1" s="1"/>
  <c r="AO118" i="1" s="1"/>
  <c r="AH104" i="1"/>
  <c r="AL115" i="1"/>
  <c r="AB118" i="1"/>
  <c r="AL116" i="1"/>
  <c r="AB119" i="1"/>
  <c r="AL114" i="1"/>
  <c r="AB117" i="1"/>
  <c r="AL113" i="1"/>
  <c r="AB116" i="1"/>
  <c r="AD109" i="1"/>
  <c r="V112" i="1"/>
  <c r="AI108" i="1" l="1"/>
  <c r="AI107" i="1"/>
  <c r="AE113" i="1"/>
  <c r="AF116" i="1" s="1"/>
  <c r="AG116" i="1" s="1"/>
  <c r="AO116" i="1" s="1"/>
  <c r="AH102" i="1"/>
  <c r="AI109" i="1"/>
  <c r="AC116" i="1"/>
  <c r="AM116" i="1" s="1"/>
  <c r="AS116" i="1"/>
  <c r="AC117" i="1"/>
  <c r="AM117" i="1" s="1"/>
  <c r="AS117" i="1"/>
  <c r="AS119" i="1"/>
  <c r="AC119" i="1"/>
  <c r="AM119" i="1" s="1"/>
  <c r="AC118" i="1"/>
  <c r="AM118" i="1" s="1"/>
  <c r="AS118" i="1"/>
  <c r="AP108" i="1"/>
  <c r="AN108" i="1"/>
  <c r="AK108" i="1"/>
  <c r="AJ108" i="1"/>
  <c r="AP107" i="1"/>
  <c r="AN107" i="1"/>
  <c r="AK107" i="1"/>
  <c r="AJ107" i="1"/>
  <c r="AP106" i="1"/>
  <c r="AN106" i="1"/>
  <c r="AK106" i="1"/>
  <c r="AJ106" i="1"/>
  <c r="AP105" i="1"/>
  <c r="AN105" i="1"/>
  <c r="AK105" i="1"/>
  <c r="AJ105" i="1"/>
  <c r="AP104" i="1"/>
  <c r="AN104" i="1"/>
  <c r="AK104" i="1"/>
  <c r="AJ104" i="1"/>
  <c r="AP103" i="1"/>
  <c r="AN103" i="1"/>
  <c r="AK103" i="1"/>
  <c r="AJ103" i="1"/>
  <c r="AP102" i="1"/>
  <c r="AN102" i="1"/>
  <c r="AK102" i="1"/>
  <c r="AJ102" i="1"/>
  <c r="AP101" i="1"/>
  <c r="AN101" i="1"/>
  <c r="AK101" i="1"/>
  <c r="AJ101" i="1"/>
  <c r="AP100" i="1"/>
  <c r="AN100" i="1"/>
  <c r="AK100" i="1"/>
  <c r="AJ100" i="1"/>
  <c r="Z108" i="1"/>
  <c r="AD108" i="1"/>
  <c r="AE112" i="1" s="1"/>
  <c r="AF115" i="1" s="1"/>
  <c r="AG115" i="1" s="1"/>
  <c r="AO115" i="1" s="1"/>
  <c r="C111" i="1"/>
  <c r="V111" i="1"/>
  <c r="AI106" i="1" l="1"/>
  <c r="AR108" i="1"/>
  <c r="AA112" i="1"/>
  <c r="AH101" i="1"/>
  <c r="AI105" i="1" s="1"/>
  <c r="Z106" i="1"/>
  <c r="AD106" i="1"/>
  <c r="AE110" i="1" s="1"/>
  <c r="AF113" i="1" s="1"/>
  <c r="AG113" i="1" s="1"/>
  <c r="AO113" i="1" s="1"/>
  <c r="Z107" i="1"/>
  <c r="AD107" i="1"/>
  <c r="R107" i="1"/>
  <c r="S107" i="1"/>
  <c r="T111" i="1" s="1"/>
  <c r="R108" i="1"/>
  <c r="S108" i="1"/>
  <c r="T112" i="1" s="1"/>
  <c r="R109" i="1"/>
  <c r="S109" i="1"/>
  <c r="T113" i="1" s="1"/>
  <c r="R110" i="1"/>
  <c r="S110" i="1"/>
  <c r="T114" i="1" s="1"/>
  <c r="AQ106" i="1"/>
  <c r="AQ107" i="1"/>
  <c r="AQ109" i="1"/>
  <c r="AQ110" i="1"/>
  <c r="C107" i="1"/>
  <c r="C108" i="1"/>
  <c r="C109" i="1"/>
  <c r="C110" i="1"/>
  <c r="V109" i="1"/>
  <c r="V110" i="1"/>
  <c r="AL112" i="1" l="1"/>
  <c r="AB115" i="1"/>
  <c r="AR106" i="1"/>
  <c r="AA110" i="1"/>
  <c r="AR107" i="1"/>
  <c r="AA111" i="1"/>
  <c r="Q113" i="1"/>
  <c r="AE111" i="1"/>
  <c r="AF114" i="1" s="1"/>
  <c r="AG114" i="1" s="1"/>
  <c r="AO114" i="1" s="1"/>
  <c r="AH100" i="1"/>
  <c r="AI104" i="1" s="1"/>
  <c r="AH99" i="1"/>
  <c r="AI103" i="1" s="1"/>
  <c r="AQ108" i="1"/>
  <c r="Q111" i="1"/>
  <c r="Q112" i="1"/>
  <c r="Q110" i="1"/>
  <c r="Q109" i="1"/>
  <c r="Z99" i="1"/>
  <c r="AD99" i="1"/>
  <c r="AJ99" i="1"/>
  <c r="AK99" i="1"/>
  <c r="AN99" i="1"/>
  <c r="AP99" i="1"/>
  <c r="Z100" i="1"/>
  <c r="AR100" i="1" s="1"/>
  <c r="AD100" i="1"/>
  <c r="Z101" i="1"/>
  <c r="AR101" i="1" s="1"/>
  <c r="AD101" i="1"/>
  <c r="Z102" i="1"/>
  <c r="AR102" i="1" s="1"/>
  <c r="AD102" i="1"/>
  <c r="Z103" i="1"/>
  <c r="AD103" i="1"/>
  <c r="AE107" i="1" s="1"/>
  <c r="AF110" i="1" s="1"/>
  <c r="AG110" i="1" s="1"/>
  <c r="AO110" i="1" s="1"/>
  <c r="AE103" i="1"/>
  <c r="AF106" i="1" s="1"/>
  <c r="AG106" i="1" s="1"/>
  <c r="AO106" i="1" s="1"/>
  <c r="Z104" i="1"/>
  <c r="AD104" i="1"/>
  <c r="AE108" i="1" s="1"/>
  <c r="AF111" i="1" s="1"/>
  <c r="AG111" i="1" s="1"/>
  <c r="AO111" i="1" s="1"/>
  <c r="Z105" i="1"/>
  <c r="AD105" i="1"/>
  <c r="V107" i="1"/>
  <c r="V108" i="1"/>
  <c r="AL110" i="1" l="1"/>
  <c r="AB113" i="1"/>
  <c r="AC115" i="1"/>
  <c r="AM115" i="1" s="1"/>
  <c r="AS115" i="1"/>
  <c r="AL111" i="1"/>
  <c r="AB114" i="1"/>
  <c r="AR105" i="1"/>
  <c r="AA109" i="1"/>
  <c r="AE105" i="1"/>
  <c r="AF108" i="1" s="1"/>
  <c r="AG108" i="1" s="1"/>
  <c r="AO108" i="1" s="1"/>
  <c r="AE109" i="1"/>
  <c r="AF112" i="1" s="1"/>
  <c r="AG112" i="1" s="1"/>
  <c r="AO112" i="1" s="1"/>
  <c r="AH98" i="1"/>
  <c r="AI102" i="1" s="1"/>
  <c r="AE104" i="1"/>
  <c r="AF107" i="1" s="1"/>
  <c r="AG107" i="1" s="1"/>
  <c r="AO107" i="1" s="1"/>
  <c r="AA105" i="1"/>
  <c r="AB108" i="1" s="1"/>
  <c r="AE106" i="1"/>
  <c r="AF109" i="1" s="1"/>
  <c r="AG109" i="1" s="1"/>
  <c r="AO109" i="1" s="1"/>
  <c r="AA103" i="1"/>
  <c r="AR103" i="1"/>
  <c r="AA108" i="1"/>
  <c r="AR104" i="1"/>
  <c r="AA106" i="1"/>
  <c r="AA107" i="1"/>
  <c r="AA104" i="1"/>
  <c r="AR99" i="1"/>
  <c r="AH97" i="1"/>
  <c r="AI101" i="1" s="1"/>
  <c r="AC113" i="1" l="1"/>
  <c r="AM113" i="1" s="1"/>
  <c r="AS113" i="1"/>
  <c r="AC114" i="1"/>
  <c r="AM114" i="1" s="1"/>
  <c r="AS114" i="1"/>
  <c r="AB112" i="1"/>
  <c r="AS112" i="1" s="1"/>
  <c r="AL109" i="1"/>
  <c r="AL105" i="1"/>
  <c r="AC108" i="1"/>
  <c r="AM108" i="1" s="1"/>
  <c r="AS108" i="1"/>
  <c r="AB111" i="1"/>
  <c r="AS111" i="1" s="1"/>
  <c r="AL108" i="1"/>
  <c r="AB107" i="1"/>
  <c r="AS107" i="1" s="1"/>
  <c r="AL104" i="1"/>
  <c r="AB106" i="1"/>
  <c r="AL103" i="1"/>
  <c r="AL107" i="1"/>
  <c r="AB110" i="1"/>
  <c r="AS110" i="1" s="1"/>
  <c r="AB109" i="1"/>
  <c r="AS109" i="1" s="1"/>
  <c r="AL106" i="1"/>
  <c r="AH95" i="1"/>
  <c r="AI99" i="1" s="1"/>
  <c r="AH96" i="1"/>
  <c r="AI100" i="1" s="1"/>
  <c r="R104" i="1"/>
  <c r="S104" i="1"/>
  <c r="T108" i="1" s="1"/>
  <c r="R105" i="1"/>
  <c r="S105" i="1"/>
  <c r="T109" i="1" s="1"/>
  <c r="R106" i="1"/>
  <c r="S106" i="1"/>
  <c r="T110" i="1" s="1"/>
  <c r="AQ104" i="1"/>
  <c r="AQ105" i="1"/>
  <c r="C104" i="1"/>
  <c r="C105" i="1"/>
  <c r="C106" i="1"/>
  <c r="V105" i="1"/>
  <c r="V106" i="1"/>
  <c r="AC112" i="1" l="1"/>
  <c r="AM112" i="1" s="1"/>
  <c r="AS106" i="1"/>
  <c r="AC106" i="1"/>
  <c r="AM106" i="1" s="1"/>
  <c r="AC110" i="1"/>
  <c r="AM110" i="1" s="1"/>
  <c r="AC107" i="1"/>
  <c r="AM107" i="1" s="1"/>
  <c r="AC109" i="1"/>
  <c r="AM109" i="1" s="1"/>
  <c r="AC111" i="1"/>
  <c r="AM111" i="1" s="1"/>
  <c r="Q107" i="1"/>
  <c r="Q108" i="1"/>
  <c r="V104" i="1"/>
  <c r="AH94" i="1" l="1"/>
  <c r="AI98" i="1" s="1"/>
  <c r="AH93" i="1"/>
  <c r="AI97" i="1" s="1"/>
  <c r="S103" i="1"/>
  <c r="T107" i="1" s="1"/>
  <c r="R103" i="1"/>
  <c r="AQ103" i="1"/>
  <c r="AQ102" i="1"/>
  <c r="C103" i="1"/>
  <c r="V102" i="1"/>
  <c r="V103" i="1"/>
  <c r="Q106" i="1" l="1"/>
  <c r="Q105" i="1"/>
  <c r="S102" i="1"/>
  <c r="T106" i="1" s="1"/>
  <c r="R102" i="1"/>
  <c r="C102" i="1"/>
  <c r="AH92" i="1" l="1"/>
  <c r="AI96" i="1" s="1"/>
  <c r="AP94" i="1"/>
  <c r="AP95" i="1"/>
  <c r="AP96" i="1"/>
  <c r="AP97" i="1"/>
  <c r="AP98" i="1"/>
  <c r="AN95" i="1"/>
  <c r="AN96" i="1"/>
  <c r="AN97" i="1"/>
  <c r="AN98" i="1"/>
  <c r="AK96" i="1"/>
  <c r="AK97" i="1"/>
  <c r="AK98" i="1"/>
  <c r="AJ95" i="1"/>
  <c r="AJ96" i="1"/>
  <c r="AJ97" i="1"/>
  <c r="AJ98" i="1"/>
  <c r="AD96" i="1"/>
  <c r="AE100" i="1" s="1"/>
  <c r="AF103" i="1" s="1"/>
  <c r="AG103" i="1" s="1"/>
  <c r="AO103" i="1" s="1"/>
  <c r="AD97" i="1"/>
  <c r="AE101" i="1" s="1"/>
  <c r="AF104" i="1" s="1"/>
  <c r="AG104" i="1" s="1"/>
  <c r="AO104" i="1" s="1"/>
  <c r="AD98" i="1"/>
  <c r="AE102" i="1" s="1"/>
  <c r="AF105" i="1" s="1"/>
  <c r="AG105" i="1" s="1"/>
  <c r="AO105" i="1" s="1"/>
  <c r="Z95" i="1"/>
  <c r="AA99" i="1" s="1"/>
  <c r="Z96" i="1"/>
  <c r="AA100" i="1" s="1"/>
  <c r="AL100" i="1" s="1"/>
  <c r="Z97" i="1"/>
  <c r="AA101" i="1" s="1"/>
  <c r="AL101" i="1" s="1"/>
  <c r="Z98" i="1"/>
  <c r="AA102" i="1" s="1"/>
  <c r="AL102" i="1" s="1"/>
  <c r="V99" i="1"/>
  <c r="V100" i="1"/>
  <c r="V101" i="1"/>
  <c r="R101" i="1"/>
  <c r="S101" i="1"/>
  <c r="T105" i="1" s="1"/>
  <c r="AQ101" i="1"/>
  <c r="R98" i="1"/>
  <c r="S98" i="1"/>
  <c r="T102" i="1" s="1"/>
  <c r="R99" i="1"/>
  <c r="S99" i="1"/>
  <c r="T103" i="1" s="1"/>
  <c r="R100" i="1"/>
  <c r="S100" i="1"/>
  <c r="T104" i="1" s="1"/>
  <c r="AQ97" i="1"/>
  <c r="AQ99" i="1"/>
  <c r="AQ100" i="1"/>
  <c r="C98" i="1"/>
  <c r="C99" i="1"/>
  <c r="C100" i="1"/>
  <c r="C101" i="1"/>
  <c r="AB105" i="1" l="1"/>
  <c r="AS105" i="1" s="1"/>
  <c r="AB104" i="1"/>
  <c r="AS104" i="1" s="1"/>
  <c r="AB103" i="1"/>
  <c r="AS103" i="1" s="1"/>
  <c r="Q104" i="1"/>
  <c r="AB102" i="1"/>
  <c r="AS102" i="1" s="1"/>
  <c r="AL99" i="1"/>
  <c r="AR97" i="1"/>
  <c r="AH90" i="1"/>
  <c r="AI94" i="1" s="1"/>
  <c r="AH91" i="1"/>
  <c r="AI95" i="1" s="1"/>
  <c r="Q103" i="1"/>
  <c r="AR98" i="1"/>
  <c r="AH89" i="1"/>
  <c r="Q102" i="1"/>
  <c r="AQ98" i="1"/>
  <c r="Q101" i="1"/>
  <c r="Q100" i="1"/>
  <c r="AR96" i="1"/>
  <c r="AR95" i="1"/>
  <c r="Z94" i="1"/>
  <c r="AR94" i="1" s="1"/>
  <c r="S97" i="1"/>
  <c r="T101" i="1" s="1"/>
  <c r="R97" i="1"/>
  <c r="C97" i="1"/>
  <c r="AD95" i="1"/>
  <c r="AE99" i="1" s="1"/>
  <c r="AF102" i="1" s="1"/>
  <c r="AG102" i="1" s="1"/>
  <c r="AO102" i="1" s="1"/>
  <c r="AD94" i="1"/>
  <c r="V98" i="1"/>
  <c r="V97" i="1"/>
  <c r="AC104" i="1" l="1"/>
  <c r="AM104" i="1" s="1"/>
  <c r="AC102" i="1"/>
  <c r="AM102" i="1" s="1"/>
  <c r="AC105" i="1"/>
  <c r="AM105" i="1" s="1"/>
  <c r="AC103" i="1"/>
  <c r="AM103" i="1" s="1"/>
  <c r="AI93" i="1"/>
  <c r="AH88" i="1"/>
  <c r="AE98" i="1"/>
  <c r="AF101" i="1" s="1"/>
  <c r="AG101" i="1" s="1"/>
  <c r="AO101" i="1" s="1"/>
  <c r="AH87" i="1"/>
  <c r="AA98" i="1"/>
  <c r="AB101" i="1" s="1"/>
  <c r="AS101" i="1" s="1"/>
  <c r="AC101" i="1" l="1"/>
  <c r="AM101" i="1" s="1"/>
  <c r="AI91" i="1"/>
  <c r="AI92" i="1"/>
  <c r="AL98" i="1"/>
  <c r="AP93" i="1"/>
  <c r="AN92" i="1"/>
  <c r="AN93" i="1"/>
  <c r="AN94" i="1"/>
  <c r="AK94" i="1"/>
  <c r="AK95" i="1"/>
  <c r="AJ92" i="1"/>
  <c r="AJ93" i="1"/>
  <c r="AJ94" i="1"/>
  <c r="AD93" i="1"/>
  <c r="Z91" i="1"/>
  <c r="Z92" i="1"/>
  <c r="Z93" i="1"/>
  <c r="AA97" i="1" s="1"/>
  <c r="AB100" i="1" s="1"/>
  <c r="AS100" i="1" s="1"/>
  <c r="R94" i="1"/>
  <c r="S94" i="1"/>
  <c r="T98" i="1" s="1"/>
  <c r="R95" i="1"/>
  <c r="S95" i="1"/>
  <c r="T99" i="1" s="1"/>
  <c r="R96" i="1"/>
  <c r="S96" i="1"/>
  <c r="T100" i="1" s="1"/>
  <c r="C94" i="1"/>
  <c r="C95" i="1"/>
  <c r="C96" i="1"/>
  <c r="V96" i="1"/>
  <c r="AC100" i="1" l="1"/>
  <c r="AM100" i="1" s="1"/>
  <c r="AH86" i="1"/>
  <c r="AI90" i="1" s="1"/>
  <c r="AE97" i="1"/>
  <c r="AF100" i="1" s="1"/>
  <c r="AG100" i="1" s="1"/>
  <c r="AO100" i="1" s="1"/>
  <c r="AQ94" i="1"/>
  <c r="Q97" i="1"/>
  <c r="AL97" i="1"/>
  <c r="AQ96" i="1"/>
  <c r="Q99" i="1"/>
  <c r="AR92" i="1"/>
  <c r="AA96" i="1"/>
  <c r="AB99" i="1" s="1"/>
  <c r="AR91" i="1"/>
  <c r="AA95" i="1"/>
  <c r="AQ95" i="1"/>
  <c r="Q98" i="1"/>
  <c r="AR93" i="1"/>
  <c r="AD92" i="1"/>
  <c r="AE96" i="1" s="1"/>
  <c r="AF99" i="1" s="1"/>
  <c r="AG99" i="1" s="1"/>
  <c r="AO99" i="1" s="1"/>
  <c r="AD91" i="1"/>
  <c r="AE95" i="1" s="1"/>
  <c r="AF98" i="1" s="1"/>
  <c r="AG98" i="1" s="1"/>
  <c r="AO98" i="1" s="1"/>
  <c r="V94" i="1"/>
  <c r="V95" i="1"/>
  <c r="AS99" i="1" l="1"/>
  <c r="AC99" i="1"/>
  <c r="AM99" i="1" s="1"/>
  <c r="AL96" i="1"/>
  <c r="AL95" i="1"/>
  <c r="AB98" i="1"/>
  <c r="AH85" i="1"/>
  <c r="AI89" i="1" s="1"/>
  <c r="AH84" i="1"/>
  <c r="AI88" i="1" s="1"/>
  <c r="R92" i="1"/>
  <c r="S92" i="1"/>
  <c r="T96" i="1" s="1"/>
  <c r="R93" i="1"/>
  <c r="S93" i="1"/>
  <c r="T97" i="1" s="1"/>
  <c r="C92" i="1"/>
  <c r="C93" i="1"/>
  <c r="AP91" i="1"/>
  <c r="AP92" i="1"/>
  <c r="AN91" i="1"/>
  <c r="AN90" i="1"/>
  <c r="AK92" i="1"/>
  <c r="AK93" i="1"/>
  <c r="AJ90" i="1"/>
  <c r="AJ91" i="1"/>
  <c r="AD90" i="1"/>
  <c r="AD89" i="1"/>
  <c r="Z89" i="1"/>
  <c r="Z90" i="1"/>
  <c r="V92" i="1"/>
  <c r="V93" i="1"/>
  <c r="AH83" i="1" l="1"/>
  <c r="AI87" i="1" s="1"/>
  <c r="AE94" i="1"/>
  <c r="AF97" i="1" s="1"/>
  <c r="AG97" i="1" s="1"/>
  <c r="AO97" i="1" s="1"/>
  <c r="AS98" i="1"/>
  <c r="AC98" i="1"/>
  <c r="AM98" i="1" s="1"/>
  <c r="AR90" i="1"/>
  <c r="AA94" i="1"/>
  <c r="AR89" i="1"/>
  <c r="AA93" i="1"/>
  <c r="AH82" i="1"/>
  <c r="AI86" i="1" s="1"/>
  <c r="AE93" i="1"/>
  <c r="AF96" i="1" s="1"/>
  <c r="AG96" i="1" s="1"/>
  <c r="AO96" i="1" s="1"/>
  <c r="Q96" i="1"/>
  <c r="AQ93" i="1"/>
  <c r="AQ92" i="1"/>
  <c r="Q95" i="1"/>
  <c r="AP90" i="1"/>
  <c r="AP89" i="1"/>
  <c r="AN89" i="1"/>
  <c r="AN87" i="1"/>
  <c r="AP87" i="1"/>
  <c r="AN88" i="1"/>
  <c r="AP88" i="1"/>
  <c r="AK90" i="1"/>
  <c r="AK91" i="1"/>
  <c r="AJ88" i="1"/>
  <c r="AJ89" i="1"/>
  <c r="AD88" i="1"/>
  <c r="AE92" i="1" s="1"/>
  <c r="AF95" i="1" s="1"/>
  <c r="AG95" i="1" s="1"/>
  <c r="AO95" i="1" s="1"/>
  <c r="Z88" i="1"/>
  <c r="AA92" i="1" s="1"/>
  <c r="Z87" i="1"/>
  <c r="AA91" i="1" s="1"/>
  <c r="S91" i="1"/>
  <c r="T95" i="1" s="1"/>
  <c r="S90" i="1"/>
  <c r="T94" i="1" s="1"/>
  <c r="R90" i="1"/>
  <c r="R91" i="1"/>
  <c r="C90" i="1"/>
  <c r="C91" i="1"/>
  <c r="V91" i="1"/>
  <c r="AB97" i="1" l="1"/>
  <c r="AL94" i="1"/>
  <c r="AB95" i="1"/>
  <c r="AL92" i="1"/>
  <c r="AQ91" i="1"/>
  <c r="Q94" i="1"/>
  <c r="AB96" i="1"/>
  <c r="AL93" i="1"/>
  <c r="AH81" i="1"/>
  <c r="AI85" i="1" s="1"/>
  <c r="AB94" i="1"/>
  <c r="AL91" i="1"/>
  <c r="AQ90" i="1"/>
  <c r="Q93" i="1"/>
  <c r="AR87" i="1"/>
  <c r="AR88" i="1"/>
  <c r="AD87" i="1"/>
  <c r="AE91" i="1" s="1"/>
  <c r="AF94" i="1" s="1"/>
  <c r="AG94" i="1" s="1"/>
  <c r="AO94" i="1" s="1"/>
  <c r="V90" i="1"/>
  <c r="AC97" i="1" l="1"/>
  <c r="AM97" i="1" s="1"/>
  <c r="AS97" i="1"/>
  <c r="AC96" i="1"/>
  <c r="AM96" i="1" s="1"/>
  <c r="AS96" i="1"/>
  <c r="AC94" i="1"/>
  <c r="AM94" i="1" s="1"/>
  <c r="AS94" i="1"/>
  <c r="AC95" i="1"/>
  <c r="AM95" i="1" s="1"/>
  <c r="AS95" i="1"/>
  <c r="AH80" i="1"/>
  <c r="AI84" i="1" s="1"/>
  <c r="AN85" i="1"/>
  <c r="AN86" i="1"/>
  <c r="AP86" i="1"/>
  <c r="AK87" i="1"/>
  <c r="AK88" i="1"/>
  <c r="AK89" i="1"/>
  <c r="AJ85" i="1"/>
  <c r="AJ86" i="1"/>
  <c r="AJ87" i="1"/>
  <c r="AD86" i="1"/>
  <c r="AH79" i="1" s="1"/>
  <c r="Z86" i="1"/>
  <c r="AA90" i="1" s="1"/>
  <c r="AR86" i="1" l="1"/>
  <c r="AL90" i="1"/>
  <c r="AB93" i="1"/>
  <c r="AE90" i="1"/>
  <c r="AF93" i="1" s="1"/>
  <c r="AG93" i="1" s="1"/>
  <c r="AO93" i="1" s="1"/>
  <c r="AI83" i="1"/>
  <c r="S87" i="1"/>
  <c r="T91" i="1" s="1"/>
  <c r="S88" i="1"/>
  <c r="T92" i="1" s="1"/>
  <c r="S89" i="1"/>
  <c r="T93" i="1" s="1"/>
  <c r="Q89" i="1"/>
  <c r="Q92" i="1"/>
  <c r="C87" i="1"/>
  <c r="C88" i="1"/>
  <c r="C89" i="1"/>
  <c r="AC93" i="1" l="1"/>
  <c r="AM93" i="1" s="1"/>
  <c r="AS93" i="1"/>
  <c r="AQ88" i="1"/>
  <c r="Q91" i="1"/>
  <c r="Q88" i="1"/>
  <c r="AQ89" i="1"/>
  <c r="AQ87" i="1"/>
  <c r="Q90" i="1"/>
  <c r="AQ86" i="1"/>
  <c r="Q87" i="1"/>
  <c r="R89" i="1"/>
  <c r="R88" i="1"/>
  <c r="R87" i="1"/>
  <c r="AD85" i="1"/>
  <c r="AE89" i="1" s="1"/>
  <c r="AF92" i="1" s="1"/>
  <c r="AG92" i="1" s="1"/>
  <c r="AO92" i="1" s="1"/>
  <c r="Z85" i="1"/>
  <c r="V89" i="1"/>
  <c r="V88" i="1"/>
  <c r="AR85" i="1" l="1"/>
  <c r="AA89" i="1"/>
  <c r="AH78" i="1"/>
  <c r="AI82" i="1" s="1"/>
  <c r="AD84" i="1"/>
  <c r="AE88" i="1" s="1"/>
  <c r="AF91" i="1" s="1"/>
  <c r="AG91" i="1" s="1"/>
  <c r="AO91" i="1" s="1"/>
  <c r="Z84" i="1"/>
  <c r="V87" i="1"/>
  <c r="AR84" i="1" l="1"/>
  <c r="AA88" i="1"/>
  <c r="AB92" i="1"/>
  <c r="AL89" i="1"/>
  <c r="AH77" i="1"/>
  <c r="AI81" i="1" s="1"/>
  <c r="S86" i="1"/>
  <c r="T90" i="1" s="1"/>
  <c r="R86" i="1"/>
  <c r="C86" i="1"/>
  <c r="AD75" i="1"/>
  <c r="AD76" i="1"/>
  <c r="AD77" i="1"/>
  <c r="AD78" i="1"/>
  <c r="AD79" i="1"/>
  <c r="AD80" i="1"/>
  <c r="AE84" i="1" s="1"/>
  <c r="AF87" i="1" s="1"/>
  <c r="AD81" i="1"/>
  <c r="AE85" i="1" s="1"/>
  <c r="AF88" i="1" s="1"/>
  <c r="AG88" i="1" s="1"/>
  <c r="AO88" i="1" s="1"/>
  <c r="AD82" i="1"/>
  <c r="AE86" i="1" s="1"/>
  <c r="AF89" i="1" s="1"/>
  <c r="AG89" i="1" s="1"/>
  <c r="AO89" i="1" s="1"/>
  <c r="AD83" i="1"/>
  <c r="AE87" i="1" s="1"/>
  <c r="AF90" i="1" s="1"/>
  <c r="AG90" i="1" s="1"/>
  <c r="AO90" i="1" s="1"/>
  <c r="AP85" i="1"/>
  <c r="AN84" i="1"/>
  <c r="AK86" i="1"/>
  <c r="AJ84" i="1"/>
  <c r="Z83" i="1"/>
  <c r="AA87" i="1" s="1"/>
  <c r="V86" i="1"/>
  <c r="AG87" i="1" l="1"/>
  <c r="AO87" i="1" s="1"/>
  <c r="AC92" i="1"/>
  <c r="AM92" i="1" s="1"/>
  <c r="AS92" i="1"/>
  <c r="AB90" i="1"/>
  <c r="AL87" i="1"/>
  <c r="AB91" i="1"/>
  <c r="AL88" i="1"/>
  <c r="AR83" i="1"/>
  <c r="AP78" i="1"/>
  <c r="AP79" i="1"/>
  <c r="AP80" i="1"/>
  <c r="AP81" i="1"/>
  <c r="AP82" i="1"/>
  <c r="AP83" i="1"/>
  <c r="AP84" i="1"/>
  <c r="AN77" i="1"/>
  <c r="AN78" i="1"/>
  <c r="AN79" i="1"/>
  <c r="AN80" i="1"/>
  <c r="AN81" i="1"/>
  <c r="AN82" i="1"/>
  <c r="AN83" i="1"/>
  <c r="AK79" i="1"/>
  <c r="AK80" i="1"/>
  <c r="AK81" i="1"/>
  <c r="AK82" i="1"/>
  <c r="AK83" i="1"/>
  <c r="AK84" i="1"/>
  <c r="AK85" i="1"/>
  <c r="AJ77" i="1"/>
  <c r="AJ78" i="1"/>
  <c r="AJ79" i="1"/>
  <c r="AJ80" i="1"/>
  <c r="AJ81" i="1"/>
  <c r="AJ82" i="1"/>
  <c r="AJ83" i="1"/>
  <c r="AH72" i="1"/>
  <c r="AH73" i="1"/>
  <c r="AI77" i="1" s="1"/>
  <c r="AH74" i="1"/>
  <c r="AI78" i="1" s="1"/>
  <c r="AH75" i="1"/>
  <c r="AI79" i="1" s="1"/>
  <c r="Z76" i="1"/>
  <c r="AR76" i="1" s="1"/>
  <c r="Z77" i="1"/>
  <c r="AR77" i="1" s="1"/>
  <c r="Z78" i="1"/>
  <c r="Z79" i="1"/>
  <c r="AA83" i="1" s="1"/>
  <c r="Z80" i="1"/>
  <c r="Z81" i="1"/>
  <c r="Z82" i="1"/>
  <c r="S79" i="1"/>
  <c r="S80" i="1"/>
  <c r="S81" i="1"/>
  <c r="S82" i="1"/>
  <c r="T86" i="1" s="1"/>
  <c r="S83" i="1"/>
  <c r="T87" i="1" s="1"/>
  <c r="S84" i="1"/>
  <c r="T88" i="1" s="1"/>
  <c r="S85" i="1"/>
  <c r="T89" i="1" s="1"/>
  <c r="R79" i="1"/>
  <c r="R80" i="1"/>
  <c r="R81" i="1"/>
  <c r="R82" i="1"/>
  <c r="R83" i="1"/>
  <c r="R84" i="1"/>
  <c r="R85" i="1"/>
  <c r="AQ79" i="1"/>
  <c r="Q84" i="1"/>
  <c r="Q86" i="1"/>
  <c r="AQ84" i="1"/>
  <c r="AQ85" i="1"/>
  <c r="AQ77" i="1"/>
  <c r="AQ78" i="1"/>
  <c r="C79" i="1"/>
  <c r="C80" i="1"/>
  <c r="C81" i="1"/>
  <c r="C82" i="1"/>
  <c r="C83" i="1"/>
  <c r="C84" i="1"/>
  <c r="C85" i="1"/>
  <c r="AC91" i="1" l="1"/>
  <c r="AM91" i="1" s="1"/>
  <c r="AS91" i="1"/>
  <c r="AC90" i="1"/>
  <c r="AM90" i="1" s="1"/>
  <c r="AS90" i="1"/>
  <c r="AR82" i="1"/>
  <c r="AA86" i="1"/>
  <c r="AQ82" i="1"/>
  <c r="Q85" i="1"/>
  <c r="AR81" i="1"/>
  <c r="AA85" i="1"/>
  <c r="AR80" i="1"/>
  <c r="AA84" i="1"/>
  <c r="AB86" i="1"/>
  <c r="AL83" i="1"/>
  <c r="T85" i="1"/>
  <c r="Q83" i="1"/>
  <c r="Q78" i="1"/>
  <c r="AA81" i="1"/>
  <c r="AL81" i="1" s="1"/>
  <c r="AE83" i="1"/>
  <c r="AF86" i="1" s="1"/>
  <c r="AG86" i="1" s="1"/>
  <c r="AO86" i="1" s="1"/>
  <c r="Q82" i="1"/>
  <c r="T83" i="1"/>
  <c r="Q79" i="1"/>
  <c r="T84" i="1"/>
  <c r="Q80" i="1"/>
  <c r="AA82" i="1"/>
  <c r="AL82" i="1" s="1"/>
  <c r="AQ83" i="1"/>
  <c r="AH76" i="1"/>
  <c r="Q81" i="1"/>
  <c r="AA80" i="1"/>
  <c r="AQ81" i="1"/>
  <c r="AR79" i="1"/>
  <c r="AQ80" i="1"/>
  <c r="AR78" i="1"/>
  <c r="V79" i="1"/>
  <c r="V80" i="1"/>
  <c r="V81" i="1"/>
  <c r="V82" i="1"/>
  <c r="V83" i="1"/>
  <c r="V84" i="1"/>
  <c r="V85" i="1"/>
  <c r="AI76" i="1" l="1"/>
  <c r="AI80" i="1"/>
  <c r="AB89" i="1"/>
  <c r="AL86" i="1"/>
  <c r="AB87" i="1"/>
  <c r="AL84" i="1"/>
  <c r="AB88" i="1"/>
  <c r="AL85" i="1"/>
  <c r="AC86" i="1"/>
  <c r="AM86" i="1" s="1"/>
  <c r="AS86" i="1"/>
  <c r="AB84" i="1"/>
  <c r="AC84" i="1" s="1"/>
  <c r="AM84" i="1" s="1"/>
  <c r="AB85" i="1"/>
  <c r="AB83" i="1"/>
  <c r="AL80" i="1"/>
  <c r="AQ76" i="1"/>
  <c r="AP77" i="1"/>
  <c r="AN76" i="1"/>
  <c r="AK78" i="1"/>
  <c r="AK77" i="1"/>
  <c r="AJ76" i="1"/>
  <c r="Z75" i="1"/>
  <c r="AA79" i="1" s="1"/>
  <c r="R78" i="1"/>
  <c r="S78" i="1"/>
  <c r="T82" i="1" s="1"/>
  <c r="C78" i="1"/>
  <c r="V78" i="1"/>
  <c r="AC89" i="1" l="1"/>
  <c r="AM89" i="1" s="1"/>
  <c r="AS89" i="1"/>
  <c r="AC88" i="1"/>
  <c r="AM88" i="1" s="1"/>
  <c r="AS88" i="1"/>
  <c r="AC87" i="1"/>
  <c r="AM87" i="1" s="1"/>
  <c r="AS87" i="1"/>
  <c r="AC85" i="1"/>
  <c r="AM85" i="1" s="1"/>
  <c r="AS85" i="1"/>
  <c r="AS84" i="1"/>
  <c r="AL79" i="1"/>
  <c r="AB82" i="1"/>
  <c r="AC83" i="1"/>
  <c r="AM83" i="1" s="1"/>
  <c r="AS83" i="1"/>
  <c r="AE82" i="1"/>
  <c r="AF85" i="1" s="1"/>
  <c r="AG85" i="1" s="1"/>
  <c r="AO85" i="1" s="1"/>
  <c r="AR75" i="1"/>
  <c r="AH71" i="1"/>
  <c r="AP76" i="1"/>
  <c r="AP75" i="1"/>
  <c r="AN75" i="1"/>
  <c r="AN74" i="1"/>
  <c r="AK76" i="1"/>
  <c r="AJ75" i="1"/>
  <c r="AJ74" i="1"/>
  <c r="AE81" i="1"/>
  <c r="AF84" i="1" s="1"/>
  <c r="AG84" i="1" s="1"/>
  <c r="AO84" i="1" s="1"/>
  <c r="Z74" i="1"/>
  <c r="Z73" i="1"/>
  <c r="S77" i="1"/>
  <c r="T81" i="1" s="1"/>
  <c r="R77" i="1"/>
  <c r="S76" i="1"/>
  <c r="T80" i="1" s="1"/>
  <c r="R76" i="1"/>
  <c r="S75" i="1"/>
  <c r="T79" i="1" s="1"/>
  <c r="R75" i="1"/>
  <c r="AQ74" i="1"/>
  <c r="AQ75" i="1"/>
  <c r="V2" i="1"/>
  <c r="V3" i="1"/>
  <c r="V4" i="1"/>
  <c r="S5" i="1"/>
  <c r="V5" i="1"/>
  <c r="S6" i="1"/>
  <c r="V6" i="1"/>
  <c r="S7" i="1"/>
  <c r="V7" i="1"/>
  <c r="S8" i="1"/>
  <c r="V8" i="1"/>
  <c r="R9" i="1"/>
  <c r="S9" i="1"/>
  <c r="V9" i="1"/>
  <c r="R10" i="1"/>
  <c r="S10" i="1"/>
  <c r="V10" i="1"/>
  <c r="R11" i="1"/>
  <c r="S11" i="1"/>
  <c r="V11" i="1"/>
  <c r="R12" i="1"/>
  <c r="S12" i="1"/>
  <c r="V12" i="1"/>
  <c r="R13" i="1"/>
  <c r="S13" i="1"/>
  <c r="V13" i="1"/>
  <c r="R14" i="1"/>
  <c r="S14" i="1"/>
  <c r="V14" i="1"/>
  <c r="R15" i="1"/>
  <c r="S15" i="1"/>
  <c r="V15" i="1"/>
  <c r="Q15" i="1"/>
  <c r="R16" i="1"/>
  <c r="S16" i="1"/>
  <c r="V16" i="1"/>
  <c r="R17" i="1"/>
  <c r="S17" i="1"/>
  <c r="V17" i="1"/>
  <c r="R18" i="1"/>
  <c r="S18" i="1"/>
  <c r="V18" i="1"/>
  <c r="Q18" i="1"/>
  <c r="R19" i="1"/>
  <c r="S19" i="1"/>
  <c r="V19" i="1"/>
  <c r="R20" i="1"/>
  <c r="S20" i="1"/>
  <c r="V20" i="1"/>
  <c r="Q20" i="1"/>
  <c r="R21" i="1"/>
  <c r="S21" i="1"/>
  <c r="V21" i="1"/>
  <c r="Q21" i="1"/>
  <c r="R22" i="1"/>
  <c r="S22" i="1"/>
  <c r="V22" i="1"/>
  <c r="Q22" i="1"/>
  <c r="R23" i="1"/>
  <c r="S23" i="1"/>
  <c r="V23" i="1"/>
  <c r="R24" i="1"/>
  <c r="S24" i="1"/>
  <c r="V24" i="1"/>
  <c r="R25" i="1"/>
  <c r="S25" i="1"/>
  <c r="V25" i="1"/>
  <c r="R26" i="1"/>
  <c r="S26" i="1"/>
  <c r="V26" i="1"/>
  <c r="Q26" i="1"/>
  <c r="R27" i="1"/>
  <c r="S27" i="1"/>
  <c r="V27" i="1"/>
  <c r="Q27" i="1"/>
  <c r="R28" i="1"/>
  <c r="S28" i="1"/>
  <c r="V28" i="1"/>
  <c r="R29" i="1"/>
  <c r="S29" i="1"/>
  <c r="V29" i="1"/>
  <c r="Q29" i="1"/>
  <c r="R30" i="1"/>
  <c r="S30" i="1"/>
  <c r="V30" i="1"/>
  <c r="R31" i="1"/>
  <c r="S31" i="1"/>
  <c r="V31" i="1"/>
  <c r="R32" i="1"/>
  <c r="S32" i="1"/>
  <c r="V32" i="1"/>
  <c r="R33" i="1"/>
  <c r="S33" i="1"/>
  <c r="V33" i="1"/>
  <c r="R34" i="1"/>
  <c r="S34" i="1"/>
  <c r="V34" i="1"/>
  <c r="R35" i="1"/>
  <c r="S35" i="1"/>
  <c r="V35" i="1"/>
  <c r="Q35" i="1"/>
  <c r="R36" i="1"/>
  <c r="S36" i="1"/>
  <c r="V36" i="1"/>
  <c r="R37" i="1"/>
  <c r="S37" i="1"/>
  <c r="V37" i="1"/>
  <c r="Q37" i="1"/>
  <c r="R38" i="1"/>
  <c r="S38" i="1"/>
  <c r="V38" i="1"/>
  <c r="Q38" i="1"/>
  <c r="R39" i="1"/>
  <c r="S39" i="1"/>
  <c r="V39" i="1"/>
  <c r="Q39" i="1"/>
  <c r="R40" i="1"/>
  <c r="S40" i="1"/>
  <c r="V40" i="1"/>
  <c r="R41" i="1"/>
  <c r="S41" i="1"/>
  <c r="V41" i="1"/>
  <c r="R42" i="1"/>
  <c r="S42" i="1"/>
  <c r="V42" i="1"/>
  <c r="R43" i="1"/>
  <c r="S43" i="1"/>
  <c r="V43" i="1"/>
  <c r="R44" i="1"/>
  <c r="S44" i="1"/>
  <c r="V44" i="1"/>
  <c r="Q44" i="1"/>
  <c r="R45" i="1"/>
  <c r="S45" i="1"/>
  <c r="V45" i="1"/>
  <c r="Q45" i="1"/>
  <c r="R46" i="1"/>
  <c r="S46" i="1"/>
  <c r="V46" i="1"/>
  <c r="R47" i="1"/>
  <c r="S47" i="1"/>
  <c r="V47" i="1"/>
  <c r="Q47" i="1"/>
  <c r="R48" i="1"/>
  <c r="S48" i="1"/>
  <c r="V48" i="1"/>
  <c r="Q48" i="1"/>
  <c r="R49" i="1"/>
  <c r="S49" i="1"/>
  <c r="V49" i="1"/>
  <c r="Q49" i="1"/>
  <c r="R50" i="1"/>
  <c r="S50" i="1"/>
  <c r="V50" i="1"/>
  <c r="R51" i="1"/>
  <c r="S51" i="1"/>
  <c r="V51" i="1"/>
  <c r="Q51" i="1"/>
  <c r="R52" i="1"/>
  <c r="S52" i="1"/>
  <c r="V52" i="1"/>
  <c r="R53" i="1"/>
  <c r="S53" i="1"/>
  <c r="V53" i="1"/>
  <c r="R54" i="1"/>
  <c r="S54" i="1"/>
  <c r="V54" i="1"/>
  <c r="R55" i="1"/>
  <c r="S55" i="1"/>
  <c r="V55" i="1"/>
  <c r="Q55" i="1"/>
  <c r="R56" i="1"/>
  <c r="S56" i="1"/>
  <c r="V56" i="1"/>
  <c r="R57" i="1"/>
  <c r="S57" i="1"/>
  <c r="V57" i="1"/>
  <c r="R58" i="1"/>
  <c r="S58" i="1"/>
  <c r="V58" i="1"/>
  <c r="R59" i="1"/>
  <c r="S59" i="1"/>
  <c r="V59" i="1"/>
  <c r="Q59" i="1"/>
  <c r="R60" i="1"/>
  <c r="S60" i="1"/>
  <c r="V60" i="1"/>
  <c r="R61" i="1"/>
  <c r="S61" i="1"/>
  <c r="V61" i="1"/>
  <c r="R62" i="1"/>
  <c r="S62" i="1"/>
  <c r="V62" i="1"/>
  <c r="Q62" i="1"/>
  <c r="R63" i="1"/>
  <c r="S63" i="1"/>
  <c r="V63" i="1"/>
  <c r="R64" i="1"/>
  <c r="S64" i="1"/>
  <c r="V64" i="1"/>
  <c r="Q64" i="1"/>
  <c r="R65" i="1"/>
  <c r="S65" i="1"/>
  <c r="V65" i="1"/>
  <c r="Q65" i="1"/>
  <c r="R66" i="1"/>
  <c r="S66" i="1"/>
  <c r="V66" i="1"/>
  <c r="Q66" i="1"/>
  <c r="R67" i="1"/>
  <c r="S67" i="1"/>
  <c r="V67" i="1"/>
  <c r="R68" i="1"/>
  <c r="S68" i="1"/>
  <c r="V68" i="1"/>
  <c r="R69" i="1"/>
  <c r="S69" i="1"/>
  <c r="V69" i="1"/>
  <c r="R70" i="1"/>
  <c r="S70" i="1"/>
  <c r="V70" i="1"/>
  <c r="Q70" i="1"/>
  <c r="R71" i="1"/>
  <c r="S71" i="1"/>
  <c r="V71" i="1"/>
  <c r="Q71" i="1"/>
  <c r="R72" i="1"/>
  <c r="S72" i="1"/>
  <c r="V72" i="1"/>
  <c r="Q72" i="1"/>
  <c r="R73" i="1"/>
  <c r="S73" i="1"/>
  <c r="V73" i="1"/>
  <c r="R74" i="1"/>
  <c r="S74" i="1"/>
  <c r="T78" i="1" s="1"/>
  <c r="V74" i="1"/>
  <c r="V75" i="1"/>
  <c r="V76" i="1"/>
  <c r="V77" i="1"/>
  <c r="C75" i="1"/>
  <c r="C76" i="1"/>
  <c r="C77" i="1"/>
  <c r="T41" i="1" l="1"/>
  <c r="T23" i="1"/>
  <c r="T60" i="1"/>
  <c r="T54" i="1"/>
  <c r="T61" i="1"/>
  <c r="T47" i="1"/>
  <c r="T19" i="1"/>
  <c r="AI75" i="1"/>
  <c r="T64" i="1"/>
  <c r="T14" i="1"/>
  <c r="AR73" i="1"/>
  <c r="AA77" i="1"/>
  <c r="T36" i="1"/>
  <c r="AR74" i="1"/>
  <c r="AA78" i="1"/>
  <c r="AS82" i="1"/>
  <c r="AC82" i="1"/>
  <c r="AM82" i="1" s="1"/>
  <c r="AH69" i="1"/>
  <c r="AI73" i="1" s="1"/>
  <c r="AE80" i="1"/>
  <c r="AF83" i="1" s="1"/>
  <c r="AG83" i="1" s="1"/>
  <c r="AO83" i="1" s="1"/>
  <c r="T67" i="1"/>
  <c r="T46" i="1"/>
  <c r="T44" i="1"/>
  <c r="T39" i="1"/>
  <c r="T25" i="1"/>
  <c r="T57" i="1"/>
  <c r="T52" i="1"/>
  <c r="T34" i="1"/>
  <c r="T55" i="1"/>
  <c r="T31" i="1"/>
  <c r="T15" i="1"/>
  <c r="Q77" i="1"/>
  <c r="T20" i="1"/>
  <c r="T22" i="1"/>
  <c r="Q28" i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AI74" i="1" s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E79" i="1"/>
  <c r="AF82" i="1" s="1"/>
  <c r="AG82" i="1" s="1"/>
  <c r="AO82" i="1" s="1"/>
  <c r="AD74" i="1"/>
  <c r="Z72" i="1"/>
  <c r="Z71" i="1"/>
  <c r="AA75" i="1" s="1"/>
  <c r="C74" i="1"/>
  <c r="AB81" i="1" l="1"/>
  <c r="AL78" i="1"/>
  <c r="AB80" i="1"/>
  <c r="AL77" i="1"/>
  <c r="AH67" i="1"/>
  <c r="AI71" i="1" s="1"/>
  <c r="AE78" i="1"/>
  <c r="AF81" i="1" s="1"/>
  <c r="AG81" i="1" s="1"/>
  <c r="AO81" i="1" s="1"/>
  <c r="AR72" i="1"/>
  <c r="AA76" i="1"/>
  <c r="AL75" i="1"/>
  <c r="AB78" i="1"/>
  <c r="AR71" i="1"/>
  <c r="AH68" i="1"/>
  <c r="AI72" i="1" s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C78" i="1" l="1"/>
  <c r="AM78" i="1" s="1"/>
  <c r="AS78" i="1"/>
  <c r="AC81" i="1"/>
  <c r="AM81" i="1" s="1"/>
  <c r="AS81" i="1"/>
  <c r="AL76" i="1"/>
  <c r="AB79" i="1"/>
  <c r="AC80" i="1"/>
  <c r="AM80" i="1" s="1"/>
  <c r="AS80" i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F79" i="1" s="1"/>
  <c r="AG79" i="1" s="1"/>
  <c r="AO79" i="1" s="1"/>
  <c r="AP72" i="1"/>
  <c r="AD73" i="1"/>
  <c r="AE77" i="1" s="1"/>
  <c r="AF80" i="1" s="1"/>
  <c r="AG80" i="1" s="1"/>
  <c r="AO80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S79" i="1" l="1"/>
  <c r="AC79" i="1"/>
  <c r="AM79" i="1" s="1"/>
  <c r="AB77" i="1"/>
  <c r="AL74" i="1"/>
  <c r="AB76" i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F78" i="1" s="1"/>
  <c r="AG78" i="1" s="1"/>
  <c r="AO78" i="1" s="1"/>
  <c r="AH63" i="1"/>
  <c r="AI67" i="1" s="1"/>
  <c r="AE74" i="1"/>
  <c r="AF77" i="1" s="1"/>
  <c r="AG77" i="1" s="1"/>
  <c r="AO77" i="1" s="1"/>
  <c r="AI62" i="1"/>
  <c r="AQ39" i="1"/>
  <c r="AQ38" i="1"/>
  <c r="AQ40" i="1"/>
  <c r="AQ37" i="1"/>
  <c r="AQ36" i="1"/>
  <c r="AQ35" i="1"/>
  <c r="AQ34" i="1"/>
  <c r="AE73" i="1"/>
  <c r="AF76" i="1" s="1"/>
  <c r="AG76" i="1" s="1"/>
  <c r="AO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AC77" i="1" l="1"/>
  <c r="AM77" i="1" s="1"/>
  <c r="AS77" i="1"/>
  <c r="AC76" i="1"/>
  <c r="AM76" i="1" s="1"/>
  <c r="AS76" i="1"/>
  <c r="AI63" i="1"/>
  <c r="AE16" i="1"/>
  <c r="AI66" i="1"/>
  <c r="AI65" i="1"/>
  <c r="AL72" i="1"/>
  <c r="AB75" i="1"/>
  <c r="AL71" i="1"/>
  <c r="AB74" i="1"/>
  <c r="AI64" i="1"/>
  <c r="AI68" i="1"/>
  <c r="C2" i="6"/>
  <c r="AB72" i="1"/>
  <c r="AB73" i="1"/>
  <c r="AA16" i="1"/>
  <c r="AC75" i="1" l="1"/>
  <c r="AM75" i="1" s="1"/>
  <c r="AS75" i="1"/>
  <c r="AC74" i="1"/>
  <c r="AM74" i="1" s="1"/>
  <c r="AS74" i="1"/>
  <c r="AC72" i="1"/>
  <c r="AM72" i="1" s="1"/>
  <c r="AS72" i="1"/>
  <c r="AS73" i="1"/>
  <c r="AC73" i="1"/>
  <c r="AM73" i="1" s="1"/>
  <c r="AP16" i="1" l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AD64" i="1" l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AC71" i="1" l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AB68" i="1" l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H32" i="1"/>
  <c r="AF17" i="1"/>
  <c r="AG17" i="1" s="1"/>
  <c r="AF19" i="1"/>
  <c r="AG19" i="1" s="1"/>
  <c r="AS15" i="1"/>
  <c r="AI40" i="1" l="1"/>
  <c r="AI30" i="1"/>
  <c r="AI46" i="1"/>
  <c r="AI33" i="1"/>
  <c r="AI47" i="1"/>
  <c r="AI32" i="1"/>
  <c r="AF43" i="1"/>
  <c r="AG43" i="1" s="1"/>
  <c r="AO43" i="1" s="1"/>
  <c r="AG36" i="1"/>
  <c r="AG35" i="1"/>
  <c r="AL38" i="1"/>
  <c r="AL39" i="1"/>
  <c r="AL37" i="1"/>
  <c r="AB67" i="1"/>
  <c r="AS67" i="1" s="1"/>
  <c r="AL64" i="1"/>
  <c r="AI52" i="1"/>
  <c r="AF39" i="1"/>
  <c r="AG34" i="1"/>
  <c r="AL36" i="1"/>
  <c r="AL40" i="1"/>
  <c r="AI49" i="1"/>
  <c r="AB66" i="1"/>
  <c r="AC66" i="1" s="1"/>
  <c r="AM66" i="1" s="1"/>
  <c r="AL63" i="1"/>
  <c r="AG38" i="1"/>
  <c r="D2" i="6"/>
  <c r="AB65" i="1"/>
  <c r="AC65" i="1" s="1"/>
  <c r="AM65" i="1" s="1"/>
  <c r="AL62" i="1"/>
  <c r="AL35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AB38" i="1"/>
  <c r="AB41" i="1"/>
  <c r="AB42" i="1"/>
  <c r="AB36" i="1"/>
  <c r="AB39" i="1"/>
  <c r="AB37" i="1"/>
  <c r="AF37" i="1"/>
  <c r="AF40" i="1"/>
  <c r="AB40" i="1"/>
  <c r="AS66" i="1" l="1"/>
  <c r="AS65" i="1"/>
  <c r="AC67" i="1"/>
  <c r="AM67" i="1" s="1"/>
  <c r="AO38" i="1"/>
  <c r="AG40" i="1"/>
  <c r="AM34" i="1"/>
  <c r="AO35" i="1"/>
  <c r="AG39" i="1"/>
  <c r="AM35" i="1"/>
  <c r="AO36" i="1"/>
  <c r="AG37" i="1"/>
  <c r="AO34" i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M38" i="1" l="1"/>
  <c r="AO37" i="1"/>
  <c r="AM40" i="1"/>
  <c r="AM39" i="1"/>
  <c r="AO40" i="1"/>
  <c r="AM37" i="1"/>
  <c r="AM36" i="1"/>
  <c r="AO39" i="1"/>
  <c r="E2" i="6"/>
</calcChain>
</file>

<file path=xl/sharedStrings.xml><?xml version="1.0" encoding="utf-8"?>
<sst xmlns="http://schemas.openxmlformats.org/spreadsheetml/2006/main" count="268" uniqueCount="160">
  <si>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</si>
  <si>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</si>
  <si>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</si>
  <si>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</si>
  <si>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</si>
  <si>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</si>
  <si>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</si>
  <si>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</si>
  <si>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</si>
  <si>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</si>
  <si>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</si>
  <si>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</si>
  <si>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</si>
  <si>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</si>
  <si>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</si>
  <si>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</si>
  <si>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</si>
  <si>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</si>
  <si>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</si>
  <si>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</si>
  <si>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</si>
  <si>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</si>
  <si>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</si>
  <si>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</si>
  <si>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</si>
  <si>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</si>
  <si>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</si>
  <si>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</si>
  <si>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</si>
  <si>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</si>
  <si>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</si>
  <si>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</si>
  <si>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</si>
  <si>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</si>
  <si>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</si>
  <si>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</si>
  <si>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</si>
  <si>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</si>
  <si>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</si>
  <si>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</si>
  <si>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</si>
  <si>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</si>
  <si>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</si>
  <si>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</si>
  <si>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</si>
  <si>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</si>
  <si>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</si>
  <si>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</si>
  <si>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</si>
  <si>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</si>
  <si>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</si>
  <si>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</si>
  <si>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</si>
  <si>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</si>
  <si>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</si>
  <si>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</si>
  <si>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</si>
  <si>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</si>
  <si>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</si>
  <si>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</si>
  <si>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</si>
  <si>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</si>
  <si>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</si>
  <si>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</si>
  <si>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</si>
  <si>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</si>
  <si>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</si>
  <si>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</si>
  <si>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</si>
  <si>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</si>
  <si>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</si>
  <si>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</si>
  <si>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</si>
  <si>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</si>
  <si>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</si>
  <si>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</si>
  <si>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</si>
  <si>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</si>
  <si>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</si>
  <si>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</si>
  <si>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</si>
  <si>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</si>
  <si>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</si>
  <si>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</si>
  <si>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</si>
  <si>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</si>
  <si>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</si>
  <si>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</si>
  <si>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</si>
  <si>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</si>
  <si>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</si>
  <si>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</si>
  <si>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</si>
  <si>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</si>
  <si>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</si>
  <si>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</si>
  <si>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</si>
  <si>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</si>
  <si>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</si>
  <si>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</si>
  <si>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</si>
  <si>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</si>
  <si>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</si>
  <si>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</si>
  <si>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</si>
  <si>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</si>
  <si>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</si>
  <si>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</si>
  <si>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</si>
  <si>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</si>
  <si>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</si>
  <si>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</si>
  <si>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</si>
  <si>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</si>
  <si>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</si>
  <si>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</si>
  <si>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</si>
  <si>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</si>
  <si>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</si>
  <si>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</si>
  <si>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</si>
  <si>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</si>
  <si>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</si>
  <si>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</si>
  <si>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</si>
  <si>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MAE gegen R(RKI7-H)</t>
  </si>
  <si>
    <t>aktuell</t>
  </si>
  <si>
    <t>R RKI7-H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</si>
  <si>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</si>
  <si>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</si>
  <si>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</si>
  <si>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</si>
  <si>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</si>
  <si>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</si>
  <si>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</si>
  <si>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</si>
  <si>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</si>
  <si>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</si>
  <si>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</si>
  <si>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</si>
  <si>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</si>
  <si>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</si>
  <si>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</si>
  <si>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</si>
  <si>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</si>
  <si>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</si>
  <si>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</si>
  <si>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</si>
  <si>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</si>
  <si>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</si>
  <si>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</si>
  <si>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</si>
  <si>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>ID</t>
  </si>
  <si>
    <t>Wochentag Erkrankungsdatum</t>
  </si>
  <si>
    <t>Wochentag RKI-Tagesbericht</t>
  </si>
  <si>
    <t>MAE(RKI7-H vs. RKI-A)</t>
  </si>
  <si>
    <t>MAE NF(RKI-H) vs. N(RKI-H)</t>
  </si>
  <si>
    <t xml:space="preserve">Preprint, 17.5.2020, Karlsruher Institut für Technologie, Researchgate, </t>
  </si>
  <si>
    <t>ACHTUNG! Messbereich muss an gültige Werte angepasst werden</t>
  </si>
  <si>
    <t>Excel-Tabelle zum Nowcasting vom 25.9.2020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</si>
</sst>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5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7" fillId="0" borderId="1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1" fontId="3" fillId="2" borderId="0" xfId="0" applyNumberFormat="1" applyFont="1" applyFill="1"/>
    <xf numFmtId="0" fontId="7" fillId="0" borderId="1" xfId="44"/>
  </cellXfs>
  <cellStyles count="45">
    <cellStyle name="Link" xfId="5" builtinId="8"/>
    <cellStyle name="Standard" xfId="0" builtinId="0"/>
    <cellStyle name="Standard 10" xfId="11"/>
    <cellStyle name="Standard 11" xfId="13"/>
    <cellStyle name="Standard 12" xfId="16"/>
    <cellStyle name="Standard 13" xfId="17"/>
    <cellStyle name="Standard 14" xfId="18"/>
    <cellStyle name="Standard 15" xfId="19"/>
    <cellStyle name="Standard 16" xfId="20"/>
    <cellStyle name="Standard 17" xfId="21"/>
    <cellStyle name="Standard 18" xfId="23"/>
    <cellStyle name="Standard 19" xfId="24"/>
    <cellStyle name="Standard 2" xfId="1"/>
    <cellStyle name="Standard 2 2" xfId="7"/>
    <cellStyle name="Standard 2 2 2" xfId="22"/>
    <cellStyle name="Standard 2 3" xfId="12"/>
    <cellStyle name="Standard 20" xfId="25"/>
    <cellStyle name="Standard 21" xfId="26"/>
    <cellStyle name="Standard 22" xfId="27"/>
    <cellStyle name="Standard 23" xfId="28"/>
    <cellStyle name="Standard 24" xfId="29"/>
    <cellStyle name="Standard 25" xfId="30"/>
    <cellStyle name="Standard 26" xfId="31"/>
    <cellStyle name="Standard 27" xfId="32"/>
    <cellStyle name="Standard 28" xfId="33"/>
    <cellStyle name="Standard 29" xfId="34"/>
    <cellStyle name="Standard 3" xfId="2"/>
    <cellStyle name="Standard 3 2" xfId="14"/>
    <cellStyle name="Standard 30" xfId="35"/>
    <cellStyle name="Standard 31" xfId="36"/>
    <cellStyle name="Standard 32" xfId="37"/>
    <cellStyle name="Standard 33" xfId="38"/>
    <cellStyle name="Standard 34" xfId="39"/>
    <cellStyle name="Standard 35" xfId="40"/>
    <cellStyle name="Standard 36" xfId="41"/>
    <cellStyle name="Standard 37" xfId="42"/>
    <cellStyle name="Standard 38" xfId="43"/>
    <cellStyle name="Standard 39" xfId="44"/>
    <cellStyle name="Standard 4" xfId="3"/>
    <cellStyle name="Standard 4 2" xfId="15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7"/>
  <sheetViews>
    <sheetView tabSelected="1" zoomScale="90" zoomScaleNormal="90" workbookViewId="0">
      <pane xSplit="1" ySplit="1" topLeftCell="Q194" activePane="bottomRight" state="frozenSplit"/>
      <selection pane="topRight" activeCell="B1" sqref="B1"/>
      <selection pane="bottomLeft" activeCell="A2" sqref="A2"/>
      <selection pane="bottomRight" activeCell="AG205" sqref="AG205"/>
    </sheetView>
  </sheetViews>
  <sheetFormatPr baseColWidth="10" defaultColWidth="9.15234375" defaultRowHeight="14.6" x14ac:dyDescent="0.4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4" width="9.15234375" style="11" customWidth="1"/>
    <col min="35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 x14ac:dyDescent="0.4">
      <c r="A1" s="17" t="s">
        <v>8</v>
      </c>
      <c r="B1" s="29" t="s">
        <v>152</v>
      </c>
      <c r="C1" s="17" t="s">
        <v>153</v>
      </c>
      <c r="D1" s="18" t="s">
        <v>9</v>
      </c>
      <c r="E1" s="17" t="s">
        <v>34</v>
      </c>
      <c r="F1" s="17" t="s">
        <v>33</v>
      </c>
      <c r="G1" s="18" t="s">
        <v>10</v>
      </c>
      <c r="H1" s="17" t="s">
        <v>0</v>
      </c>
      <c r="I1" s="17" t="s">
        <v>1</v>
      </c>
      <c r="J1" s="18" t="s">
        <v>5</v>
      </c>
      <c r="K1" s="17" t="s">
        <v>2</v>
      </c>
      <c r="L1" s="17" t="s">
        <v>3</v>
      </c>
      <c r="M1" s="18" t="s">
        <v>119</v>
      </c>
      <c r="N1" s="63" t="s">
        <v>122</v>
      </c>
      <c r="O1" s="63" t="s">
        <v>123</v>
      </c>
      <c r="P1" s="17" t="s">
        <v>118</v>
      </c>
      <c r="Q1" s="24" t="s">
        <v>120</v>
      </c>
      <c r="R1" s="19" t="s">
        <v>29</v>
      </c>
      <c r="S1" s="19" t="s">
        <v>47</v>
      </c>
      <c r="T1" s="24" t="s">
        <v>48</v>
      </c>
      <c r="U1" s="20" t="s">
        <v>4</v>
      </c>
      <c r="V1" s="17" t="s">
        <v>154</v>
      </c>
      <c r="W1" s="19" t="s">
        <v>100</v>
      </c>
      <c r="X1" s="18" t="s">
        <v>6</v>
      </c>
      <c r="Y1" s="18" t="s">
        <v>121</v>
      </c>
      <c r="Z1" s="18" t="s">
        <v>27</v>
      </c>
      <c r="AA1" s="24" t="s">
        <v>7</v>
      </c>
      <c r="AB1" s="18" t="s">
        <v>28</v>
      </c>
      <c r="AC1" s="18" t="s">
        <v>11</v>
      </c>
      <c r="AD1" s="18" t="s">
        <v>109</v>
      </c>
      <c r="AE1" s="18" t="s">
        <v>30</v>
      </c>
      <c r="AF1" s="18" t="s">
        <v>12</v>
      </c>
      <c r="AG1" s="24" t="s">
        <v>13</v>
      </c>
      <c r="AH1" s="18" t="s">
        <v>31</v>
      </c>
      <c r="AI1" s="18" t="s">
        <v>32</v>
      </c>
      <c r="AJ1" s="24" t="s">
        <v>128</v>
      </c>
      <c r="AK1" s="24" t="s">
        <v>129</v>
      </c>
      <c r="AL1" s="24" t="s">
        <v>130</v>
      </c>
      <c r="AM1" s="18" t="s">
        <v>131</v>
      </c>
      <c r="AN1" s="24" t="s">
        <v>155</v>
      </c>
      <c r="AO1" s="24" t="s">
        <v>132</v>
      </c>
      <c r="AP1" s="18" t="s">
        <v>156</v>
      </c>
      <c r="AQ1" s="17" t="s">
        <v>124</v>
      </c>
      <c r="AR1" s="17" t="s">
        <v>41</v>
      </c>
      <c r="AS1" s="17" t="s">
        <v>42</v>
      </c>
    </row>
    <row r="2" spans="1:45" x14ac:dyDescent="0.4">
      <c r="A2" s="10">
        <v>43892</v>
      </c>
      <c r="B2" s="30">
        <v>0</v>
      </c>
      <c r="C2" s="11" t="str">
        <f>TEXT(A2,"TTTT")</f>
        <v>Montag</v>
      </c>
      <c r="D2" s="69">
        <v>304</v>
      </c>
      <c r="E2" s="69">
        <v>290</v>
      </c>
      <c r="F2" s="69">
        <v>318</v>
      </c>
      <c r="G2" s="69">
        <v>225</v>
      </c>
      <c r="H2" s="69">
        <v>212</v>
      </c>
      <c r="I2" s="69">
        <v>239</v>
      </c>
      <c r="J2" s="69"/>
      <c r="K2" s="69"/>
      <c r="L2" s="69"/>
      <c r="M2" s="69"/>
      <c r="N2" s="69"/>
      <c r="O2" s="69"/>
      <c r="P2"/>
      <c r="Q2" s="2"/>
      <c r="R2" s="31"/>
      <c r="S2" s="31"/>
      <c r="T2" s="32"/>
      <c r="U2" s="13">
        <v>43896</v>
      </c>
      <c r="V2" s="11" t="str">
        <f t="shared" ref="V2:V33" si="0">TEXT(U2,"TTTT")</f>
        <v>Freitag</v>
      </c>
      <c r="W2" s="35"/>
      <c r="Z2" s="33"/>
      <c r="AA2" s="34"/>
      <c r="AB2" s="33"/>
      <c r="AC2" s="34"/>
      <c r="AD2" s="33"/>
      <c r="AE2" s="34"/>
      <c r="AF2" s="31"/>
      <c r="AG2" s="32"/>
      <c r="AH2" s="31"/>
      <c r="AI2" s="31"/>
    </row>
    <row r="3" spans="1:45" x14ac:dyDescent="0.4">
      <c r="A3" s="10">
        <v>43893</v>
      </c>
      <c r="B3" s="30">
        <v>1</v>
      </c>
      <c r="C3" s="11" t="str">
        <f t="shared" ref="C3:C66" si="1">TEXT(A3,"TTTT")</f>
        <v>Dienstag</v>
      </c>
      <c r="D3" s="69">
        <v>320</v>
      </c>
      <c r="E3" s="69">
        <v>306</v>
      </c>
      <c r="F3" s="69">
        <v>336</v>
      </c>
      <c r="G3" s="69">
        <v>261</v>
      </c>
      <c r="H3" s="69">
        <v>247</v>
      </c>
      <c r="I3" s="69">
        <v>276</v>
      </c>
      <c r="J3" s="69"/>
      <c r="K3" s="69"/>
      <c r="L3" s="69"/>
      <c r="M3" s="69"/>
      <c r="N3" s="69"/>
      <c r="O3" s="69"/>
      <c r="P3"/>
      <c r="Q3" s="2"/>
      <c r="R3" s="31"/>
      <c r="S3" s="33"/>
      <c r="T3" s="32"/>
      <c r="U3" s="13">
        <v>43897</v>
      </c>
      <c r="V3" s="11" t="str">
        <f t="shared" si="0"/>
        <v>Samstag</v>
      </c>
      <c r="W3" s="35"/>
      <c r="Z3" s="33"/>
      <c r="AA3" s="34"/>
      <c r="AB3" s="33"/>
      <c r="AC3" s="34"/>
      <c r="AD3" s="33"/>
      <c r="AE3" s="34"/>
      <c r="AF3" s="31"/>
      <c r="AG3" s="32"/>
      <c r="AH3" s="31"/>
      <c r="AI3" s="31"/>
    </row>
    <row r="4" spans="1:45" x14ac:dyDescent="0.4">
      <c r="A4" s="10">
        <v>43894</v>
      </c>
      <c r="B4" s="30">
        <v>2</v>
      </c>
      <c r="C4" s="11" t="str">
        <f t="shared" si="1"/>
        <v>Mittwoch</v>
      </c>
      <c r="D4" s="69">
        <v>449</v>
      </c>
      <c r="E4" s="69">
        <v>431</v>
      </c>
      <c r="F4" s="69">
        <v>468</v>
      </c>
      <c r="G4" s="69">
        <v>326</v>
      </c>
      <c r="H4" s="69">
        <v>310</v>
      </c>
      <c r="I4" s="69">
        <v>342</v>
      </c>
      <c r="J4" s="69"/>
      <c r="K4" s="69"/>
      <c r="L4" s="69"/>
      <c r="M4" s="69"/>
      <c r="N4" s="69"/>
      <c r="O4" s="69"/>
      <c r="P4"/>
      <c r="Q4" s="2"/>
      <c r="R4" s="31"/>
      <c r="S4" s="33"/>
      <c r="T4" s="32"/>
      <c r="U4" s="13">
        <v>43898</v>
      </c>
      <c r="V4" s="11" t="str">
        <f t="shared" si="0"/>
        <v>Sonntag</v>
      </c>
      <c r="W4" s="35"/>
      <c r="Z4" s="33"/>
      <c r="AA4" s="34"/>
      <c r="AB4" s="33"/>
      <c r="AC4" s="34"/>
      <c r="AD4" s="33"/>
      <c r="AE4" s="34"/>
      <c r="AF4" s="31"/>
      <c r="AG4" s="32"/>
      <c r="AH4" s="31"/>
      <c r="AI4" s="31"/>
    </row>
    <row r="5" spans="1:45" x14ac:dyDescent="0.4">
      <c r="A5" s="10">
        <v>43895</v>
      </c>
      <c r="B5" s="30">
        <v>3</v>
      </c>
      <c r="C5" s="11" t="str">
        <f t="shared" si="1"/>
        <v>Donnerstag</v>
      </c>
      <c r="D5" s="69">
        <v>503</v>
      </c>
      <c r="E5" s="69">
        <v>482</v>
      </c>
      <c r="F5" s="69">
        <v>522</v>
      </c>
      <c r="G5" s="69">
        <v>394</v>
      </c>
      <c r="H5" s="69">
        <v>377</v>
      </c>
      <c r="I5" s="69">
        <v>411</v>
      </c>
      <c r="J5" s="69"/>
      <c r="K5" s="69"/>
      <c r="L5" s="69"/>
      <c r="M5" s="69"/>
      <c r="N5" s="69"/>
      <c r="O5" s="69"/>
      <c r="P5"/>
      <c r="Q5" s="2"/>
      <c r="R5" s="31"/>
      <c r="S5" s="4">
        <f t="shared" ref="S5:S36" si="2">AVERAGE(D2:D5)</f>
        <v>394</v>
      </c>
      <c r="T5" s="32"/>
      <c r="U5" s="13">
        <v>43899</v>
      </c>
      <c r="V5" s="11" t="str">
        <f t="shared" si="0"/>
        <v>Montag</v>
      </c>
      <c r="W5" s="33"/>
      <c r="Z5" s="12">
        <f>AVERAGE(D2:D8)</f>
        <v>665.42857142857144</v>
      </c>
      <c r="AA5" s="34"/>
      <c r="AB5" s="33"/>
      <c r="AC5" s="34"/>
      <c r="AD5" s="33"/>
      <c r="AE5" s="34"/>
      <c r="AF5" s="31"/>
      <c r="AG5" s="32"/>
      <c r="AH5" s="31"/>
      <c r="AI5" s="31"/>
    </row>
    <row r="6" spans="1:45" x14ac:dyDescent="0.4">
      <c r="A6" s="10">
        <v>43896</v>
      </c>
      <c r="B6" s="30">
        <v>4</v>
      </c>
      <c r="C6" s="11" t="str">
        <f t="shared" si="1"/>
        <v>Freitag</v>
      </c>
      <c r="D6" s="69">
        <v>759</v>
      </c>
      <c r="E6" s="69">
        <v>737</v>
      </c>
      <c r="F6" s="69">
        <v>783</v>
      </c>
      <c r="G6" s="69">
        <v>508</v>
      </c>
      <c r="H6" s="69">
        <v>489</v>
      </c>
      <c r="I6" s="69">
        <v>527</v>
      </c>
      <c r="J6" s="69">
        <v>2.2599999999999998</v>
      </c>
      <c r="K6" s="69">
        <v>2.1800000000000002</v>
      </c>
      <c r="L6" s="69">
        <v>2.3199999999999998</v>
      </c>
      <c r="M6" s="69">
        <v>2.34</v>
      </c>
      <c r="N6" s="69">
        <v>2.2999999999999998</v>
      </c>
      <c r="O6" s="69">
        <v>2.39</v>
      </c>
      <c r="P6" s="12"/>
      <c r="R6" s="31"/>
      <c r="S6" s="4">
        <f t="shared" si="2"/>
        <v>507.75</v>
      </c>
      <c r="T6" s="32"/>
      <c r="U6" s="13">
        <v>43900</v>
      </c>
      <c r="V6" s="11" t="str">
        <f t="shared" si="0"/>
        <v>Dienstag</v>
      </c>
      <c r="W6" s="14">
        <v>157</v>
      </c>
      <c r="Z6" s="12">
        <f>AVERAGE(D3:D9)</f>
        <v>911</v>
      </c>
      <c r="AA6" s="34"/>
      <c r="AB6" s="33"/>
      <c r="AC6" s="34"/>
      <c r="AD6" s="33"/>
      <c r="AE6" s="34"/>
      <c r="AF6" s="31"/>
      <c r="AG6" s="32"/>
      <c r="AH6" s="31"/>
      <c r="AI6" s="31"/>
    </row>
    <row r="7" spans="1:45" x14ac:dyDescent="0.4">
      <c r="A7" s="10">
        <v>43897</v>
      </c>
      <c r="B7" s="30">
        <v>5</v>
      </c>
      <c r="C7" s="11" t="str">
        <f t="shared" si="1"/>
        <v>Samstag</v>
      </c>
      <c r="D7" s="69">
        <v>986</v>
      </c>
      <c r="E7" s="69">
        <v>961</v>
      </c>
      <c r="F7" s="69">
        <v>1013</v>
      </c>
      <c r="G7" s="69">
        <v>674</v>
      </c>
      <c r="H7" s="69">
        <v>653</v>
      </c>
      <c r="I7" s="69">
        <v>696</v>
      </c>
      <c r="J7" s="69">
        <v>2.58</v>
      </c>
      <c r="K7" s="69">
        <v>2.5099999999999998</v>
      </c>
      <c r="L7" s="69">
        <v>2.66</v>
      </c>
      <c r="M7" s="69">
        <v>2.56</v>
      </c>
      <c r="N7" s="69">
        <v>2.52</v>
      </c>
      <c r="O7" s="69">
        <v>2.6</v>
      </c>
      <c r="P7" s="12">
        <f>AVERAGE(D1:D7)</f>
        <v>553.5</v>
      </c>
      <c r="R7" s="31"/>
      <c r="S7" s="4">
        <f t="shared" si="2"/>
        <v>674.25</v>
      </c>
      <c r="T7" s="32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1232.2857142857142</v>
      </c>
      <c r="AA7" s="34"/>
      <c r="AB7" s="33"/>
      <c r="AC7" s="34"/>
      <c r="AD7" s="33"/>
      <c r="AE7" s="34"/>
      <c r="AF7" s="31"/>
      <c r="AG7" s="32"/>
      <c r="AH7" s="31"/>
      <c r="AI7" s="31"/>
    </row>
    <row r="8" spans="1:45" x14ac:dyDescent="0.4">
      <c r="A8" s="10">
        <v>43898</v>
      </c>
      <c r="B8" s="30">
        <v>6</v>
      </c>
      <c r="C8" s="11" t="str">
        <f t="shared" si="1"/>
        <v>Sonntag</v>
      </c>
      <c r="D8" s="69">
        <v>1337</v>
      </c>
      <c r="E8" s="69">
        <v>1304</v>
      </c>
      <c r="F8" s="69">
        <v>1370</v>
      </c>
      <c r="G8" s="69">
        <v>896</v>
      </c>
      <c r="H8" s="69">
        <v>871</v>
      </c>
      <c r="I8" s="69">
        <v>922</v>
      </c>
      <c r="J8" s="69">
        <v>2.75</v>
      </c>
      <c r="K8" s="69">
        <v>2.67</v>
      </c>
      <c r="L8" s="69">
        <v>2.83</v>
      </c>
      <c r="M8" s="69">
        <v>2.94</v>
      </c>
      <c r="N8" s="69">
        <v>2.88</v>
      </c>
      <c r="O8" s="69">
        <v>2.99</v>
      </c>
      <c r="P8" s="12">
        <f t="shared" ref="P8:P71" si="3">AVERAGE(D2:D8)</f>
        <v>665.42857142857144</v>
      </c>
      <c r="R8" s="31"/>
      <c r="S8" s="4">
        <f t="shared" si="2"/>
        <v>896.25</v>
      </c>
      <c r="T8" s="32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1630.2857142857142</v>
      </c>
      <c r="AA8" s="34"/>
      <c r="AB8" s="33"/>
      <c r="AC8" s="34"/>
      <c r="AD8" s="33"/>
      <c r="AE8" s="34"/>
      <c r="AF8" s="31"/>
      <c r="AG8" s="32"/>
      <c r="AH8" s="31"/>
      <c r="AI8" s="31"/>
    </row>
    <row r="9" spans="1:45" s="9" customFormat="1" x14ac:dyDescent="0.4">
      <c r="A9" s="3">
        <v>43899</v>
      </c>
      <c r="B9" s="30">
        <v>7</v>
      </c>
      <c r="C9" s="9" t="str">
        <f t="shared" si="1"/>
        <v>Montag</v>
      </c>
      <c r="D9" s="69">
        <v>2023</v>
      </c>
      <c r="E9" s="69">
        <v>1983</v>
      </c>
      <c r="F9" s="69">
        <v>2064</v>
      </c>
      <c r="G9" s="69">
        <v>1276</v>
      </c>
      <c r="H9" s="69">
        <v>1246</v>
      </c>
      <c r="I9" s="69">
        <v>1307</v>
      </c>
      <c r="J9" s="69">
        <v>3.24</v>
      </c>
      <c r="K9" s="69">
        <v>3.15</v>
      </c>
      <c r="L9" s="69">
        <v>3.33</v>
      </c>
      <c r="M9" s="69">
        <v>3.13</v>
      </c>
      <c r="N9" s="69">
        <v>3.08</v>
      </c>
      <c r="O9" s="69">
        <v>3.19</v>
      </c>
      <c r="P9" s="12">
        <f t="shared" si="3"/>
        <v>911</v>
      </c>
      <c r="Q9" s="15"/>
      <c r="R9" s="4">
        <f t="shared" ref="R9:R40" si="5">W6</f>
        <v>157</v>
      </c>
      <c r="S9" s="4">
        <f t="shared" si="2"/>
        <v>1276.25</v>
      </c>
      <c r="T9" s="7">
        <f>S9/S5</f>
        <v>3.2392131979695433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2073.7142857142858</v>
      </c>
      <c r="AA9" s="8">
        <f>Z9/Z5</f>
        <v>3.1163589523400601</v>
      </c>
      <c r="AB9" s="33"/>
      <c r="AC9" s="34"/>
      <c r="AD9" s="4">
        <f t="shared" ref="AD9:AD63" si="6">AVERAGE(W6:W12)</f>
        <v>696.14285714285711</v>
      </c>
      <c r="AE9" s="34"/>
      <c r="AF9" s="31"/>
      <c r="AG9" s="32"/>
      <c r="AH9" s="4">
        <f>AD16</f>
        <v>2380</v>
      </c>
      <c r="AI9" s="31"/>
      <c r="AJ9" s="7"/>
      <c r="AN9" s="7"/>
      <c r="AO9" s="7"/>
    </row>
    <row r="10" spans="1:45" s="9" customFormat="1" x14ac:dyDescent="0.4">
      <c r="A10" s="3">
        <v>43900</v>
      </c>
      <c r="B10" s="30">
        <v>8</v>
      </c>
      <c r="C10" s="9" t="str">
        <f t="shared" si="1"/>
        <v>Dienstag</v>
      </c>
      <c r="D10" s="69">
        <v>2569</v>
      </c>
      <c r="E10" s="69">
        <v>2526</v>
      </c>
      <c r="F10" s="69">
        <v>2621</v>
      </c>
      <c r="G10" s="69">
        <v>1729</v>
      </c>
      <c r="H10" s="69">
        <v>1693</v>
      </c>
      <c r="I10" s="69">
        <v>1767</v>
      </c>
      <c r="J10" s="69">
        <v>3.41</v>
      </c>
      <c r="K10" s="69">
        <v>3.33</v>
      </c>
      <c r="L10" s="69">
        <v>3.49</v>
      </c>
      <c r="M10" s="69">
        <v>3.21</v>
      </c>
      <c r="N10" s="69">
        <v>3.17</v>
      </c>
      <c r="O10" s="69">
        <v>3.26</v>
      </c>
      <c r="P10" s="12">
        <f t="shared" si="3"/>
        <v>1232.2857142857142</v>
      </c>
      <c r="Q10" s="15"/>
      <c r="R10" s="4">
        <f t="shared" si="5"/>
        <v>271</v>
      </c>
      <c r="S10" s="4">
        <f t="shared" si="2"/>
        <v>1728.75</v>
      </c>
      <c r="T10" s="7">
        <f>S10/S6</f>
        <v>3.4047267355982274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2588.5714285714284</v>
      </c>
      <c r="AA10" s="8">
        <f t="shared" ref="AA10:AA64" si="7">Z10/Z6</f>
        <v>2.8414615022737961</v>
      </c>
      <c r="AB10" s="33"/>
      <c r="AC10" s="34"/>
      <c r="AD10" s="4">
        <f t="shared" si="6"/>
        <v>837.14285714285711</v>
      </c>
      <c r="AE10" s="34"/>
      <c r="AF10" s="31"/>
      <c r="AG10" s="32"/>
      <c r="AH10" s="4">
        <f t="shared" ref="AH10:AH56" si="8">AD17</f>
        <v>2897.1428571428573</v>
      </c>
      <c r="AI10" s="31"/>
      <c r="AJ10" s="7"/>
      <c r="AN10" s="7"/>
      <c r="AO10" s="7"/>
    </row>
    <row r="11" spans="1:45" s="9" customFormat="1" x14ac:dyDescent="0.4">
      <c r="A11" s="3">
        <v>43901</v>
      </c>
      <c r="B11" s="30">
        <v>9</v>
      </c>
      <c r="C11" s="9" t="str">
        <f t="shared" si="1"/>
        <v>Mittwoch</v>
      </c>
      <c r="D11" s="69">
        <v>3235</v>
      </c>
      <c r="E11" s="69">
        <v>3191</v>
      </c>
      <c r="F11" s="69">
        <v>3278</v>
      </c>
      <c r="G11" s="69">
        <v>2291</v>
      </c>
      <c r="H11" s="69">
        <v>2251</v>
      </c>
      <c r="I11" s="69">
        <v>2333</v>
      </c>
      <c r="J11" s="69">
        <v>3.4</v>
      </c>
      <c r="K11" s="69">
        <v>3.33</v>
      </c>
      <c r="L11" s="69">
        <v>3.46</v>
      </c>
      <c r="M11" s="69">
        <v>3.12</v>
      </c>
      <c r="N11" s="69">
        <v>3.08</v>
      </c>
      <c r="O11" s="69">
        <v>3.16</v>
      </c>
      <c r="P11" s="12">
        <f t="shared" si="3"/>
        <v>1630.2857142857142</v>
      </c>
      <c r="Q11" s="15">
        <f t="shared" ref="Q11:Q18" si="9">P12/P8</f>
        <v>3.1163589523400601</v>
      </c>
      <c r="R11" s="4">
        <f t="shared" si="5"/>
        <v>802</v>
      </c>
      <c r="S11" s="4">
        <f t="shared" si="2"/>
        <v>2291</v>
      </c>
      <c r="T11" s="7">
        <f t="shared" ref="T11:T64" si="10">S11/S7</f>
        <v>3.3978494623655915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3081.1428571428573</v>
      </c>
      <c r="AA11" s="8">
        <f t="shared" si="7"/>
        <v>2.5003477857639695</v>
      </c>
      <c r="AB11" s="33"/>
      <c r="AC11" s="34"/>
      <c r="AD11" s="4">
        <f t="shared" si="6"/>
        <v>947.28571428571433</v>
      </c>
      <c r="AE11" s="34"/>
      <c r="AF11" s="33"/>
      <c r="AG11" s="34"/>
      <c r="AH11" s="4">
        <f t="shared" si="8"/>
        <v>3336.5714285714284</v>
      </c>
      <c r="AI11" s="31"/>
      <c r="AJ11" s="7"/>
      <c r="AN11" s="7"/>
      <c r="AO11" s="7"/>
    </row>
    <row r="12" spans="1:45" s="9" customFormat="1" x14ac:dyDescent="0.4">
      <c r="A12" s="3">
        <v>43902</v>
      </c>
      <c r="B12" s="30">
        <v>10</v>
      </c>
      <c r="C12" s="9" t="str">
        <f t="shared" si="1"/>
        <v>Donnerstag</v>
      </c>
      <c r="D12" s="69">
        <v>3607</v>
      </c>
      <c r="E12" s="69">
        <v>3551</v>
      </c>
      <c r="F12" s="69">
        <v>3656</v>
      </c>
      <c r="G12" s="69">
        <v>2858</v>
      </c>
      <c r="H12" s="69">
        <v>2813</v>
      </c>
      <c r="I12" s="69">
        <v>2905</v>
      </c>
      <c r="J12" s="69">
        <v>3.19</v>
      </c>
      <c r="K12" s="69">
        <v>3.14</v>
      </c>
      <c r="L12" s="69">
        <v>3.24</v>
      </c>
      <c r="M12" s="69">
        <v>2.84</v>
      </c>
      <c r="N12" s="69">
        <v>2.81</v>
      </c>
      <c r="O12" s="69">
        <v>2.87</v>
      </c>
      <c r="P12" s="12">
        <f t="shared" si="3"/>
        <v>2073.7142857142858</v>
      </c>
      <c r="Q12" s="15">
        <f t="shared" si="9"/>
        <v>2.8414615022737961</v>
      </c>
      <c r="R12" s="4">
        <f t="shared" si="5"/>
        <v>693</v>
      </c>
      <c r="S12" s="4">
        <f t="shared" si="2"/>
        <v>2858.5</v>
      </c>
      <c r="T12" s="7">
        <f t="shared" si="10"/>
        <v>3.189400278940028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3558.5714285714284</v>
      </c>
      <c r="AA12" s="8">
        <f t="shared" si="7"/>
        <v>2.1827900455660707</v>
      </c>
      <c r="AB12" s="4">
        <f t="shared" ref="AB12:AB43" si="11">AVERAGE(D9:D12,AA9^1.75*D6,AA9^1.75*D7,AA9^1.75*D8)</f>
        <v>4851.6629970356198</v>
      </c>
      <c r="AC12" s="8">
        <f>AB12/Z8</f>
        <v>2.9759587258367808</v>
      </c>
      <c r="AD12" s="4">
        <f t="shared" si="6"/>
        <v>1232.8571428571429</v>
      </c>
      <c r="AE12" s="34"/>
      <c r="AF12" s="33"/>
      <c r="AG12" s="34"/>
      <c r="AH12" s="4">
        <f t="shared" si="8"/>
        <v>3644.1428571428573</v>
      </c>
      <c r="AI12" s="34"/>
      <c r="AJ12" s="7"/>
      <c r="AN12" s="7"/>
      <c r="AO12" s="7"/>
    </row>
    <row r="13" spans="1:45" s="9" customFormat="1" x14ac:dyDescent="0.4">
      <c r="A13" s="3">
        <v>43903</v>
      </c>
      <c r="B13" s="30">
        <v>11</v>
      </c>
      <c r="C13" s="9" t="str">
        <f t="shared" si="1"/>
        <v>Freitag</v>
      </c>
      <c r="D13" s="69">
        <v>4363</v>
      </c>
      <c r="E13" s="69">
        <v>4315</v>
      </c>
      <c r="F13" s="69">
        <v>4416</v>
      </c>
      <c r="G13" s="69">
        <v>3443</v>
      </c>
      <c r="H13" s="69">
        <v>3396</v>
      </c>
      <c r="I13" s="69">
        <v>3493</v>
      </c>
      <c r="J13" s="69">
        <v>2.7</v>
      </c>
      <c r="K13" s="69">
        <v>2.66</v>
      </c>
      <c r="L13" s="69">
        <v>2.74</v>
      </c>
      <c r="M13" s="69">
        <v>2.5</v>
      </c>
      <c r="N13" s="69">
        <v>2.48</v>
      </c>
      <c r="O13" s="69">
        <v>2.52</v>
      </c>
      <c r="P13" s="12">
        <f t="shared" si="3"/>
        <v>2588.5714285714284</v>
      </c>
      <c r="Q13" s="15">
        <f t="shared" si="9"/>
        <v>2.5003477857639695</v>
      </c>
      <c r="R13" s="4">
        <f t="shared" si="5"/>
        <v>733</v>
      </c>
      <c r="S13" s="4">
        <f t="shared" si="2"/>
        <v>3443.5</v>
      </c>
      <c r="T13" s="7">
        <f t="shared" si="10"/>
        <v>2.6981390793339863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4129.7142857142853</v>
      </c>
      <c r="AA13" s="8">
        <f t="shared" si="7"/>
        <v>1.9914577018462385</v>
      </c>
      <c r="AB13" s="4">
        <f t="shared" si="11"/>
        <v>5828.6252858244288</v>
      </c>
      <c r="AC13" s="8">
        <f t="shared" ref="AC13:AC64" si="12">AB13/Z9</f>
        <v>2.8107176219875312</v>
      </c>
      <c r="AD13" s="4">
        <f t="shared" si="6"/>
        <v>1556.4285714285713</v>
      </c>
      <c r="AE13" s="8">
        <f>AD13/AD9</f>
        <v>2.2357890416581161</v>
      </c>
      <c r="AF13" s="33"/>
      <c r="AG13" s="34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 x14ac:dyDescent="0.4">
      <c r="A14" s="3">
        <v>43904</v>
      </c>
      <c r="B14" s="30">
        <v>12</v>
      </c>
      <c r="C14" s="9" t="str">
        <f t="shared" si="1"/>
        <v>Samstag</v>
      </c>
      <c r="D14" s="69">
        <v>4434</v>
      </c>
      <c r="E14" s="69">
        <v>4383</v>
      </c>
      <c r="F14" s="69">
        <v>4488</v>
      </c>
      <c r="G14" s="69">
        <v>3910</v>
      </c>
      <c r="H14" s="69">
        <v>3860</v>
      </c>
      <c r="I14" s="69">
        <v>3959</v>
      </c>
      <c r="J14" s="69">
        <v>2.2599999999999998</v>
      </c>
      <c r="K14" s="69">
        <v>2.23</v>
      </c>
      <c r="L14" s="69">
        <v>2.29</v>
      </c>
      <c r="M14" s="69">
        <v>2.1800000000000002</v>
      </c>
      <c r="N14" s="69">
        <v>2.17</v>
      </c>
      <c r="O14" s="69">
        <v>2.2000000000000002</v>
      </c>
      <c r="P14" s="12">
        <f t="shared" si="3"/>
        <v>3081.1428571428573</v>
      </c>
      <c r="Q14" s="15">
        <f t="shared" si="9"/>
        <v>2.1827900455660707</v>
      </c>
      <c r="R14" s="4">
        <f t="shared" si="5"/>
        <v>1043</v>
      </c>
      <c r="S14" s="4">
        <f t="shared" si="2"/>
        <v>3909.75</v>
      </c>
      <c r="T14" s="7">
        <f t="shared" si="10"/>
        <v>2.2616052060737526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4510.1428571428569</v>
      </c>
      <c r="AA14" s="8">
        <f t="shared" si="7"/>
        <v>1.7423289183222959</v>
      </c>
      <c r="AB14" s="4">
        <f t="shared" si="11"/>
        <v>6445.1322470050554</v>
      </c>
      <c r="AC14" s="8">
        <f t="shared" si="12"/>
        <v>2.4898413757745801</v>
      </c>
      <c r="AD14" s="4">
        <f t="shared" si="6"/>
        <v>1838.1428571428571</v>
      </c>
      <c r="AE14" s="8">
        <f t="shared" ref="AE14:AE64" si="13">AD14/AD10</f>
        <v>2.1957337883959043</v>
      </c>
      <c r="AF14" s="33"/>
      <c r="AG14" s="34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 x14ac:dyDescent="0.4">
      <c r="A15" s="3">
        <v>43905</v>
      </c>
      <c r="B15" s="30">
        <v>13</v>
      </c>
      <c r="C15" s="9" t="str">
        <f t="shared" si="1"/>
        <v>Sonntag</v>
      </c>
      <c r="D15" s="69">
        <v>4679</v>
      </c>
      <c r="E15" s="69">
        <v>4617</v>
      </c>
      <c r="F15" s="69">
        <v>4739</v>
      </c>
      <c r="G15" s="69">
        <v>4271</v>
      </c>
      <c r="H15" s="69">
        <v>4216</v>
      </c>
      <c r="I15" s="69">
        <v>4324</v>
      </c>
      <c r="J15" s="69">
        <v>1.86</v>
      </c>
      <c r="K15" s="69">
        <v>1.84</v>
      </c>
      <c r="L15" s="69">
        <v>1.89</v>
      </c>
      <c r="M15" s="69">
        <v>1.99</v>
      </c>
      <c r="N15" s="69">
        <v>1.98</v>
      </c>
      <c r="O15" s="69">
        <v>2</v>
      </c>
      <c r="P15" s="12">
        <f t="shared" si="3"/>
        <v>3558.5714285714284</v>
      </c>
      <c r="Q15" s="15">
        <f t="shared" si="9"/>
        <v>1.9914577018462385</v>
      </c>
      <c r="R15" s="4">
        <f t="shared" si="5"/>
        <v>1174</v>
      </c>
      <c r="S15" s="4">
        <f t="shared" si="2"/>
        <v>4270.75</v>
      </c>
      <c r="T15" s="7">
        <f t="shared" si="10"/>
        <v>1.8641422959406373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4804</v>
      </c>
      <c r="AA15" s="8">
        <f t="shared" si="7"/>
        <v>1.5591617210682491</v>
      </c>
      <c r="AB15" s="4">
        <f t="shared" si="11"/>
        <v>6823.3958839941142</v>
      </c>
      <c r="AC15" s="8">
        <f t="shared" si="12"/>
        <v>2.214566542468416</v>
      </c>
      <c r="AD15" s="4">
        <f t="shared" si="6"/>
        <v>1967.4285714285713</v>
      </c>
      <c r="AE15" s="8">
        <f t="shared" si="13"/>
        <v>2.0769114763987329</v>
      </c>
      <c r="AF15" s="33"/>
      <c r="AG15" s="34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408</v>
      </c>
      <c r="AQ15" s="15">
        <f>ABS(P15-$D15)</f>
        <v>1120.4285714285716</v>
      </c>
      <c r="AR15" s="15">
        <f t="shared" ref="AR15:AR46" si="16">ABS(Z15-$D15)</f>
        <v>125</v>
      </c>
      <c r="AS15" s="15">
        <f t="shared" ref="AS15:AS46" si="17">ABS(AB15-$D15)</f>
        <v>2144.3958839941142</v>
      </c>
    </row>
    <row r="16" spans="1:45" x14ac:dyDescent="0.4">
      <c r="A16" s="10">
        <v>43906</v>
      </c>
      <c r="B16" s="30">
        <v>14</v>
      </c>
      <c r="C16" s="11" t="str">
        <f t="shared" si="1"/>
        <v>Montag</v>
      </c>
      <c r="D16" s="69">
        <v>6021</v>
      </c>
      <c r="E16" s="69">
        <v>5961</v>
      </c>
      <c r="F16" s="69">
        <v>6088</v>
      </c>
      <c r="G16" s="69">
        <v>4874</v>
      </c>
      <c r="H16" s="69">
        <v>4819</v>
      </c>
      <c r="I16" s="69">
        <v>4932</v>
      </c>
      <c r="J16" s="69">
        <v>1.71</v>
      </c>
      <c r="K16" s="69">
        <v>1.69</v>
      </c>
      <c r="L16" s="69">
        <v>1.72</v>
      </c>
      <c r="M16" s="69">
        <v>1.74</v>
      </c>
      <c r="N16" s="69">
        <v>1.73</v>
      </c>
      <c r="O16" s="69">
        <v>1.75</v>
      </c>
      <c r="P16" s="12">
        <f t="shared" si="3"/>
        <v>4129.7142857142853</v>
      </c>
      <c r="Q16" s="15">
        <f t="shared" si="9"/>
        <v>1.7423289183222959</v>
      </c>
      <c r="R16" s="12">
        <f t="shared" si="5"/>
        <v>1144</v>
      </c>
      <c r="S16" s="4">
        <f t="shared" si="2"/>
        <v>4874.25</v>
      </c>
      <c r="T16" s="7">
        <f t="shared" si="10"/>
        <v>1.7051775406681826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4963.7142857142853</v>
      </c>
      <c r="AA16" s="22">
        <f t="shared" si="7"/>
        <v>1.394861501405058</v>
      </c>
      <c r="AB16" s="12">
        <f t="shared" si="11"/>
        <v>7273.6400456544652</v>
      </c>
      <c r="AC16" s="16">
        <f t="shared" si="12"/>
        <v>2.0439775318980833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1147</v>
      </c>
      <c r="AQ16" s="15">
        <f t="shared" ref="AQ16:AQ79" si="20">ABS(P16-$D16)</f>
        <v>1891.2857142857147</v>
      </c>
      <c r="AR16" s="15">
        <f t="shared" si="16"/>
        <v>1057.2857142857147</v>
      </c>
      <c r="AS16" s="15">
        <f t="shared" si="17"/>
        <v>1252.6400456544652</v>
      </c>
    </row>
    <row r="17" spans="1:45" x14ac:dyDescent="0.4">
      <c r="A17" s="10">
        <v>43907</v>
      </c>
      <c r="B17" s="30">
        <v>15</v>
      </c>
      <c r="C17" s="11" t="str">
        <f t="shared" si="1"/>
        <v>Dienstag</v>
      </c>
      <c r="D17" s="69">
        <v>5232</v>
      </c>
      <c r="E17" s="69">
        <v>5171</v>
      </c>
      <c r="F17" s="69">
        <v>5297</v>
      </c>
      <c r="G17" s="69">
        <v>5091</v>
      </c>
      <c r="H17" s="69">
        <v>5033</v>
      </c>
      <c r="I17" s="69">
        <v>5153</v>
      </c>
      <c r="J17" s="69">
        <v>1.48</v>
      </c>
      <c r="K17" s="69">
        <v>1.46</v>
      </c>
      <c r="L17" s="69">
        <v>1.49</v>
      </c>
      <c r="M17" s="69">
        <v>1.56</v>
      </c>
      <c r="N17" s="69">
        <v>1.55</v>
      </c>
      <c r="O17" s="69">
        <v>1.57</v>
      </c>
      <c r="P17" s="12">
        <f t="shared" si="3"/>
        <v>4510.1428571428569</v>
      </c>
      <c r="Q17" s="15">
        <f t="shared" si="9"/>
        <v>1.5591617210682491</v>
      </c>
      <c r="R17" s="12">
        <f t="shared" si="5"/>
        <v>1042</v>
      </c>
      <c r="S17" s="4">
        <f t="shared" si="2"/>
        <v>5091.5</v>
      </c>
      <c r="T17" s="7">
        <f t="shared" si="10"/>
        <v>1.4785828372295629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5101.1428571428569</v>
      </c>
      <c r="AA17" s="8">
        <f t="shared" si="7"/>
        <v>1.2352290023522901</v>
      </c>
      <c r="AB17" s="12">
        <f t="shared" si="11"/>
        <v>7138.9533578583278</v>
      </c>
      <c r="AC17" s="16">
        <f t="shared" si="12"/>
        <v>1.7286797255087969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141</v>
      </c>
      <c r="AQ17" s="15">
        <f t="shared" si="20"/>
        <v>721.85714285714312</v>
      </c>
      <c r="AR17" s="15">
        <f t="shared" si="16"/>
        <v>130.85714285714312</v>
      </c>
      <c r="AS17" s="15">
        <f t="shared" si="17"/>
        <v>1906.9533578583278</v>
      </c>
    </row>
    <row r="18" spans="1:45" x14ac:dyDescent="0.4">
      <c r="A18" s="10">
        <v>43908</v>
      </c>
      <c r="B18" s="30">
        <v>16</v>
      </c>
      <c r="C18" s="11" t="str">
        <f t="shared" si="1"/>
        <v>Mittwoch</v>
      </c>
      <c r="D18" s="69">
        <v>5292</v>
      </c>
      <c r="E18" s="69">
        <v>5229</v>
      </c>
      <c r="F18" s="69">
        <v>5352</v>
      </c>
      <c r="G18" s="69">
        <v>5306</v>
      </c>
      <c r="H18" s="69">
        <v>5244</v>
      </c>
      <c r="I18" s="69">
        <v>5369</v>
      </c>
      <c r="J18" s="69">
        <v>1.36</v>
      </c>
      <c r="K18" s="69">
        <v>1.34</v>
      </c>
      <c r="L18" s="69">
        <v>1.37</v>
      </c>
      <c r="M18" s="69">
        <v>1.39</v>
      </c>
      <c r="N18" s="69">
        <v>1.39</v>
      </c>
      <c r="O18" s="69">
        <v>1.4</v>
      </c>
      <c r="P18" s="12">
        <f t="shared" si="3"/>
        <v>4804</v>
      </c>
      <c r="Q18" s="15">
        <f t="shared" si="9"/>
        <v>1.394861501405058</v>
      </c>
      <c r="R18" s="12">
        <f t="shared" si="5"/>
        <v>2801</v>
      </c>
      <c r="S18" s="4">
        <f t="shared" si="2"/>
        <v>5306</v>
      </c>
      <c r="T18" s="7">
        <f t="shared" si="10"/>
        <v>1.3571200204616662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5102.2857142857147</v>
      </c>
      <c r="AA18" s="8">
        <f t="shared" si="7"/>
        <v>1.1312913749960409</v>
      </c>
      <c r="AB18" s="12">
        <f t="shared" si="11"/>
        <v>6886.9899871058387</v>
      </c>
      <c r="AC18" s="16">
        <f t="shared" si="12"/>
        <v>1.5270004089113705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14</v>
      </c>
      <c r="AQ18" s="15">
        <f t="shared" si="20"/>
        <v>488</v>
      </c>
      <c r="AR18" s="15">
        <f t="shared" si="16"/>
        <v>189.71428571428532</v>
      </c>
      <c r="AS18" s="15">
        <f t="shared" si="17"/>
        <v>1594.9899871058387</v>
      </c>
    </row>
    <row r="19" spans="1:45" x14ac:dyDescent="0.4">
      <c r="A19" s="10">
        <v>43909</v>
      </c>
      <c r="B19" s="30">
        <v>17</v>
      </c>
      <c r="C19" s="11" t="str">
        <f t="shared" si="1"/>
        <v>Donnerstag</v>
      </c>
      <c r="D19" s="69">
        <v>4725</v>
      </c>
      <c r="E19" s="69">
        <v>4667</v>
      </c>
      <c r="F19" s="69">
        <v>4784</v>
      </c>
      <c r="G19" s="69">
        <v>5317</v>
      </c>
      <c r="H19" s="69">
        <v>5257</v>
      </c>
      <c r="I19" s="69">
        <v>5380</v>
      </c>
      <c r="J19" s="69">
        <v>1.25</v>
      </c>
      <c r="K19" s="69">
        <v>1.23</v>
      </c>
      <c r="L19" s="69">
        <v>1.26</v>
      </c>
      <c r="M19" s="69">
        <v>1.24</v>
      </c>
      <c r="N19" s="69">
        <v>1.23</v>
      </c>
      <c r="O19" s="69">
        <v>1.24</v>
      </c>
      <c r="P19" s="12">
        <f t="shared" si="3"/>
        <v>4963.7142857142853</v>
      </c>
      <c r="Q19" s="15">
        <f t="shared" ref="Q19:Q82" si="21">P20/P16</f>
        <v>1.2352290023522901</v>
      </c>
      <c r="R19" s="12">
        <f t="shared" si="5"/>
        <v>2958</v>
      </c>
      <c r="S19" s="4">
        <f t="shared" si="2"/>
        <v>5317.5</v>
      </c>
      <c r="T19" s="7">
        <f t="shared" si="10"/>
        <v>1.2450974653163964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4978.1428571428569</v>
      </c>
      <c r="AA19" s="8">
        <f t="shared" si="7"/>
        <v>1.0362495539431427</v>
      </c>
      <c r="AB19" s="12">
        <f t="shared" si="11"/>
        <v>6485.1831917321324</v>
      </c>
      <c r="AC19" s="16">
        <f t="shared" si="12"/>
        <v>1.3499548692198444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592</v>
      </c>
      <c r="AQ19" s="15">
        <f t="shared" si="20"/>
        <v>238.71428571428532</v>
      </c>
      <c r="AR19" s="15">
        <f t="shared" si="16"/>
        <v>253.14285714285688</v>
      </c>
      <c r="AS19" s="15">
        <f t="shared" si="17"/>
        <v>1760.1831917321324</v>
      </c>
    </row>
    <row r="20" spans="1:45" x14ac:dyDescent="0.4">
      <c r="A20" s="10">
        <v>43910</v>
      </c>
      <c r="B20" s="30">
        <v>18</v>
      </c>
      <c r="C20" s="11" t="str">
        <f t="shared" si="1"/>
        <v>Freitag</v>
      </c>
      <c r="D20" s="69">
        <v>5325</v>
      </c>
      <c r="E20" s="69">
        <v>5267</v>
      </c>
      <c r="F20" s="69">
        <v>5383</v>
      </c>
      <c r="G20" s="69">
        <v>5143</v>
      </c>
      <c r="H20" s="69">
        <v>5083</v>
      </c>
      <c r="I20" s="69">
        <v>5204</v>
      </c>
      <c r="J20" s="69">
        <v>1.06</v>
      </c>
      <c r="K20" s="69">
        <v>1.05</v>
      </c>
      <c r="L20" s="69">
        <v>1.06</v>
      </c>
      <c r="M20" s="69">
        <v>1.1299999999999999</v>
      </c>
      <c r="N20" s="69">
        <v>1.1299999999999999</v>
      </c>
      <c r="O20" s="69">
        <v>1.1399999999999999</v>
      </c>
      <c r="P20" s="12">
        <f t="shared" si="3"/>
        <v>5101.1428571428569</v>
      </c>
      <c r="Q20" s="15">
        <f t="shared" si="21"/>
        <v>1.1312913749960409</v>
      </c>
      <c r="R20" s="12">
        <f t="shared" si="5"/>
        <v>2705</v>
      </c>
      <c r="S20" s="4">
        <f t="shared" si="2"/>
        <v>5143.5</v>
      </c>
      <c r="T20" s="7">
        <f t="shared" si="10"/>
        <v>1.0552392675796276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4854.4285714285716</v>
      </c>
      <c r="AA20" s="8">
        <f t="shared" si="7"/>
        <v>0.97798307718874122</v>
      </c>
      <c r="AB20" s="12">
        <f t="shared" si="11"/>
        <v>6068.2020563456881</v>
      </c>
      <c r="AC20" s="16">
        <f t="shared" si="12"/>
        <v>1.2225123580964663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182</v>
      </c>
      <c r="AQ20" s="15">
        <f t="shared" si="20"/>
        <v>223.85714285714312</v>
      </c>
      <c r="AR20" s="15">
        <f t="shared" si="16"/>
        <v>470.57142857142844</v>
      </c>
      <c r="AS20" s="15">
        <f t="shared" si="17"/>
        <v>743.20205634568811</v>
      </c>
    </row>
    <row r="21" spans="1:45" x14ac:dyDescent="0.4">
      <c r="A21" s="10">
        <v>43911</v>
      </c>
      <c r="B21" s="30">
        <v>19</v>
      </c>
      <c r="C21" s="11" t="str">
        <f t="shared" si="1"/>
        <v>Samstag</v>
      </c>
      <c r="D21" s="69">
        <v>4442</v>
      </c>
      <c r="E21" s="69">
        <v>4376</v>
      </c>
      <c r="F21" s="69">
        <v>4501</v>
      </c>
      <c r="G21" s="69">
        <v>4946</v>
      </c>
      <c r="H21" s="69">
        <v>4885</v>
      </c>
      <c r="I21" s="69">
        <v>5005</v>
      </c>
      <c r="J21" s="69">
        <v>0.97</v>
      </c>
      <c r="K21" s="69">
        <v>0.96</v>
      </c>
      <c r="L21" s="69">
        <v>0.98</v>
      </c>
      <c r="M21" s="69">
        <v>1.04</v>
      </c>
      <c r="N21" s="69">
        <v>1.03</v>
      </c>
      <c r="O21" s="69">
        <v>1.04</v>
      </c>
      <c r="P21" s="12">
        <f t="shared" si="3"/>
        <v>5102.2857142857147</v>
      </c>
      <c r="Q21" s="15">
        <f t="shared" si="21"/>
        <v>1.0362495539431427</v>
      </c>
      <c r="R21" s="12">
        <f t="shared" si="5"/>
        <v>1948</v>
      </c>
      <c r="S21" s="4">
        <f t="shared" si="2"/>
        <v>4946</v>
      </c>
      <c r="T21" s="7">
        <f t="shared" si="10"/>
        <v>0.97142295983501914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4688.7142857142853</v>
      </c>
      <c r="AA21" s="8">
        <f t="shared" si="7"/>
        <v>0.91914977035958323</v>
      </c>
      <c r="AB21" s="12">
        <f t="shared" si="11"/>
        <v>5650.6947411059982</v>
      </c>
      <c r="AC21" s="16">
        <f t="shared" si="12"/>
        <v>1.1077311299356445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504</v>
      </c>
      <c r="AQ21" s="15">
        <f t="shared" si="20"/>
        <v>660.28571428571468</v>
      </c>
      <c r="AR21" s="15">
        <f t="shared" si="16"/>
        <v>246.71428571428532</v>
      </c>
      <c r="AS21" s="15">
        <f t="shared" si="17"/>
        <v>1208.6947411059982</v>
      </c>
    </row>
    <row r="22" spans="1:45" x14ac:dyDescent="0.4">
      <c r="A22" s="10">
        <v>43912</v>
      </c>
      <c r="B22" s="30">
        <v>20</v>
      </c>
      <c r="C22" s="11" t="str">
        <f t="shared" si="1"/>
        <v>Sonntag</v>
      </c>
      <c r="D22" s="69">
        <v>3810</v>
      </c>
      <c r="E22" s="69">
        <v>3757</v>
      </c>
      <c r="F22" s="69">
        <v>3866</v>
      </c>
      <c r="G22" s="69">
        <v>4576</v>
      </c>
      <c r="H22" s="69">
        <v>4517</v>
      </c>
      <c r="I22" s="69">
        <v>4633</v>
      </c>
      <c r="J22" s="69">
        <v>0.86</v>
      </c>
      <c r="K22" s="69">
        <v>0.85</v>
      </c>
      <c r="L22" s="69">
        <v>0.87</v>
      </c>
      <c r="M22" s="69">
        <v>0.98</v>
      </c>
      <c r="N22" s="69">
        <v>0.97</v>
      </c>
      <c r="O22" s="69">
        <v>0.98</v>
      </c>
      <c r="P22" s="12">
        <f t="shared" si="3"/>
        <v>4978.1428571428569</v>
      </c>
      <c r="Q22" s="15">
        <f t="shared" si="21"/>
        <v>0.97798307718874122</v>
      </c>
      <c r="R22" s="12">
        <f t="shared" si="5"/>
        <v>4062</v>
      </c>
      <c r="S22" s="4">
        <f t="shared" si="2"/>
        <v>4575.5</v>
      </c>
      <c r="T22" s="7">
        <f t="shared" si="10"/>
        <v>0.86232566905390129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4564.7142857142853</v>
      </c>
      <c r="AA22" s="22">
        <f t="shared" si="7"/>
        <v>0.8946410572292528</v>
      </c>
      <c r="AB22" s="12">
        <f t="shared" si="11"/>
        <v>5130.1121703018789</v>
      </c>
      <c r="AC22" s="16">
        <f t="shared" si="12"/>
        <v>1.0054537236004353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766</v>
      </c>
      <c r="AQ22" s="15">
        <f t="shared" si="20"/>
        <v>1168.1428571428569</v>
      </c>
      <c r="AR22" s="15">
        <f t="shared" si="16"/>
        <v>754.71428571428532</v>
      </c>
      <c r="AS22" s="15">
        <f t="shared" si="17"/>
        <v>1320.1121703018789</v>
      </c>
    </row>
    <row r="23" spans="1:45" s="9" customFormat="1" x14ac:dyDescent="0.4">
      <c r="A23" s="3">
        <v>43913</v>
      </c>
      <c r="B23" s="30">
        <v>21</v>
      </c>
      <c r="C23" s="9" t="str">
        <f t="shared" si="1"/>
        <v>Montag</v>
      </c>
      <c r="D23" s="69">
        <v>5155</v>
      </c>
      <c r="E23" s="69">
        <v>5097</v>
      </c>
      <c r="F23" s="69">
        <v>5210</v>
      </c>
      <c r="G23" s="69">
        <v>4683</v>
      </c>
      <c r="H23" s="69">
        <v>4624</v>
      </c>
      <c r="I23" s="69">
        <v>4740</v>
      </c>
      <c r="J23" s="69">
        <v>0.88</v>
      </c>
      <c r="K23" s="69">
        <v>0.87</v>
      </c>
      <c r="L23" s="69">
        <v>0.89</v>
      </c>
      <c r="M23" s="69">
        <v>0.92</v>
      </c>
      <c r="N23" s="69">
        <v>0.91</v>
      </c>
      <c r="O23" s="69">
        <v>0.92</v>
      </c>
      <c r="P23" s="12">
        <f t="shared" si="3"/>
        <v>4854.4285714285716</v>
      </c>
      <c r="Q23" s="15">
        <f t="shared" si="21"/>
        <v>0.91914977035958323</v>
      </c>
      <c r="R23" s="4">
        <f t="shared" si="5"/>
        <v>4764</v>
      </c>
      <c r="S23" s="4">
        <f t="shared" si="2"/>
        <v>4683</v>
      </c>
      <c r="T23" s="7">
        <f t="shared" si="10"/>
        <v>0.88067700987306063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4461</v>
      </c>
      <c r="AA23" s="8">
        <f t="shared" si="7"/>
        <v>0.89611731282463347</v>
      </c>
      <c r="AB23" s="4">
        <f t="shared" si="11"/>
        <v>4771.1888259980124</v>
      </c>
      <c r="AC23" s="8">
        <f t="shared" si="12"/>
        <v>0.95842746239234622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472</v>
      </c>
      <c r="AQ23" s="15">
        <f t="shared" si="20"/>
        <v>300.57142857142844</v>
      </c>
      <c r="AR23" s="15">
        <f t="shared" si="16"/>
        <v>694</v>
      </c>
      <c r="AS23" s="15">
        <f t="shared" si="17"/>
        <v>383.81117400198764</v>
      </c>
    </row>
    <row r="24" spans="1:45" s="9" customFormat="1" x14ac:dyDescent="0.4">
      <c r="A24" s="3">
        <v>43914</v>
      </c>
      <c r="B24" s="30">
        <v>22</v>
      </c>
      <c r="C24" s="9" t="str">
        <f t="shared" si="1"/>
        <v>Dienstag</v>
      </c>
      <c r="D24" s="69">
        <v>4072</v>
      </c>
      <c r="E24" s="69">
        <v>4009</v>
      </c>
      <c r="F24" s="69">
        <v>4129</v>
      </c>
      <c r="G24" s="69">
        <v>4370</v>
      </c>
      <c r="H24" s="69">
        <v>4310</v>
      </c>
      <c r="I24" s="69">
        <v>4426</v>
      </c>
      <c r="J24" s="69">
        <v>0.85</v>
      </c>
      <c r="K24" s="69">
        <v>0.84</v>
      </c>
      <c r="L24" s="69">
        <v>0.86</v>
      </c>
      <c r="M24" s="69">
        <v>0.89</v>
      </c>
      <c r="N24" s="69">
        <v>0.89</v>
      </c>
      <c r="O24" s="69">
        <v>0.9</v>
      </c>
      <c r="P24" s="12">
        <f t="shared" si="3"/>
        <v>4688.7142857142853</v>
      </c>
      <c r="Q24" s="15">
        <f t="shared" si="21"/>
        <v>0.8946410572292528</v>
      </c>
      <c r="R24" s="4">
        <f t="shared" si="5"/>
        <v>4118</v>
      </c>
      <c r="S24" s="4">
        <f t="shared" si="2"/>
        <v>4369.75</v>
      </c>
      <c r="T24" s="7">
        <f t="shared" si="10"/>
        <v>0.84956741518421308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4289.2857142857147</v>
      </c>
      <c r="AA24" s="22">
        <f t="shared" si="7"/>
        <v>0.88358200170683621</v>
      </c>
      <c r="AB24" s="4">
        <f t="shared" si="11"/>
        <v>4388.0801398997046</v>
      </c>
      <c r="AC24" s="8">
        <f t="shared" si="12"/>
        <v>0.90393340335181227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298</v>
      </c>
      <c r="AQ24" s="15">
        <f t="shared" si="20"/>
        <v>616.71428571428532</v>
      </c>
      <c r="AR24" s="15">
        <f t="shared" si="16"/>
        <v>217.28571428571468</v>
      </c>
      <c r="AS24" s="15">
        <f t="shared" si="17"/>
        <v>316.08013989970459</v>
      </c>
    </row>
    <row r="25" spans="1:45" s="9" customFormat="1" x14ac:dyDescent="0.4">
      <c r="A25" s="3">
        <v>43915</v>
      </c>
      <c r="B25" s="30">
        <v>23</v>
      </c>
      <c r="C25" s="9" t="str">
        <f t="shared" si="1"/>
        <v>Mittwoch</v>
      </c>
      <c r="D25" s="69">
        <v>4424</v>
      </c>
      <c r="E25" s="69">
        <v>4369</v>
      </c>
      <c r="F25" s="69">
        <v>4479</v>
      </c>
      <c r="G25" s="69">
        <v>4365</v>
      </c>
      <c r="H25" s="69">
        <v>4308</v>
      </c>
      <c r="I25" s="69">
        <v>4421</v>
      </c>
      <c r="J25" s="69">
        <v>0.88</v>
      </c>
      <c r="K25" s="69">
        <v>0.87</v>
      </c>
      <c r="L25" s="69">
        <v>0.89</v>
      </c>
      <c r="M25" s="69">
        <v>0.9</v>
      </c>
      <c r="N25" s="69">
        <v>0.89</v>
      </c>
      <c r="O25" s="69">
        <v>0.9</v>
      </c>
      <c r="P25" s="12">
        <f t="shared" si="3"/>
        <v>4564.7142857142853</v>
      </c>
      <c r="Q25" s="15">
        <f t="shared" si="21"/>
        <v>0.89611731282463347</v>
      </c>
      <c r="R25" s="4">
        <f t="shared" si="5"/>
        <v>4954</v>
      </c>
      <c r="S25" s="4">
        <f t="shared" si="2"/>
        <v>4365.25</v>
      </c>
      <c r="T25" s="7">
        <f t="shared" si="10"/>
        <v>0.88258188435099072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4210.2857142857147</v>
      </c>
      <c r="AA25" s="8">
        <f t="shared" si="7"/>
        <v>0.89796167088144796</v>
      </c>
      <c r="AB25" s="4">
        <f t="shared" si="11"/>
        <v>4198.2172547084965</v>
      </c>
      <c r="AC25" s="8">
        <f t="shared" si="12"/>
        <v>0.89538773294413576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59</v>
      </c>
      <c r="AQ25" s="15">
        <f t="shared" si="20"/>
        <v>140.71428571428532</v>
      </c>
      <c r="AR25" s="15">
        <f t="shared" si="16"/>
        <v>213.71428571428532</v>
      </c>
      <c r="AS25" s="15">
        <f t="shared" si="17"/>
        <v>225.78274529150349</v>
      </c>
    </row>
    <row r="26" spans="1:45" s="9" customFormat="1" x14ac:dyDescent="0.4">
      <c r="A26" s="3">
        <v>43916</v>
      </c>
      <c r="B26" s="30">
        <v>24</v>
      </c>
      <c r="C26" s="9" t="str">
        <f t="shared" si="1"/>
        <v>Donnerstag</v>
      </c>
      <c r="D26" s="69">
        <v>3999</v>
      </c>
      <c r="E26" s="69">
        <v>3945</v>
      </c>
      <c r="F26" s="69">
        <v>4055</v>
      </c>
      <c r="G26" s="69">
        <v>4412</v>
      </c>
      <c r="H26" s="69">
        <v>4355</v>
      </c>
      <c r="I26" s="69">
        <v>4468</v>
      </c>
      <c r="J26" s="69">
        <v>0.96</v>
      </c>
      <c r="K26" s="69">
        <v>0.96</v>
      </c>
      <c r="L26" s="69">
        <v>0.97</v>
      </c>
      <c r="M26" s="69">
        <v>0.88</v>
      </c>
      <c r="N26" s="69">
        <v>0.88</v>
      </c>
      <c r="O26" s="69">
        <v>0.89</v>
      </c>
      <c r="P26" s="12">
        <f t="shared" si="3"/>
        <v>4461</v>
      </c>
      <c r="Q26" s="15">
        <f t="shared" si="21"/>
        <v>0.88358200170683621</v>
      </c>
      <c r="R26" s="4">
        <f t="shared" si="5"/>
        <v>5780</v>
      </c>
      <c r="S26" s="4">
        <f t="shared" si="2"/>
        <v>4412.5</v>
      </c>
      <c r="T26" s="7">
        <f t="shared" si="10"/>
        <v>0.96437547808982627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4132.8571428571431</v>
      </c>
      <c r="AA26" s="8">
        <f t="shared" si="7"/>
        <v>0.90539229493318329</v>
      </c>
      <c r="AB26" s="4">
        <f t="shared" si="11"/>
        <v>4122.2551887518212</v>
      </c>
      <c r="AC26" s="8">
        <f t="shared" si="12"/>
        <v>0.90306970617039872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413</v>
      </c>
      <c r="AQ26" s="15">
        <f t="shared" si="20"/>
        <v>462</v>
      </c>
      <c r="AR26" s="15">
        <f t="shared" si="16"/>
        <v>133.85714285714312</v>
      </c>
      <c r="AS26" s="15">
        <f t="shared" si="17"/>
        <v>123.25518875182115</v>
      </c>
    </row>
    <row r="27" spans="1:45" s="9" customFormat="1" x14ac:dyDescent="0.4">
      <c r="A27" s="3">
        <v>43917</v>
      </c>
      <c r="B27" s="30">
        <v>25</v>
      </c>
      <c r="C27" s="9" t="str">
        <f t="shared" si="1"/>
        <v>Freitag</v>
      </c>
      <c r="D27" s="69">
        <v>4123</v>
      </c>
      <c r="E27" s="69">
        <v>4058</v>
      </c>
      <c r="F27" s="69">
        <v>4183</v>
      </c>
      <c r="G27" s="69">
        <v>4154</v>
      </c>
      <c r="H27" s="69">
        <v>4095</v>
      </c>
      <c r="I27" s="69">
        <v>4211</v>
      </c>
      <c r="J27" s="69">
        <v>0.89</v>
      </c>
      <c r="K27" s="69">
        <v>0.88</v>
      </c>
      <c r="L27" s="69">
        <v>0.9</v>
      </c>
      <c r="M27" s="69">
        <v>0.9</v>
      </c>
      <c r="N27" s="69">
        <v>0.89</v>
      </c>
      <c r="O27" s="69">
        <v>0.9</v>
      </c>
      <c r="P27" s="12">
        <f t="shared" si="3"/>
        <v>4289.2857142857147</v>
      </c>
      <c r="Q27" s="15">
        <f t="shared" si="21"/>
        <v>0.89796167088144796</v>
      </c>
      <c r="R27" s="4">
        <f t="shared" si="5"/>
        <v>6294</v>
      </c>
      <c r="S27" s="4">
        <f t="shared" si="2"/>
        <v>4154.5</v>
      </c>
      <c r="T27" s="7">
        <f t="shared" si="10"/>
        <v>0.88714499252615842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4024.2857142857142</v>
      </c>
      <c r="AA27" s="8">
        <f t="shared" si="7"/>
        <v>0.90210394850610043</v>
      </c>
      <c r="AB27" s="4">
        <f t="shared" si="11"/>
        <v>3916.2883421153965</v>
      </c>
      <c r="AC27" s="8">
        <f t="shared" si="12"/>
        <v>0.87789471914714112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31</v>
      </c>
      <c r="AQ27" s="15">
        <f t="shared" si="20"/>
        <v>166.28571428571468</v>
      </c>
      <c r="AR27" s="15">
        <f t="shared" si="16"/>
        <v>98.714285714285779</v>
      </c>
      <c r="AS27" s="15">
        <f t="shared" si="17"/>
        <v>206.71165788460348</v>
      </c>
    </row>
    <row r="28" spans="1:45" s="9" customFormat="1" x14ac:dyDescent="0.4">
      <c r="A28" s="3">
        <v>43918</v>
      </c>
      <c r="B28" s="30">
        <v>26</v>
      </c>
      <c r="C28" s="9" t="str">
        <f t="shared" si="1"/>
        <v>Samstag</v>
      </c>
      <c r="D28" s="69">
        <v>3889</v>
      </c>
      <c r="E28" s="69">
        <v>3830</v>
      </c>
      <c r="F28" s="69">
        <v>3945</v>
      </c>
      <c r="G28" s="69">
        <v>4109</v>
      </c>
      <c r="H28" s="69">
        <v>4050</v>
      </c>
      <c r="I28" s="69">
        <v>4165</v>
      </c>
      <c r="J28" s="69">
        <v>0.94</v>
      </c>
      <c r="K28" s="69">
        <v>0.93</v>
      </c>
      <c r="L28" s="69">
        <v>0.95</v>
      </c>
      <c r="M28" s="69">
        <v>0.91</v>
      </c>
      <c r="N28" s="69">
        <v>0.9</v>
      </c>
      <c r="O28" s="69">
        <v>0.91</v>
      </c>
      <c r="P28" s="12">
        <f t="shared" si="3"/>
        <v>4210.2857142857147</v>
      </c>
      <c r="Q28" s="15">
        <f t="shared" si="21"/>
        <v>0.90539229493318329</v>
      </c>
      <c r="R28" s="4">
        <f t="shared" si="5"/>
        <v>3965</v>
      </c>
      <c r="S28" s="4">
        <f t="shared" si="2"/>
        <v>4108.75</v>
      </c>
      <c r="T28" s="7">
        <f t="shared" si="10"/>
        <v>0.94027118256193143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3954</v>
      </c>
      <c r="AA28" s="8">
        <f t="shared" si="7"/>
        <v>0.92183180682764354</v>
      </c>
      <c r="AB28" s="4">
        <f t="shared" si="11"/>
        <v>3890.5546382477819</v>
      </c>
      <c r="AC28" s="8">
        <f t="shared" si="12"/>
        <v>0.90704021541163937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220</v>
      </c>
      <c r="AQ28" s="15">
        <f t="shared" si="20"/>
        <v>321.28571428571468</v>
      </c>
      <c r="AR28" s="15">
        <f t="shared" si="16"/>
        <v>65</v>
      </c>
      <c r="AS28" s="15">
        <f t="shared" si="17"/>
        <v>1.5546382477818952</v>
      </c>
    </row>
    <row r="29" spans="1:45" s="9" customFormat="1" x14ac:dyDescent="0.4">
      <c r="A29" s="3">
        <v>43919</v>
      </c>
      <c r="B29" s="30">
        <v>27</v>
      </c>
      <c r="C29" s="9" t="str">
        <f t="shared" si="1"/>
        <v>Sonntag</v>
      </c>
      <c r="D29" s="69">
        <v>3268</v>
      </c>
      <c r="E29" s="69">
        <v>3207</v>
      </c>
      <c r="F29" s="69">
        <v>3323</v>
      </c>
      <c r="G29" s="69">
        <v>3819</v>
      </c>
      <c r="H29" s="69">
        <v>3760</v>
      </c>
      <c r="I29" s="69">
        <v>3876</v>
      </c>
      <c r="J29" s="69">
        <v>0.87</v>
      </c>
      <c r="K29" s="69">
        <v>0.87</v>
      </c>
      <c r="L29" s="69">
        <v>0.89</v>
      </c>
      <c r="M29" s="69">
        <v>0.9</v>
      </c>
      <c r="N29" s="69">
        <v>0.9</v>
      </c>
      <c r="O29" s="69">
        <v>0.91</v>
      </c>
      <c r="P29" s="12">
        <f t="shared" si="3"/>
        <v>4132.8571428571431</v>
      </c>
      <c r="Q29" s="15">
        <f t="shared" si="21"/>
        <v>0.90210394850610043</v>
      </c>
      <c r="R29" s="4">
        <f t="shared" si="5"/>
        <v>4751</v>
      </c>
      <c r="S29" s="4">
        <f t="shared" si="2"/>
        <v>3819.75</v>
      </c>
      <c r="T29" s="7">
        <f t="shared" si="10"/>
        <v>0.87503579405532328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3899.1428571428573</v>
      </c>
      <c r="AA29" s="22">
        <f t="shared" si="7"/>
        <v>0.92609934853420195</v>
      </c>
      <c r="AB29" s="4">
        <f t="shared" si="11"/>
        <v>3821.5326297706933</v>
      </c>
      <c r="AC29" s="8">
        <f t="shared" si="12"/>
        <v>0.90766586619146483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551</v>
      </c>
      <c r="AQ29" s="15">
        <f t="shared" si="20"/>
        <v>864.85714285714312</v>
      </c>
      <c r="AR29" s="15">
        <f t="shared" si="16"/>
        <v>631.14285714285734</v>
      </c>
      <c r="AS29" s="15">
        <f t="shared" si="17"/>
        <v>553.53262977069335</v>
      </c>
    </row>
    <row r="30" spans="1:45" x14ac:dyDescent="0.4">
      <c r="A30" s="10">
        <v>43920</v>
      </c>
      <c r="B30" s="30">
        <v>28</v>
      </c>
      <c r="C30" s="11" t="str">
        <f t="shared" si="1"/>
        <v>Montag</v>
      </c>
      <c r="D30" s="69">
        <v>4395</v>
      </c>
      <c r="E30" s="69">
        <v>4337</v>
      </c>
      <c r="F30" s="69">
        <v>4466</v>
      </c>
      <c r="G30" s="69">
        <v>3919</v>
      </c>
      <c r="H30" s="69">
        <v>3858</v>
      </c>
      <c r="I30" s="69">
        <v>3979</v>
      </c>
      <c r="J30" s="69">
        <v>0.89</v>
      </c>
      <c r="K30" s="69">
        <v>0.88</v>
      </c>
      <c r="L30" s="69">
        <v>0.9</v>
      </c>
      <c r="M30" s="69">
        <v>0.92</v>
      </c>
      <c r="N30" s="69">
        <v>0.92</v>
      </c>
      <c r="O30" s="69">
        <v>0.93</v>
      </c>
      <c r="P30" s="12">
        <f t="shared" si="3"/>
        <v>4024.2857142857142</v>
      </c>
      <c r="Q30" s="15">
        <f t="shared" si="21"/>
        <v>0.92183180682764354</v>
      </c>
      <c r="R30" s="12">
        <f t="shared" si="5"/>
        <v>4615</v>
      </c>
      <c r="S30" s="4">
        <f t="shared" si="2"/>
        <v>3918.75</v>
      </c>
      <c r="T30" s="7">
        <f t="shared" si="10"/>
        <v>0.88810198300283283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3860.7142857142858</v>
      </c>
      <c r="AA30" s="8">
        <f t="shared" si="7"/>
        <v>0.9341513999308676</v>
      </c>
      <c r="AB30" s="12">
        <f t="shared" si="11"/>
        <v>3729.8037722461518</v>
      </c>
      <c r="AC30" s="16">
        <f t="shared" si="12"/>
        <v>0.90247585225451299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476</v>
      </c>
      <c r="AQ30" s="15">
        <f t="shared" si="20"/>
        <v>370.71428571428578</v>
      </c>
      <c r="AR30" s="15">
        <f t="shared" si="16"/>
        <v>534.28571428571422</v>
      </c>
      <c r="AS30" s="15">
        <f t="shared" si="17"/>
        <v>665.19622775384823</v>
      </c>
    </row>
    <row r="31" spans="1:45" x14ac:dyDescent="0.4">
      <c r="A31" s="10">
        <v>43921</v>
      </c>
      <c r="B31" s="30">
        <v>29</v>
      </c>
      <c r="C31" s="11" t="str">
        <f t="shared" si="1"/>
        <v>Dienstag</v>
      </c>
      <c r="D31" s="69">
        <v>3580</v>
      </c>
      <c r="E31" s="69">
        <v>3501</v>
      </c>
      <c r="F31" s="69">
        <v>3643</v>
      </c>
      <c r="G31" s="69">
        <v>3783</v>
      </c>
      <c r="H31" s="69">
        <v>3718</v>
      </c>
      <c r="I31" s="69">
        <v>3844</v>
      </c>
      <c r="J31" s="69">
        <v>0.91</v>
      </c>
      <c r="K31" s="69">
        <v>0.9</v>
      </c>
      <c r="L31" s="69">
        <v>0.92</v>
      </c>
      <c r="M31" s="69">
        <v>0.93</v>
      </c>
      <c r="N31" s="69">
        <v>0.92</v>
      </c>
      <c r="O31" s="69">
        <v>0.93</v>
      </c>
      <c r="P31" s="12">
        <f t="shared" si="3"/>
        <v>3954</v>
      </c>
      <c r="Q31" s="15">
        <f t="shared" si="21"/>
        <v>0.92609934853420195</v>
      </c>
      <c r="R31" s="12">
        <f t="shared" si="5"/>
        <v>5453</v>
      </c>
      <c r="S31" s="4">
        <f t="shared" si="2"/>
        <v>3783</v>
      </c>
      <c r="T31" s="7">
        <f t="shared" si="10"/>
        <v>0.91057889035985073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3803.5714285714284</v>
      </c>
      <c r="AA31" s="22">
        <f t="shared" si="7"/>
        <v>0.9451544195953141</v>
      </c>
      <c r="AB31" s="12">
        <f t="shared" si="11"/>
        <v>3716.0602817510076</v>
      </c>
      <c r="AC31" s="16">
        <f t="shared" si="12"/>
        <v>0.92340866071200045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203</v>
      </c>
      <c r="AQ31" s="15">
        <f t="shared" si="20"/>
        <v>374</v>
      </c>
      <c r="AR31" s="15">
        <f t="shared" si="16"/>
        <v>223.57142857142844</v>
      </c>
      <c r="AS31" s="15">
        <f t="shared" si="17"/>
        <v>136.06028175100755</v>
      </c>
    </row>
    <row r="32" spans="1:45" x14ac:dyDescent="0.4">
      <c r="A32" s="10">
        <v>43922</v>
      </c>
      <c r="B32" s="30">
        <v>30</v>
      </c>
      <c r="C32" s="11" t="str">
        <f t="shared" si="1"/>
        <v>Mittwoch</v>
      </c>
      <c r="D32" s="69">
        <v>4040</v>
      </c>
      <c r="E32" s="69">
        <v>3975</v>
      </c>
      <c r="F32" s="69">
        <v>4101</v>
      </c>
      <c r="G32" s="69">
        <v>3821</v>
      </c>
      <c r="H32" s="69">
        <v>3755</v>
      </c>
      <c r="I32" s="69">
        <v>3883</v>
      </c>
      <c r="J32" s="69">
        <v>0.93</v>
      </c>
      <c r="K32" s="69">
        <v>0.92</v>
      </c>
      <c r="L32" s="69">
        <v>0.94</v>
      </c>
      <c r="M32" s="69">
        <v>0.93</v>
      </c>
      <c r="N32" s="69">
        <v>0.93</v>
      </c>
      <c r="O32" s="69">
        <v>0.94</v>
      </c>
      <c r="P32" s="12">
        <f t="shared" si="3"/>
        <v>3899.1428571428573</v>
      </c>
      <c r="Q32" s="15">
        <f t="shared" si="21"/>
        <v>0.9341513999308676</v>
      </c>
      <c r="R32" s="12">
        <f t="shared" si="5"/>
        <v>6156</v>
      </c>
      <c r="S32" s="4">
        <f t="shared" si="2"/>
        <v>3820.75</v>
      </c>
      <c r="T32" s="7">
        <f t="shared" si="10"/>
        <v>0.92990568907818683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3677.2857142857142</v>
      </c>
      <c r="AA32" s="8">
        <f t="shared" si="7"/>
        <v>0.93001661969795502</v>
      </c>
      <c r="AB32" s="12">
        <f t="shared" si="11"/>
        <v>3683.4260540391429</v>
      </c>
      <c r="AC32" s="16">
        <f t="shared" si="12"/>
        <v>0.93156956348991982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219</v>
      </c>
      <c r="AQ32" s="15">
        <f t="shared" si="20"/>
        <v>140.85714285714266</v>
      </c>
      <c r="AR32" s="15">
        <f t="shared" si="16"/>
        <v>362.71428571428578</v>
      </c>
      <c r="AS32" s="15">
        <f t="shared" si="17"/>
        <v>356.57394596085715</v>
      </c>
    </row>
    <row r="33" spans="1:45" x14ac:dyDescent="0.4">
      <c r="A33" s="10">
        <v>43923</v>
      </c>
      <c r="B33" s="30">
        <v>31</v>
      </c>
      <c r="C33" s="11" t="str">
        <f t="shared" si="1"/>
        <v>Donnerstag</v>
      </c>
      <c r="D33" s="69">
        <v>3730</v>
      </c>
      <c r="E33" s="69">
        <v>3660</v>
      </c>
      <c r="F33" s="69">
        <v>3789</v>
      </c>
      <c r="G33" s="69">
        <v>3936</v>
      </c>
      <c r="H33" s="69">
        <v>3868</v>
      </c>
      <c r="I33" s="69">
        <v>4000</v>
      </c>
      <c r="J33" s="69">
        <v>1.03</v>
      </c>
      <c r="K33" s="69">
        <v>1.02</v>
      </c>
      <c r="L33" s="69">
        <v>1.04</v>
      </c>
      <c r="M33" s="69">
        <v>0.95</v>
      </c>
      <c r="N33" s="69">
        <v>0.94</v>
      </c>
      <c r="O33" s="69">
        <v>0.95</v>
      </c>
      <c r="P33" s="12">
        <f t="shared" si="3"/>
        <v>3860.7142857142858</v>
      </c>
      <c r="Q33" s="15">
        <f t="shared" si="21"/>
        <v>0.9451544195953141</v>
      </c>
      <c r="R33" s="12">
        <f t="shared" si="5"/>
        <v>6174</v>
      </c>
      <c r="S33" s="4">
        <f t="shared" si="2"/>
        <v>3936.25</v>
      </c>
      <c r="T33" s="7">
        <f t="shared" si="10"/>
        <v>1.0304993782315597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3595.8571428571427</v>
      </c>
      <c r="AA33" s="8">
        <f t="shared" si="7"/>
        <v>0.92221733714369447</v>
      </c>
      <c r="AB33" s="12">
        <f t="shared" si="11"/>
        <v>3679.6322891534751</v>
      </c>
      <c r="AC33" s="16">
        <f t="shared" si="12"/>
        <v>0.94370286598059372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206</v>
      </c>
      <c r="AQ33" s="15">
        <f t="shared" si="20"/>
        <v>130.71428571428578</v>
      </c>
      <c r="AR33" s="15">
        <f t="shared" si="16"/>
        <v>134.14285714285734</v>
      </c>
      <c r="AS33" s="15">
        <f t="shared" si="17"/>
        <v>50.367710846524915</v>
      </c>
    </row>
    <row r="34" spans="1:45" x14ac:dyDescent="0.4">
      <c r="A34" s="10">
        <v>43924</v>
      </c>
      <c r="B34" s="30">
        <v>32</v>
      </c>
      <c r="C34" s="11" t="str">
        <f t="shared" si="1"/>
        <v>Freitag</v>
      </c>
      <c r="D34" s="69">
        <v>3723</v>
      </c>
      <c r="E34" s="69">
        <v>3672</v>
      </c>
      <c r="F34" s="69">
        <v>3781</v>
      </c>
      <c r="G34" s="69">
        <v>3768</v>
      </c>
      <c r="H34" s="69">
        <v>3702</v>
      </c>
      <c r="I34" s="69">
        <v>3828</v>
      </c>
      <c r="J34" s="69">
        <v>0.96</v>
      </c>
      <c r="K34" s="69">
        <v>0.95</v>
      </c>
      <c r="L34" s="69">
        <v>0.97</v>
      </c>
      <c r="M34" s="69">
        <v>0.93</v>
      </c>
      <c r="N34" s="69">
        <v>0.92</v>
      </c>
      <c r="O34" s="69">
        <v>0.94</v>
      </c>
      <c r="P34" s="12">
        <f t="shared" si="3"/>
        <v>3803.5714285714284</v>
      </c>
      <c r="Q34" s="15">
        <f t="shared" si="21"/>
        <v>0.93001661969795502</v>
      </c>
      <c r="R34" s="12">
        <f t="shared" si="5"/>
        <v>6082</v>
      </c>
      <c r="S34" s="4">
        <f t="shared" si="2"/>
        <v>3768.25</v>
      </c>
      <c r="T34" s="7">
        <f t="shared" si="10"/>
        <v>0.96159489633173845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3446.5714285714284</v>
      </c>
      <c r="AA34" s="8">
        <f t="shared" si="7"/>
        <v>0.89272895467160029</v>
      </c>
      <c r="AB34" s="12">
        <f t="shared" si="11"/>
        <v>3648.4502480887163</v>
      </c>
      <c r="AC34" s="16">
        <f t="shared" si="12"/>
        <v>0.94501949071678126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3.7271045328399754E-2</v>
      </c>
      <c r="AM34" s="15">
        <f t="shared" ref="AM34:AM73" si="24">ABS(AC34-$M34)</f>
        <v>1.5019490716781214E-2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45</v>
      </c>
      <c r="AQ34" s="15">
        <f t="shared" si="20"/>
        <v>80.571428571428442</v>
      </c>
      <c r="AR34" s="15">
        <f t="shared" si="16"/>
        <v>276.42857142857156</v>
      </c>
      <c r="AS34" s="15">
        <f t="shared" si="17"/>
        <v>74.549751911283693</v>
      </c>
    </row>
    <row r="35" spans="1:45" x14ac:dyDescent="0.4">
      <c r="A35" s="10">
        <v>43925</v>
      </c>
      <c r="B35" s="30">
        <v>33</v>
      </c>
      <c r="C35" s="11" t="str">
        <f t="shared" si="1"/>
        <v>Samstag</v>
      </c>
      <c r="D35" s="69">
        <v>3005</v>
      </c>
      <c r="E35" s="69">
        <v>2947</v>
      </c>
      <c r="F35" s="69">
        <v>3068</v>
      </c>
      <c r="G35" s="69">
        <v>3624</v>
      </c>
      <c r="H35" s="69">
        <v>3563</v>
      </c>
      <c r="I35" s="69">
        <v>3685</v>
      </c>
      <c r="J35" s="69">
        <v>0.96</v>
      </c>
      <c r="K35" s="69">
        <v>0.95</v>
      </c>
      <c r="L35" s="69">
        <v>0.97</v>
      </c>
      <c r="M35" s="69">
        <v>0.92</v>
      </c>
      <c r="N35" s="69">
        <v>0.92</v>
      </c>
      <c r="O35" s="69">
        <v>0.93</v>
      </c>
      <c r="P35" s="12">
        <f t="shared" si="3"/>
        <v>3677.2857142857142</v>
      </c>
      <c r="Q35" s="15">
        <f t="shared" si="21"/>
        <v>0.92221733714369447</v>
      </c>
      <c r="R35" s="12">
        <f t="shared" si="5"/>
        <v>5936</v>
      </c>
      <c r="S35" s="4">
        <f t="shared" si="2"/>
        <v>3624.5</v>
      </c>
      <c r="T35" s="7">
        <f t="shared" si="10"/>
        <v>0.95810203542162309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3371.4285714285716</v>
      </c>
      <c r="AA35" s="8">
        <f t="shared" si="7"/>
        <v>0.88638497652582171</v>
      </c>
      <c r="AB35" s="12">
        <f t="shared" si="11"/>
        <v>3485.7730152896743</v>
      </c>
      <c r="AC35" s="16">
        <f t="shared" si="12"/>
        <v>0.91644736552216788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3.9999999999999925E-2</v>
      </c>
      <c r="AK35" s="15">
        <f t="shared" si="23"/>
        <v>0</v>
      </c>
      <c r="AL35" s="15">
        <f t="shared" ref="AL35:AL98" si="28">ABS(AA35-$M35)</f>
        <v>3.3615023474178329E-2</v>
      </c>
      <c r="AM35" s="15">
        <f t="shared" si="24"/>
        <v>3.5526344778321617E-3</v>
      </c>
      <c r="AN35" s="15">
        <f t="shared" si="25"/>
        <v>0.27999999999999992</v>
      </c>
      <c r="AO35" s="15">
        <f t="shared" si="26"/>
        <v>1.058565899232955E-2</v>
      </c>
      <c r="AP35" s="15">
        <f t="shared" si="15"/>
        <v>619</v>
      </c>
      <c r="AQ35" s="15">
        <f t="shared" si="20"/>
        <v>672.28571428571422</v>
      </c>
      <c r="AR35" s="15">
        <f t="shared" si="16"/>
        <v>366.42857142857156</v>
      </c>
      <c r="AS35" s="15">
        <f t="shared" si="17"/>
        <v>480.77301528967428</v>
      </c>
    </row>
    <row r="36" spans="1:45" x14ac:dyDescent="0.4">
      <c r="A36" s="10">
        <v>43926</v>
      </c>
      <c r="B36" s="30">
        <v>34</v>
      </c>
      <c r="C36" s="11" t="str">
        <f t="shared" si="1"/>
        <v>Sonntag</v>
      </c>
      <c r="D36" s="69">
        <v>2698</v>
      </c>
      <c r="E36" s="69">
        <v>2641</v>
      </c>
      <c r="F36" s="69">
        <v>2754</v>
      </c>
      <c r="G36" s="69">
        <v>3289</v>
      </c>
      <c r="H36" s="69">
        <v>3230</v>
      </c>
      <c r="I36" s="69">
        <v>3348</v>
      </c>
      <c r="J36" s="69">
        <v>0.86</v>
      </c>
      <c r="K36" s="69">
        <v>0.85</v>
      </c>
      <c r="L36" s="69">
        <v>0.87</v>
      </c>
      <c r="M36" s="69">
        <v>0.89</v>
      </c>
      <c r="N36" s="69">
        <v>0.89</v>
      </c>
      <c r="O36" s="69">
        <v>0.9</v>
      </c>
      <c r="P36" s="12">
        <f t="shared" si="3"/>
        <v>3595.8571428571427</v>
      </c>
      <c r="Q36" s="15">
        <f t="shared" si="21"/>
        <v>0.89272895467160029</v>
      </c>
      <c r="R36" s="12">
        <f t="shared" si="5"/>
        <v>3677</v>
      </c>
      <c r="S36" s="4">
        <f t="shared" si="2"/>
        <v>3289</v>
      </c>
      <c r="T36" s="7">
        <f t="shared" si="10"/>
        <v>0.86082575410586926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3205</v>
      </c>
      <c r="AA36" s="22">
        <f t="shared" si="7"/>
        <v>0.87156676119808862</v>
      </c>
      <c r="AB36" s="12">
        <f t="shared" si="11"/>
        <v>3369.0776743040819</v>
      </c>
      <c r="AC36" s="16">
        <f t="shared" si="12"/>
        <v>0.91618599588705074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1.8433238801911389E-2</v>
      </c>
      <c r="AM36" s="15">
        <f t="shared" si="24"/>
        <v>2.6185995887050728E-2</v>
      </c>
      <c r="AN36" s="15">
        <f t="shared" si="25"/>
        <v>0.21000000000000008</v>
      </c>
      <c r="AO36" s="15">
        <f t="shared" si="26"/>
        <v>2.0247064296456285E-2</v>
      </c>
      <c r="AP36" s="15">
        <f t="shared" si="15"/>
        <v>591</v>
      </c>
      <c r="AQ36" s="15">
        <f t="shared" si="20"/>
        <v>897.85714285714266</v>
      </c>
      <c r="AR36" s="15">
        <f t="shared" si="16"/>
        <v>507</v>
      </c>
      <c r="AS36" s="15">
        <f t="shared" si="17"/>
        <v>671.07767430408194</v>
      </c>
    </row>
    <row r="37" spans="1:45" s="9" customFormat="1" x14ac:dyDescent="0.4">
      <c r="A37" s="3">
        <v>43927</v>
      </c>
      <c r="B37" s="30">
        <v>35</v>
      </c>
      <c r="C37" s="9" t="str">
        <f t="shared" si="1"/>
        <v>Montag</v>
      </c>
      <c r="D37" s="69">
        <v>3350</v>
      </c>
      <c r="E37" s="69">
        <v>3290</v>
      </c>
      <c r="F37" s="69">
        <v>3402</v>
      </c>
      <c r="G37" s="69">
        <v>3194</v>
      </c>
      <c r="H37" s="69">
        <v>3137</v>
      </c>
      <c r="I37" s="69">
        <v>3251</v>
      </c>
      <c r="J37" s="69">
        <v>0.81</v>
      </c>
      <c r="K37" s="69">
        <v>0.8</v>
      </c>
      <c r="L37" s="69">
        <v>0.82</v>
      </c>
      <c r="M37" s="69">
        <v>0.89</v>
      </c>
      <c r="N37" s="69">
        <v>0.88</v>
      </c>
      <c r="O37" s="69">
        <v>0.89</v>
      </c>
      <c r="P37" s="12">
        <f t="shared" si="3"/>
        <v>3446.5714285714284</v>
      </c>
      <c r="Q37" s="15">
        <f t="shared" si="21"/>
        <v>0.88638497652582171</v>
      </c>
      <c r="R37" s="4">
        <f t="shared" si="5"/>
        <v>3834</v>
      </c>
      <c r="S37" s="4">
        <f t="shared" ref="S37:S64" si="29">AVERAGE(D34:D37)</f>
        <v>3194</v>
      </c>
      <c r="T37" s="7">
        <f t="shared" si="10"/>
        <v>0.81143220069863453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3056.8571428571427</v>
      </c>
      <c r="AA37" s="22">
        <f t="shared" si="7"/>
        <v>0.8501052798855826</v>
      </c>
      <c r="AB37" s="4">
        <f t="shared" si="11"/>
        <v>3154.5473984848586</v>
      </c>
      <c r="AC37" s="22">
        <f t="shared" si="12"/>
        <v>0.87727272612903784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7.999999999999996E-2</v>
      </c>
      <c r="AK37" s="15">
        <f t="shared" si="23"/>
        <v>0</v>
      </c>
      <c r="AL37" s="15">
        <f t="shared" si="28"/>
        <v>3.9894720114417415E-2</v>
      </c>
      <c r="AM37" s="15">
        <f t="shared" si="24"/>
        <v>1.2727273870962175E-2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156</v>
      </c>
      <c r="AQ37" s="15">
        <f t="shared" si="20"/>
        <v>96.571428571428442</v>
      </c>
      <c r="AR37" s="15">
        <f t="shared" si="16"/>
        <v>293.14285714285734</v>
      </c>
      <c r="AS37" s="15">
        <f t="shared" si="17"/>
        <v>195.4526015151414</v>
      </c>
    </row>
    <row r="38" spans="1:45" s="9" customFormat="1" x14ac:dyDescent="0.4">
      <c r="A38" s="3">
        <v>43928</v>
      </c>
      <c r="B38" s="30">
        <v>36</v>
      </c>
      <c r="C38" s="9" t="str">
        <f t="shared" si="1"/>
        <v>Dienstag</v>
      </c>
      <c r="D38" s="69">
        <v>3054</v>
      </c>
      <c r="E38" s="69">
        <v>2999</v>
      </c>
      <c r="F38" s="69">
        <v>3112</v>
      </c>
      <c r="G38" s="69">
        <v>3027</v>
      </c>
      <c r="H38" s="69">
        <v>2969</v>
      </c>
      <c r="I38" s="69">
        <v>3084</v>
      </c>
      <c r="J38" s="69">
        <v>0.8</v>
      </c>
      <c r="K38" s="69">
        <v>0.79</v>
      </c>
      <c r="L38" s="69">
        <v>0.81</v>
      </c>
      <c r="M38" s="69">
        <v>0.87</v>
      </c>
      <c r="N38" s="69">
        <v>0.87</v>
      </c>
      <c r="O38" s="69">
        <v>0.88</v>
      </c>
      <c r="P38" s="12">
        <f t="shared" si="3"/>
        <v>3371.4285714285716</v>
      </c>
      <c r="Q38" s="15">
        <f t="shared" si="21"/>
        <v>0.87156676119808862</v>
      </c>
      <c r="R38" s="4">
        <f t="shared" si="5"/>
        <v>4003</v>
      </c>
      <c r="S38" s="4">
        <f t="shared" si="29"/>
        <v>3026.75</v>
      </c>
      <c r="T38" s="7">
        <f t="shared" si="10"/>
        <v>0.80322430836595238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2856.4285714285716</v>
      </c>
      <c r="AA38" s="8">
        <f t="shared" si="7"/>
        <v>0.82877393683163403</v>
      </c>
      <c r="AB38" s="4">
        <f t="shared" si="11"/>
        <v>3059.0291878816497</v>
      </c>
      <c r="AC38" s="8">
        <f t="shared" si="12"/>
        <v>0.88755717131607181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6.9999999999999951E-2</v>
      </c>
      <c r="AK38" s="15">
        <f t="shared" si="23"/>
        <v>0</v>
      </c>
      <c r="AL38" s="15">
        <f t="shared" si="28"/>
        <v>4.1226063168365967E-2</v>
      </c>
      <c r="AM38" s="15">
        <f t="shared" si="24"/>
        <v>1.7557171316071818E-2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27</v>
      </c>
      <c r="AQ38" s="15">
        <f t="shared" si="20"/>
        <v>317.42857142857156</v>
      </c>
      <c r="AR38" s="15">
        <f t="shared" si="16"/>
        <v>197.57142857142844</v>
      </c>
      <c r="AS38" s="15">
        <f t="shared" si="17"/>
        <v>5.0291878816497047</v>
      </c>
    </row>
    <row r="39" spans="1:45" s="9" customFormat="1" x14ac:dyDescent="0.4">
      <c r="A39" s="3">
        <v>43929</v>
      </c>
      <c r="B39" s="30">
        <v>37</v>
      </c>
      <c r="C39" s="9" t="str">
        <f t="shared" si="1"/>
        <v>Mittwoch</v>
      </c>
      <c r="D39" s="69">
        <v>2875</v>
      </c>
      <c r="E39" s="69">
        <v>2820</v>
      </c>
      <c r="F39" s="69">
        <v>2933</v>
      </c>
      <c r="G39" s="69">
        <v>2994</v>
      </c>
      <c r="H39" s="69">
        <v>2937</v>
      </c>
      <c r="I39" s="69">
        <v>3050</v>
      </c>
      <c r="J39" s="69">
        <v>0.83</v>
      </c>
      <c r="K39" s="69">
        <v>0.82</v>
      </c>
      <c r="L39" s="69">
        <v>0.84</v>
      </c>
      <c r="M39" s="69">
        <v>0.85</v>
      </c>
      <c r="N39" s="69">
        <v>0.84</v>
      </c>
      <c r="O39" s="69">
        <v>0.86</v>
      </c>
      <c r="P39" s="12">
        <f t="shared" si="3"/>
        <v>3205</v>
      </c>
      <c r="Q39" s="15">
        <f t="shared" si="21"/>
        <v>0.8501052798855826</v>
      </c>
      <c r="R39" s="4">
        <f t="shared" si="5"/>
        <v>4974</v>
      </c>
      <c r="S39" s="4">
        <f t="shared" si="29"/>
        <v>2994.25</v>
      </c>
      <c r="T39" s="7">
        <f t="shared" si="10"/>
        <v>0.82611394675127603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2714.2857142857142</v>
      </c>
      <c r="AA39" s="8">
        <f t="shared" si="7"/>
        <v>0.80508474576271183</v>
      </c>
      <c r="AB39" s="4">
        <f t="shared" si="11"/>
        <v>2885.5641770809079</v>
      </c>
      <c r="AC39" s="8">
        <f t="shared" si="12"/>
        <v>0.85588767964264212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4.4915254237288149E-2</v>
      </c>
      <c r="AM39" s="15">
        <f t="shared" si="24"/>
        <v>5.8876796426421407E-3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119</v>
      </c>
      <c r="AQ39" s="15">
        <f t="shared" si="20"/>
        <v>330</v>
      </c>
      <c r="AR39" s="15">
        <f t="shared" si="16"/>
        <v>160.71428571428578</v>
      </c>
      <c r="AS39" s="15">
        <f t="shared" si="17"/>
        <v>10.564177080907939</v>
      </c>
    </row>
    <row r="40" spans="1:45" s="9" customFormat="1" x14ac:dyDescent="0.4">
      <c r="A40" s="3">
        <v>43930</v>
      </c>
      <c r="B40" s="30">
        <v>38</v>
      </c>
      <c r="C40" s="9" t="str">
        <f t="shared" si="1"/>
        <v>Donnerstag</v>
      </c>
      <c r="D40" s="69">
        <v>2693</v>
      </c>
      <c r="E40" s="69">
        <v>2642</v>
      </c>
      <c r="F40" s="69">
        <v>2746</v>
      </c>
      <c r="G40" s="69">
        <v>2993</v>
      </c>
      <c r="H40" s="69">
        <v>2938</v>
      </c>
      <c r="I40" s="69">
        <v>3048</v>
      </c>
      <c r="J40" s="69">
        <v>0.91</v>
      </c>
      <c r="K40" s="69">
        <v>0.9</v>
      </c>
      <c r="L40" s="69">
        <v>0.92</v>
      </c>
      <c r="M40" s="69">
        <v>0.83</v>
      </c>
      <c r="N40" s="69">
        <v>0.82</v>
      </c>
      <c r="O40" s="69">
        <v>0.84</v>
      </c>
      <c r="P40" s="12">
        <f t="shared" si="3"/>
        <v>3056.8571428571427</v>
      </c>
      <c r="Q40" s="15">
        <f t="shared" si="21"/>
        <v>0.82877393683163403</v>
      </c>
      <c r="R40" s="4">
        <f t="shared" si="5"/>
        <v>5323</v>
      </c>
      <c r="S40" s="4">
        <f t="shared" si="29"/>
        <v>2993</v>
      </c>
      <c r="T40" s="7">
        <f t="shared" si="10"/>
        <v>0.9100030404378231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2607.5714285714284</v>
      </c>
      <c r="AA40" s="8">
        <f t="shared" si="7"/>
        <v>0.81359482950746598</v>
      </c>
      <c r="AB40" s="4">
        <f t="shared" si="11"/>
        <v>2723.7457884409041</v>
      </c>
      <c r="AC40" s="8">
        <f t="shared" si="12"/>
        <v>0.84984267970075011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1.6405170492533983E-2</v>
      </c>
      <c r="AM40" s="15">
        <f t="shared" si="24"/>
        <v>1.9842679700750154E-2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300</v>
      </c>
      <c r="AQ40" s="15">
        <f t="shared" si="20"/>
        <v>363.85714285714266</v>
      </c>
      <c r="AR40" s="15">
        <f t="shared" si="16"/>
        <v>85.428571428571558</v>
      </c>
      <c r="AS40" s="15">
        <f t="shared" si="17"/>
        <v>30.745788440904107</v>
      </c>
    </row>
    <row r="41" spans="1:45" s="9" customFormat="1" x14ac:dyDescent="0.4">
      <c r="A41" s="3">
        <v>43931</v>
      </c>
      <c r="B41" s="30">
        <v>39</v>
      </c>
      <c r="C41" s="9" t="str">
        <f t="shared" si="1"/>
        <v>Freitag</v>
      </c>
      <c r="D41" s="69">
        <v>2320</v>
      </c>
      <c r="E41" s="69">
        <v>2274</v>
      </c>
      <c r="F41" s="69">
        <v>2375</v>
      </c>
      <c r="G41" s="69">
        <v>2735</v>
      </c>
      <c r="H41" s="69">
        <v>2684</v>
      </c>
      <c r="I41" s="69">
        <v>2791</v>
      </c>
      <c r="J41" s="69">
        <v>0.86</v>
      </c>
      <c r="K41" s="69">
        <v>0.85</v>
      </c>
      <c r="L41" s="69">
        <v>0.87</v>
      </c>
      <c r="M41" s="69">
        <v>0.81</v>
      </c>
      <c r="N41" s="69">
        <v>0.8</v>
      </c>
      <c r="O41" s="69">
        <v>0.81</v>
      </c>
      <c r="P41" s="12">
        <f t="shared" si="3"/>
        <v>2856.4285714285716</v>
      </c>
      <c r="Q41" s="15">
        <f t="shared" si="21"/>
        <v>0.80508474576271183</v>
      </c>
      <c r="R41" s="4">
        <f t="shared" ref="R41:R64" si="31">W38</f>
        <v>4133</v>
      </c>
      <c r="S41" s="4">
        <f t="shared" si="29"/>
        <v>2735.5</v>
      </c>
      <c r="T41" s="7">
        <f t="shared" si="10"/>
        <v>0.85644959298685031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2399</v>
      </c>
      <c r="AA41" s="8">
        <f t="shared" si="7"/>
        <v>0.78479297130572956</v>
      </c>
      <c r="AB41" s="4">
        <f t="shared" si="11"/>
        <v>2494.1598956837029</v>
      </c>
      <c r="AC41" s="22">
        <f t="shared" si="12"/>
        <v>0.81592294933105525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2.5207028694270495E-2</v>
      </c>
      <c r="AM41" s="15">
        <f t="shared" si="24"/>
        <v>5.9229493310551939E-3</v>
      </c>
      <c r="AN41" s="15">
        <f t="shared" si="25"/>
        <v>0.18999999999999995</v>
      </c>
      <c r="AO41" s="15">
        <f t="shared" si="26"/>
        <v>6.7280729648452553E-2</v>
      </c>
      <c r="AP41" s="15">
        <f t="shared" si="15"/>
        <v>415</v>
      </c>
      <c r="AQ41" s="15">
        <f t="shared" si="20"/>
        <v>536.42857142857156</v>
      </c>
      <c r="AR41" s="15">
        <f t="shared" si="16"/>
        <v>79</v>
      </c>
      <c r="AS41" s="15">
        <f t="shared" si="17"/>
        <v>174.15989568370287</v>
      </c>
    </row>
    <row r="42" spans="1:45" s="9" customFormat="1" x14ac:dyDescent="0.4">
      <c r="A42" s="3">
        <v>43932</v>
      </c>
      <c r="B42" s="30">
        <v>40</v>
      </c>
      <c r="C42" s="9" t="str">
        <f t="shared" si="1"/>
        <v>Samstag</v>
      </c>
      <c r="D42" s="69">
        <v>2010</v>
      </c>
      <c r="E42" s="69">
        <v>1962</v>
      </c>
      <c r="F42" s="69">
        <v>2061</v>
      </c>
      <c r="G42" s="69">
        <v>2474</v>
      </c>
      <c r="H42" s="69">
        <v>2424</v>
      </c>
      <c r="I42" s="69">
        <v>2529</v>
      </c>
      <c r="J42" s="69">
        <v>0.82</v>
      </c>
      <c r="K42" s="69">
        <v>0.81</v>
      </c>
      <c r="L42" s="69">
        <v>0.83</v>
      </c>
      <c r="M42" s="69">
        <v>0.81</v>
      </c>
      <c r="N42" s="69">
        <v>0.81</v>
      </c>
      <c r="O42" s="69">
        <v>0.82</v>
      </c>
      <c r="P42" s="12">
        <f t="shared" si="3"/>
        <v>2714.2857142857142</v>
      </c>
      <c r="Q42" s="15">
        <f t="shared" si="21"/>
        <v>0.81359482950746598</v>
      </c>
      <c r="R42" s="4">
        <f t="shared" si="31"/>
        <v>2821</v>
      </c>
      <c r="S42" s="4">
        <f t="shared" si="29"/>
        <v>2474.5</v>
      </c>
      <c r="T42" s="7">
        <f t="shared" si="10"/>
        <v>0.81754356983563226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2239.8571428571427</v>
      </c>
      <c r="AA42" s="8">
        <f t="shared" si="7"/>
        <v>0.78414603650912718</v>
      </c>
      <c r="AB42" s="4">
        <f t="shared" si="11"/>
        <v>2303.7368697153647</v>
      </c>
      <c r="AC42" s="8">
        <f t="shared" si="12"/>
        <v>0.80650953178332341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9.9999999999998979E-3</v>
      </c>
      <c r="AK42" s="15">
        <f t="shared" si="23"/>
        <v>0</v>
      </c>
      <c r="AL42" s="15">
        <f t="shared" si="28"/>
        <v>2.5853963490872878E-2</v>
      </c>
      <c r="AM42" s="15">
        <f t="shared" si="24"/>
        <v>3.4904682166766454E-3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464</v>
      </c>
      <c r="AQ42" s="15">
        <f t="shared" si="20"/>
        <v>704.28571428571422</v>
      </c>
      <c r="AR42" s="15">
        <f t="shared" si="16"/>
        <v>229.85714285714266</v>
      </c>
      <c r="AS42" s="15">
        <f t="shared" si="17"/>
        <v>293.73686971536472</v>
      </c>
    </row>
    <row r="43" spans="1:45" s="9" customFormat="1" x14ac:dyDescent="0.4">
      <c r="A43" s="3">
        <v>43933</v>
      </c>
      <c r="B43" s="30">
        <v>41</v>
      </c>
      <c r="C43" s="9" t="str">
        <f t="shared" si="1"/>
        <v>Sonntag</v>
      </c>
      <c r="D43" s="69">
        <v>1951</v>
      </c>
      <c r="E43" s="69">
        <v>1899</v>
      </c>
      <c r="F43" s="69">
        <v>1996</v>
      </c>
      <c r="G43" s="69">
        <v>2243</v>
      </c>
      <c r="H43" s="69">
        <v>2194</v>
      </c>
      <c r="I43" s="69">
        <v>2294</v>
      </c>
      <c r="J43" s="69">
        <v>0.75</v>
      </c>
      <c r="K43" s="69">
        <v>0.74</v>
      </c>
      <c r="L43" s="69">
        <v>0.76</v>
      </c>
      <c r="M43" s="69">
        <v>0.78</v>
      </c>
      <c r="N43" s="69">
        <v>0.78</v>
      </c>
      <c r="O43" s="69">
        <v>0.79</v>
      </c>
      <c r="P43" s="12">
        <f t="shared" si="3"/>
        <v>2607.5714285714284</v>
      </c>
      <c r="Q43" s="15">
        <f t="shared" si="21"/>
        <v>0.78479297130572956</v>
      </c>
      <c r="R43" s="4">
        <f t="shared" si="31"/>
        <v>2537</v>
      </c>
      <c r="S43" s="4">
        <f t="shared" si="29"/>
        <v>2243.5</v>
      </c>
      <c r="T43" s="7">
        <f t="shared" si="10"/>
        <v>0.7492694330800701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2105.8571428571427</v>
      </c>
      <c r="AA43" s="22">
        <f t="shared" si="7"/>
        <v>0.77584210526315789</v>
      </c>
      <c r="AB43" s="4">
        <f t="shared" si="11"/>
        <v>2205.8840076727602</v>
      </c>
      <c r="AC43" s="8">
        <f t="shared" si="12"/>
        <v>0.81269410808996434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3.0000000000000027E-2</v>
      </c>
      <c r="AK43" s="15">
        <f t="shared" si="23"/>
        <v>0</v>
      </c>
      <c r="AL43" s="15">
        <f t="shared" si="28"/>
        <v>4.1578947368421382E-3</v>
      </c>
      <c r="AM43" s="15">
        <f t="shared" si="24"/>
        <v>3.2694108089964313E-2</v>
      </c>
      <c r="AN43" s="15">
        <f t="shared" si="25"/>
        <v>8.0000000000000071E-2</v>
      </c>
      <c r="AO43" s="15">
        <f t="shared" si="26"/>
        <v>4.9075829974666307E-2</v>
      </c>
      <c r="AP43" s="15">
        <f t="shared" si="15"/>
        <v>292</v>
      </c>
      <c r="AQ43" s="15">
        <f t="shared" si="20"/>
        <v>656.57142857142844</v>
      </c>
      <c r="AR43" s="15">
        <f t="shared" si="16"/>
        <v>154.85714285714266</v>
      </c>
      <c r="AS43" s="15">
        <f t="shared" si="17"/>
        <v>254.88400767276016</v>
      </c>
    </row>
    <row r="44" spans="1:45" x14ac:dyDescent="0.4">
      <c r="A44" s="10">
        <v>43934</v>
      </c>
      <c r="B44" s="30">
        <v>42</v>
      </c>
      <c r="C44" s="11" t="str">
        <f t="shared" si="1"/>
        <v>Montag</v>
      </c>
      <c r="D44" s="69">
        <v>1890</v>
      </c>
      <c r="E44" s="69">
        <v>1840</v>
      </c>
      <c r="F44" s="69">
        <v>1939</v>
      </c>
      <c r="G44" s="69">
        <v>2043</v>
      </c>
      <c r="H44" s="69">
        <v>1994</v>
      </c>
      <c r="I44" s="69">
        <v>2093</v>
      </c>
      <c r="J44" s="69">
        <v>0.68</v>
      </c>
      <c r="K44" s="69">
        <v>0.67</v>
      </c>
      <c r="L44" s="69">
        <v>0.69</v>
      </c>
      <c r="M44" s="69">
        <v>0.78</v>
      </c>
      <c r="N44" s="69">
        <v>0.78</v>
      </c>
      <c r="O44" s="69">
        <v>0.79</v>
      </c>
      <c r="P44" s="12">
        <f t="shared" si="3"/>
        <v>2399</v>
      </c>
      <c r="Q44" s="15">
        <f t="shared" si="21"/>
        <v>0.78414603650912718</v>
      </c>
      <c r="R44" s="12">
        <f t="shared" si="31"/>
        <v>2082</v>
      </c>
      <c r="S44" s="4">
        <f t="shared" si="29"/>
        <v>2042.75</v>
      </c>
      <c r="T44" s="7">
        <f t="shared" si="10"/>
        <v>0.6825091881055797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1970.5714285714287</v>
      </c>
      <c r="AA44" s="8">
        <f t="shared" si="7"/>
        <v>0.75571138990850828</v>
      </c>
      <c r="AB44" s="12">
        <f t="shared" ref="AB44:AB73" si="32">AVERAGE(D41:D44,AA41^1.75*D38,AA41^1.75*D39,AA41^1.75*D40)</f>
        <v>1973.2789776360503</v>
      </c>
      <c r="AC44" s="16">
        <f t="shared" si="12"/>
        <v>0.75674973119226174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9.9999999999999978E-2</v>
      </c>
      <c r="AK44" s="15">
        <f t="shared" si="23"/>
        <v>0</v>
      </c>
      <c r="AL44" s="15">
        <f t="shared" si="28"/>
        <v>2.4288610091491747E-2</v>
      </c>
      <c r="AM44" s="15">
        <f t="shared" si="24"/>
        <v>2.3250268807738284E-2</v>
      </c>
      <c r="AN44" s="15">
        <f t="shared" si="25"/>
        <v>8.0000000000000071E-2</v>
      </c>
      <c r="AO44" s="15">
        <f t="shared" si="26"/>
        <v>4.5021033974600999E-2</v>
      </c>
      <c r="AP44" s="15">
        <f t="shared" si="15"/>
        <v>153</v>
      </c>
      <c r="AQ44" s="15">
        <f t="shared" si="20"/>
        <v>509</v>
      </c>
      <c r="AR44" s="15">
        <f t="shared" si="16"/>
        <v>80.571428571428669</v>
      </c>
      <c r="AS44" s="15">
        <f t="shared" si="17"/>
        <v>83.278977636050286</v>
      </c>
    </row>
    <row r="45" spans="1:45" x14ac:dyDescent="0.4">
      <c r="A45" s="10">
        <v>43935</v>
      </c>
      <c r="B45" s="30">
        <v>43</v>
      </c>
      <c r="C45" s="11" t="str">
        <f t="shared" si="1"/>
        <v>Dienstag</v>
      </c>
      <c r="D45" s="69">
        <v>1940</v>
      </c>
      <c r="E45" s="69">
        <v>1893</v>
      </c>
      <c r="F45" s="69">
        <v>1986</v>
      </c>
      <c r="G45" s="69">
        <v>1948</v>
      </c>
      <c r="H45" s="69">
        <v>1899</v>
      </c>
      <c r="I45" s="69">
        <v>1995</v>
      </c>
      <c r="J45" s="69">
        <v>0.71</v>
      </c>
      <c r="K45" s="69">
        <v>0.7</v>
      </c>
      <c r="L45" s="69">
        <v>0.72</v>
      </c>
      <c r="M45" s="69">
        <v>0.78</v>
      </c>
      <c r="N45" s="69">
        <v>0.77</v>
      </c>
      <c r="O45" s="69">
        <v>0.78</v>
      </c>
      <c r="P45" s="12">
        <f t="shared" si="3"/>
        <v>2239.8571428571427</v>
      </c>
      <c r="Q45" s="15">
        <f t="shared" si="21"/>
        <v>0.77584210526315789</v>
      </c>
      <c r="R45" s="12">
        <f t="shared" si="31"/>
        <v>2486</v>
      </c>
      <c r="S45" s="4">
        <f t="shared" si="29"/>
        <v>1947.75</v>
      </c>
      <c r="T45" s="7">
        <f t="shared" si="10"/>
        <v>0.71202705172728931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1874.5714285714287</v>
      </c>
      <c r="AA45" s="22">
        <f t="shared" si="7"/>
        <v>0.78139701065920331</v>
      </c>
      <c r="AB45" s="12">
        <f t="shared" si="32"/>
        <v>1849.3147955387917</v>
      </c>
      <c r="AC45" s="16">
        <f t="shared" si="12"/>
        <v>0.77086902690237258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7.0000000000000062E-2</v>
      </c>
      <c r="AK45" s="15">
        <f t="shared" si="23"/>
        <v>0</v>
      </c>
      <c r="AL45" s="15">
        <f t="shared" si="28"/>
        <v>1.3970106592032794E-3</v>
      </c>
      <c r="AM45" s="15">
        <f t="shared" si="24"/>
        <v>9.1309730976274484E-3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8</v>
      </c>
      <c r="AQ45" s="15">
        <f t="shared" si="20"/>
        <v>299.85714285714266</v>
      </c>
      <c r="AR45" s="15">
        <f t="shared" si="16"/>
        <v>65.428571428571331</v>
      </c>
      <c r="AS45" s="15">
        <f t="shared" si="17"/>
        <v>90.685204461208286</v>
      </c>
    </row>
    <row r="46" spans="1:45" x14ac:dyDescent="0.4">
      <c r="A46" s="10">
        <v>43936</v>
      </c>
      <c r="B46" s="30">
        <v>44</v>
      </c>
      <c r="C46" s="11" t="str">
        <f t="shared" si="1"/>
        <v>Mittwoch</v>
      </c>
      <c r="D46" s="69">
        <v>1937</v>
      </c>
      <c r="E46" s="69">
        <v>1891</v>
      </c>
      <c r="F46" s="69">
        <v>1991</v>
      </c>
      <c r="G46" s="69">
        <v>1930</v>
      </c>
      <c r="H46" s="69">
        <v>1881</v>
      </c>
      <c r="I46" s="69">
        <v>1978</v>
      </c>
      <c r="J46" s="69">
        <v>0.78</v>
      </c>
      <c r="K46" s="69">
        <v>0.77</v>
      </c>
      <c r="L46" s="69">
        <v>0.79</v>
      </c>
      <c r="M46" s="69">
        <v>0.76</v>
      </c>
      <c r="N46" s="69">
        <v>0.75</v>
      </c>
      <c r="O46" s="69">
        <v>0.76</v>
      </c>
      <c r="P46" s="12">
        <f t="shared" si="3"/>
        <v>2105.8571428571427</v>
      </c>
      <c r="Q46" s="15">
        <f t="shared" si="21"/>
        <v>0.75571138990850828</v>
      </c>
      <c r="R46" s="12">
        <f t="shared" si="31"/>
        <v>2866</v>
      </c>
      <c r="S46" s="4">
        <f t="shared" si="29"/>
        <v>1929.5</v>
      </c>
      <c r="T46" s="7">
        <f t="shared" si="10"/>
        <v>0.7797534855526369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1792.5714285714287</v>
      </c>
      <c r="AA46" s="8">
        <f t="shared" si="7"/>
        <v>0.80030614197334027</v>
      </c>
      <c r="AB46" s="12">
        <f t="shared" si="32"/>
        <v>1746.0409524190036</v>
      </c>
      <c r="AC46" s="16">
        <f t="shared" si="12"/>
        <v>0.77953228311327416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2.0000000000000018E-2</v>
      </c>
      <c r="AK46" s="15">
        <f t="shared" si="23"/>
        <v>0</v>
      </c>
      <c r="AL46" s="15">
        <f t="shared" si="28"/>
        <v>4.0306141973340259E-2</v>
      </c>
      <c r="AM46" s="15">
        <f t="shared" si="24"/>
        <v>1.9532283113274151E-2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7</v>
      </c>
      <c r="AQ46" s="15">
        <f t="shared" si="20"/>
        <v>168.85714285714266</v>
      </c>
      <c r="AR46" s="15">
        <f t="shared" si="16"/>
        <v>144.42857142857133</v>
      </c>
      <c r="AS46" s="15">
        <f t="shared" si="17"/>
        <v>190.95904758099641</v>
      </c>
    </row>
    <row r="47" spans="1:45" x14ac:dyDescent="0.4">
      <c r="A47" s="10">
        <v>43937</v>
      </c>
      <c r="B47" s="30">
        <v>45</v>
      </c>
      <c r="C47" s="11" t="str">
        <f t="shared" si="1"/>
        <v>Donnerstag</v>
      </c>
      <c r="D47" s="69">
        <v>1746</v>
      </c>
      <c r="E47" s="69">
        <v>1702</v>
      </c>
      <c r="F47" s="69">
        <v>1789</v>
      </c>
      <c r="G47" s="69">
        <v>1879</v>
      </c>
      <c r="H47" s="69">
        <v>1831</v>
      </c>
      <c r="I47" s="69">
        <v>1926</v>
      </c>
      <c r="J47" s="69">
        <v>0.84</v>
      </c>
      <c r="K47" s="69">
        <v>0.82</v>
      </c>
      <c r="L47" s="69">
        <v>0.85</v>
      </c>
      <c r="M47" s="69">
        <v>0.78</v>
      </c>
      <c r="N47" s="69">
        <v>0.77</v>
      </c>
      <c r="O47" s="69">
        <v>0.79</v>
      </c>
      <c r="P47" s="12">
        <f t="shared" si="3"/>
        <v>1970.5714285714287</v>
      </c>
      <c r="Q47" s="15">
        <f t="shared" si="21"/>
        <v>0.78139701065920331</v>
      </c>
      <c r="R47" s="12">
        <f t="shared" si="31"/>
        <v>3380</v>
      </c>
      <c r="S47" s="4">
        <f t="shared" si="29"/>
        <v>1878.25</v>
      </c>
      <c r="T47" s="7">
        <f t="shared" si="10"/>
        <v>0.83719634499665696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1700.5714285714287</v>
      </c>
      <c r="AA47" s="8">
        <f t="shared" si="7"/>
        <v>0.80754358591683073</v>
      </c>
      <c r="AB47" s="12">
        <f t="shared" si="32"/>
        <v>1622.8945387977576</v>
      </c>
      <c r="AC47" s="16">
        <f t="shared" si="12"/>
        <v>0.77065747042834976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2.7543585916830704E-2</v>
      </c>
      <c r="AM47" s="15">
        <f t="shared" si="24"/>
        <v>9.342529571650271E-3</v>
      </c>
      <c r="AN47" s="15">
        <f t="shared" si="25"/>
        <v>0.12</v>
      </c>
      <c r="AO47" s="15">
        <f t="shared" si="26"/>
        <v>7.9231356814170484E-2</v>
      </c>
      <c r="AP47" s="15">
        <f t="shared" ref="AP47:AP86" si="33">ABS(G47-$D47)</f>
        <v>133</v>
      </c>
      <c r="AQ47" s="15">
        <f t="shared" si="20"/>
        <v>224.57142857142867</v>
      </c>
      <c r="AR47" s="15">
        <f t="shared" ref="AR47:AR86" si="34">ABS(Z47-$D47)</f>
        <v>45.428571428571331</v>
      </c>
      <c r="AS47" s="15">
        <f t="shared" ref="AS47:AS73" si="35">ABS(AB47-$D47)</f>
        <v>123.1054612022424</v>
      </c>
    </row>
    <row r="48" spans="1:45" x14ac:dyDescent="0.4">
      <c r="A48" s="10">
        <v>43938</v>
      </c>
      <c r="B48" s="30">
        <v>46</v>
      </c>
      <c r="C48" s="11" t="str">
        <f t="shared" si="1"/>
        <v>Freitag</v>
      </c>
      <c r="D48" s="69">
        <v>1648</v>
      </c>
      <c r="E48" s="69">
        <v>1604</v>
      </c>
      <c r="F48" s="69">
        <v>1696</v>
      </c>
      <c r="G48" s="69">
        <v>1818</v>
      </c>
      <c r="H48" s="69">
        <v>1772</v>
      </c>
      <c r="I48" s="69">
        <v>1865</v>
      </c>
      <c r="J48" s="69">
        <v>0.89</v>
      </c>
      <c r="K48" s="69">
        <v>0.87</v>
      </c>
      <c r="L48" s="69">
        <v>0.91</v>
      </c>
      <c r="M48" s="69">
        <v>0.8</v>
      </c>
      <c r="N48" s="69">
        <v>0.79</v>
      </c>
      <c r="O48" s="69">
        <v>0.81</v>
      </c>
      <c r="P48" s="12">
        <f t="shared" si="3"/>
        <v>1874.5714285714287</v>
      </c>
      <c r="Q48" s="15">
        <f t="shared" si="21"/>
        <v>0.80030614197334027</v>
      </c>
      <c r="R48" s="12">
        <f t="shared" si="31"/>
        <v>3609</v>
      </c>
      <c r="S48" s="4">
        <f t="shared" si="29"/>
        <v>1817.75</v>
      </c>
      <c r="T48" s="7">
        <f t="shared" si="10"/>
        <v>0.88985436299106602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1655.5714285714287</v>
      </c>
      <c r="AA48" s="22">
        <f t="shared" si="7"/>
        <v>0.8401478903871249</v>
      </c>
      <c r="AB48" s="12">
        <f t="shared" si="32"/>
        <v>1581.5365004159323</v>
      </c>
      <c r="AC48" s="16">
        <f t="shared" si="12"/>
        <v>0.80257760641666853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4.0147890387124852E-2</v>
      </c>
      <c r="AM48" s="15">
        <f t="shared" si="24"/>
        <v>2.5776064166684876E-3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170</v>
      </c>
      <c r="AQ48" s="15">
        <f t="shared" si="20"/>
        <v>226.57142857142867</v>
      </c>
      <c r="AR48" s="15">
        <f t="shared" si="34"/>
        <v>7.5714285714286689</v>
      </c>
      <c r="AS48" s="15">
        <f t="shared" si="35"/>
        <v>66.463499584067677</v>
      </c>
    </row>
    <row r="49" spans="1:45" x14ac:dyDescent="0.4">
      <c r="A49" s="10">
        <v>43939</v>
      </c>
      <c r="B49" s="30">
        <v>47</v>
      </c>
      <c r="C49" s="11" t="str">
        <f t="shared" si="1"/>
        <v>Samstag</v>
      </c>
      <c r="D49" s="69">
        <v>1436</v>
      </c>
      <c r="E49" s="69">
        <v>1393</v>
      </c>
      <c r="F49" s="69">
        <v>1480</v>
      </c>
      <c r="G49" s="69">
        <v>1692</v>
      </c>
      <c r="H49" s="69">
        <v>1647</v>
      </c>
      <c r="I49" s="69">
        <v>1739</v>
      </c>
      <c r="J49" s="69">
        <v>0.87</v>
      </c>
      <c r="K49" s="69">
        <v>0.85</v>
      </c>
      <c r="L49" s="69">
        <v>0.89</v>
      </c>
      <c r="M49" s="69">
        <v>0.81</v>
      </c>
      <c r="N49" s="69">
        <v>0.8</v>
      </c>
      <c r="O49" s="69">
        <v>0.82</v>
      </c>
      <c r="P49" s="12">
        <f t="shared" si="3"/>
        <v>1792.5714285714287</v>
      </c>
      <c r="Q49" s="15">
        <f t="shared" si="21"/>
        <v>0.80754358591683073</v>
      </c>
      <c r="R49" s="12">
        <f t="shared" si="31"/>
        <v>2458</v>
      </c>
      <c r="S49" s="4">
        <f t="shared" si="29"/>
        <v>1691.75</v>
      </c>
      <c r="T49" s="7">
        <f t="shared" si="10"/>
        <v>0.86856629444230526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1571.5714285714287</v>
      </c>
      <c r="AA49" s="8">
        <f t="shared" si="7"/>
        <v>0.83836305441243719</v>
      </c>
      <c r="AB49" s="12">
        <f t="shared" si="32"/>
        <v>1525.9606787421712</v>
      </c>
      <c r="AC49" s="16">
        <f t="shared" si="12"/>
        <v>0.81403175973138231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2.8363054412437139E-2</v>
      </c>
      <c r="AM49" s="15">
        <f t="shared" si="24"/>
        <v>4.0317597313822562E-3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256</v>
      </c>
      <c r="AQ49" s="15">
        <f t="shared" si="20"/>
        <v>356.57142857142867</v>
      </c>
      <c r="AR49" s="15">
        <f t="shared" si="34"/>
        <v>135.57142857142867</v>
      </c>
      <c r="AS49" s="15">
        <f t="shared" si="35"/>
        <v>89.96067874217124</v>
      </c>
    </row>
    <row r="50" spans="1:45" x14ac:dyDescent="0.4">
      <c r="A50" s="10">
        <v>43940</v>
      </c>
      <c r="B50" s="30">
        <v>48</v>
      </c>
      <c r="C50" s="11" t="str">
        <f t="shared" si="1"/>
        <v>Sonntag</v>
      </c>
      <c r="D50" s="69">
        <v>1307</v>
      </c>
      <c r="E50" s="69">
        <v>1261</v>
      </c>
      <c r="F50" s="69">
        <v>1351</v>
      </c>
      <c r="G50" s="69">
        <v>1534</v>
      </c>
      <c r="H50" s="69">
        <v>1490</v>
      </c>
      <c r="I50" s="69">
        <v>1579</v>
      </c>
      <c r="J50" s="69">
        <v>0.8</v>
      </c>
      <c r="K50" s="69">
        <v>0.78</v>
      </c>
      <c r="L50" s="69">
        <v>0.81</v>
      </c>
      <c r="M50" s="69">
        <v>0.84</v>
      </c>
      <c r="N50" s="69">
        <v>0.83</v>
      </c>
      <c r="O50" s="69">
        <v>0.85</v>
      </c>
      <c r="P50" s="12">
        <f t="shared" si="3"/>
        <v>1700.5714285714287</v>
      </c>
      <c r="Q50" s="15">
        <f t="shared" si="21"/>
        <v>0.8401478903871249</v>
      </c>
      <c r="R50" s="12">
        <f t="shared" si="31"/>
        <v>1775</v>
      </c>
      <c r="S50" s="4">
        <f t="shared" si="29"/>
        <v>1534.25</v>
      </c>
      <c r="T50" s="7">
        <f t="shared" si="10"/>
        <v>0.79515418502202639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1480.8571428571429</v>
      </c>
      <c r="AA50" s="8">
        <f t="shared" si="7"/>
        <v>0.8261077462543831</v>
      </c>
      <c r="AB50" s="12">
        <f t="shared" si="32"/>
        <v>1443.4653735733953</v>
      </c>
      <c r="AC50" s="16">
        <f t="shared" si="12"/>
        <v>0.80524845513338905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3.9999999999999925E-2</v>
      </c>
      <c r="AK50" s="15">
        <f t="shared" si="23"/>
        <v>0</v>
      </c>
      <c r="AL50" s="15">
        <f t="shared" si="28"/>
        <v>1.3892253745616867E-2</v>
      </c>
      <c r="AM50" s="15">
        <f t="shared" si="24"/>
        <v>3.4751544866610917E-2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227</v>
      </c>
      <c r="AQ50" s="15">
        <f t="shared" si="20"/>
        <v>393.57142857142867</v>
      </c>
      <c r="AR50" s="15">
        <f t="shared" si="34"/>
        <v>173.85714285714289</v>
      </c>
      <c r="AS50" s="15">
        <f t="shared" si="35"/>
        <v>136.46537357339525</v>
      </c>
    </row>
    <row r="51" spans="1:45" s="9" customFormat="1" x14ac:dyDescent="0.4">
      <c r="A51" s="3">
        <v>43941</v>
      </c>
      <c r="B51" s="30">
        <v>49</v>
      </c>
      <c r="C51" s="9" t="str">
        <f t="shared" si="1"/>
        <v>Montag</v>
      </c>
      <c r="D51" s="69">
        <v>1575</v>
      </c>
      <c r="E51" s="69">
        <v>1526</v>
      </c>
      <c r="F51" s="69">
        <v>1621</v>
      </c>
      <c r="G51" s="69">
        <v>1491</v>
      </c>
      <c r="H51" s="69">
        <v>1446</v>
      </c>
      <c r="I51" s="69">
        <v>1537</v>
      </c>
      <c r="J51" s="69">
        <v>0.79</v>
      </c>
      <c r="K51" s="69">
        <v>0.78</v>
      </c>
      <c r="L51" s="69">
        <v>0.81</v>
      </c>
      <c r="M51" s="69">
        <v>0.84</v>
      </c>
      <c r="N51" s="69">
        <v>0.83</v>
      </c>
      <c r="O51" s="69">
        <v>0.85</v>
      </c>
      <c r="P51" s="12">
        <f t="shared" si="3"/>
        <v>1655.5714285714287</v>
      </c>
      <c r="Q51" s="15">
        <f t="shared" si="21"/>
        <v>0.83836305441243719</v>
      </c>
      <c r="R51" s="4">
        <f t="shared" si="31"/>
        <v>1785</v>
      </c>
      <c r="S51" s="4">
        <f t="shared" si="29"/>
        <v>1491.5</v>
      </c>
      <c r="T51" s="7">
        <f t="shared" si="10"/>
        <v>0.79409024357779845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1412.7142857142858</v>
      </c>
      <c r="AA51" s="22">
        <f t="shared" si="7"/>
        <v>0.83072916666666663</v>
      </c>
      <c r="AB51" s="4">
        <f t="shared" si="32"/>
        <v>1444.518697143553</v>
      </c>
      <c r="AC51" s="8">
        <f t="shared" si="12"/>
        <v>0.84943135752729093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9.2708333333333393E-3</v>
      </c>
      <c r="AM51" s="15">
        <f t="shared" si="24"/>
        <v>9.4313575272909622E-3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84</v>
      </c>
      <c r="AQ51" s="15">
        <f t="shared" si="20"/>
        <v>80.571428571428669</v>
      </c>
      <c r="AR51" s="15">
        <f t="shared" si="34"/>
        <v>162.28571428571422</v>
      </c>
      <c r="AS51" s="15">
        <f t="shared" si="35"/>
        <v>130.48130285644697</v>
      </c>
    </row>
    <row r="52" spans="1:45" s="9" customFormat="1" x14ac:dyDescent="0.4">
      <c r="A52" s="3">
        <v>43942</v>
      </c>
      <c r="B52" s="30">
        <v>50</v>
      </c>
      <c r="C52" s="9" t="str">
        <f t="shared" si="1"/>
        <v>Dienstag</v>
      </c>
      <c r="D52" s="69">
        <v>1352</v>
      </c>
      <c r="E52" s="69">
        <v>1310</v>
      </c>
      <c r="F52" s="69">
        <v>1400</v>
      </c>
      <c r="G52" s="69">
        <v>1417</v>
      </c>
      <c r="H52" s="69">
        <v>1373</v>
      </c>
      <c r="I52" s="69">
        <v>1463</v>
      </c>
      <c r="J52" s="69">
        <v>0.78</v>
      </c>
      <c r="K52" s="69">
        <v>0.76</v>
      </c>
      <c r="L52" s="69">
        <v>0.8</v>
      </c>
      <c r="M52" s="69">
        <v>0.83</v>
      </c>
      <c r="N52" s="69">
        <v>0.82</v>
      </c>
      <c r="O52" s="69">
        <v>0.84</v>
      </c>
      <c r="P52" s="12">
        <f t="shared" si="3"/>
        <v>1571.5714285714287</v>
      </c>
      <c r="Q52" s="15">
        <f t="shared" si="21"/>
        <v>0.8261077462543831</v>
      </c>
      <c r="R52" s="4">
        <f t="shared" si="31"/>
        <v>2237</v>
      </c>
      <c r="S52" s="4">
        <f t="shared" si="29"/>
        <v>1417.5</v>
      </c>
      <c r="T52" s="7">
        <f t="shared" si="10"/>
        <v>0.77981020492366937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1341.1428571428571</v>
      </c>
      <c r="AA52" s="8">
        <f t="shared" si="7"/>
        <v>0.81007852273707814</v>
      </c>
      <c r="AB52" s="4">
        <f t="shared" si="32"/>
        <v>1369.3927999866501</v>
      </c>
      <c r="AC52" s="8">
        <f t="shared" si="12"/>
        <v>0.8271420830016869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1.9921477262921816E-2</v>
      </c>
      <c r="AM52" s="15">
        <f t="shared" si="24"/>
        <v>2.8579169983130592E-3</v>
      </c>
      <c r="AN52" s="15">
        <f t="shared" si="25"/>
        <v>7.0000000000000062E-2</v>
      </c>
      <c r="AO52" s="15">
        <f t="shared" si="26"/>
        <v>3.2199751859113834E-2</v>
      </c>
      <c r="AP52" s="15">
        <f t="shared" si="33"/>
        <v>65</v>
      </c>
      <c r="AQ52" s="15">
        <f t="shared" si="20"/>
        <v>219.57142857142867</v>
      </c>
      <c r="AR52" s="15">
        <f t="shared" si="34"/>
        <v>10.85714285714289</v>
      </c>
      <c r="AS52" s="15">
        <f t="shared" si="35"/>
        <v>17.392799986650061</v>
      </c>
    </row>
    <row r="53" spans="1:45" s="9" customFormat="1" x14ac:dyDescent="0.4">
      <c r="A53" s="3">
        <v>43943</v>
      </c>
      <c r="B53" s="30">
        <v>51</v>
      </c>
      <c r="C53" s="9" t="str">
        <f t="shared" si="1"/>
        <v>Mittwoch</v>
      </c>
      <c r="D53" s="69">
        <v>1302</v>
      </c>
      <c r="E53" s="69">
        <v>1261</v>
      </c>
      <c r="F53" s="69">
        <v>1342</v>
      </c>
      <c r="G53" s="69">
        <v>1384</v>
      </c>
      <c r="H53" s="69">
        <v>1340</v>
      </c>
      <c r="I53" s="69">
        <v>1428</v>
      </c>
      <c r="J53" s="69">
        <v>0.82</v>
      </c>
      <c r="K53" s="69">
        <v>0.8</v>
      </c>
      <c r="L53" s="69">
        <v>0.83</v>
      </c>
      <c r="M53" s="69">
        <v>0.83</v>
      </c>
      <c r="N53" s="69">
        <v>0.82</v>
      </c>
      <c r="O53" s="69">
        <v>0.84</v>
      </c>
      <c r="P53" s="12">
        <f t="shared" si="3"/>
        <v>1480.8571428571429</v>
      </c>
      <c r="Q53" s="15">
        <f t="shared" si="21"/>
        <v>0.83072916666666663</v>
      </c>
      <c r="R53" s="4">
        <f t="shared" si="31"/>
        <v>2352</v>
      </c>
      <c r="S53" s="4">
        <f t="shared" si="29"/>
        <v>1384</v>
      </c>
      <c r="T53" s="7">
        <f t="shared" si="10"/>
        <v>0.81808777892714646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1279.2857142857142</v>
      </c>
      <c r="AA53" s="8">
        <f t="shared" si="7"/>
        <v>0.81401690755385869</v>
      </c>
      <c r="AB53" s="4">
        <f t="shared" si="32"/>
        <v>1284.7847558805358</v>
      </c>
      <c r="AC53" s="8">
        <f t="shared" si="12"/>
        <v>0.8175159795621989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1.0000000000000009E-2</v>
      </c>
      <c r="AK53" s="15">
        <f t="shared" si="23"/>
        <v>0</v>
      </c>
      <c r="AL53" s="15">
        <f t="shared" si="28"/>
        <v>1.5983092446141267E-2</v>
      </c>
      <c r="AM53" s="15">
        <f t="shared" si="24"/>
        <v>1.2484020437801058E-2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82</v>
      </c>
      <c r="AQ53" s="15">
        <f t="shared" si="20"/>
        <v>178.85714285714289</v>
      </c>
      <c r="AR53" s="15">
        <f t="shared" si="34"/>
        <v>22.714285714285779</v>
      </c>
      <c r="AS53" s="15">
        <f t="shared" si="35"/>
        <v>17.21524411946416</v>
      </c>
    </row>
    <row r="54" spans="1:45" s="9" customFormat="1" x14ac:dyDescent="0.4">
      <c r="A54" s="3">
        <v>43944</v>
      </c>
      <c r="B54" s="30">
        <v>52</v>
      </c>
      <c r="C54" s="9" t="str">
        <f t="shared" si="1"/>
        <v>Donnerstag</v>
      </c>
      <c r="D54" s="69">
        <v>1269</v>
      </c>
      <c r="E54" s="69">
        <v>1229</v>
      </c>
      <c r="F54" s="69">
        <v>1313</v>
      </c>
      <c r="G54" s="69">
        <v>1374</v>
      </c>
      <c r="H54" s="69">
        <v>1331</v>
      </c>
      <c r="I54" s="69">
        <v>1419</v>
      </c>
      <c r="J54" s="69">
        <v>0.9</v>
      </c>
      <c r="K54" s="69">
        <v>0.88</v>
      </c>
      <c r="L54" s="69">
        <v>0.91</v>
      </c>
      <c r="M54" s="69">
        <v>0.81</v>
      </c>
      <c r="N54" s="69">
        <v>0.8</v>
      </c>
      <c r="O54" s="69">
        <v>0.82</v>
      </c>
      <c r="P54" s="12">
        <f t="shared" si="3"/>
        <v>1412.7142857142858</v>
      </c>
      <c r="Q54" s="15">
        <f t="shared" si="21"/>
        <v>0.81007852273707814</v>
      </c>
      <c r="R54" s="4">
        <f t="shared" si="31"/>
        <v>2337</v>
      </c>
      <c r="S54" s="4">
        <f t="shared" si="29"/>
        <v>1374.5</v>
      </c>
      <c r="T54" s="7">
        <f t="shared" si="10"/>
        <v>0.8958774645592309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1221.4285714285713</v>
      </c>
      <c r="AA54" s="8">
        <f t="shared" si="7"/>
        <v>0.82481188500868219</v>
      </c>
      <c r="AB54" s="4">
        <f t="shared" si="32"/>
        <v>1238.8681759606147</v>
      </c>
      <c r="AC54" s="8">
        <f t="shared" si="12"/>
        <v>0.83658858110402301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8.9999999999999969E-2</v>
      </c>
      <c r="AK54" s="15">
        <f t="shared" si="23"/>
        <v>0</v>
      </c>
      <c r="AL54" s="15">
        <f t="shared" si="28"/>
        <v>1.4811885008682135E-2</v>
      </c>
      <c r="AM54" s="15">
        <f t="shared" si="24"/>
        <v>2.6588581104022957E-2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105</v>
      </c>
      <c r="AQ54" s="15">
        <f t="shared" si="20"/>
        <v>143.71428571428578</v>
      </c>
      <c r="AR54" s="15">
        <f t="shared" si="34"/>
        <v>47.571428571428669</v>
      </c>
      <c r="AS54" s="15">
        <f t="shared" si="35"/>
        <v>30.131824039385265</v>
      </c>
    </row>
    <row r="55" spans="1:45" s="9" customFormat="1" x14ac:dyDescent="0.4">
      <c r="A55" s="3">
        <v>43945</v>
      </c>
      <c r="B55" s="30">
        <v>53</v>
      </c>
      <c r="C55" s="9" t="str">
        <f t="shared" si="1"/>
        <v>Freitag</v>
      </c>
      <c r="D55" s="69">
        <v>1147</v>
      </c>
      <c r="E55" s="69">
        <v>1103</v>
      </c>
      <c r="F55" s="69">
        <v>1191</v>
      </c>
      <c r="G55" s="69">
        <v>1267</v>
      </c>
      <c r="H55" s="69">
        <v>1226</v>
      </c>
      <c r="I55" s="69">
        <v>1311</v>
      </c>
      <c r="J55" s="69">
        <v>0.85</v>
      </c>
      <c r="K55" s="69">
        <v>0.83</v>
      </c>
      <c r="L55" s="69">
        <v>0.87</v>
      </c>
      <c r="M55" s="69">
        <v>0.81</v>
      </c>
      <c r="N55" s="69">
        <v>0.8</v>
      </c>
      <c r="O55" s="69">
        <v>0.82</v>
      </c>
      <c r="P55" s="12">
        <f t="shared" si="3"/>
        <v>1341.1428571428571</v>
      </c>
      <c r="Q55" s="15">
        <f t="shared" si="21"/>
        <v>0.81401690755385869</v>
      </c>
      <c r="R55" s="4">
        <f t="shared" si="31"/>
        <v>2055</v>
      </c>
      <c r="S55" s="4">
        <f t="shared" si="29"/>
        <v>1267.5</v>
      </c>
      <c r="T55" s="7">
        <f t="shared" si="10"/>
        <v>0.84981562185719073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1153.5714285714287</v>
      </c>
      <c r="AA55" s="8">
        <f t="shared" si="7"/>
        <v>0.81656385883304683</v>
      </c>
      <c r="AB55" s="4">
        <f t="shared" si="32"/>
        <v>1150.9703988849433</v>
      </c>
      <c r="AC55" s="8">
        <f t="shared" si="12"/>
        <v>0.81472270120281143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3.9999999999999925E-2</v>
      </c>
      <c r="AK55" s="15">
        <f t="shared" si="23"/>
        <v>0</v>
      </c>
      <c r="AL55" s="15">
        <f t="shared" si="28"/>
        <v>6.5638588330467762E-3</v>
      </c>
      <c r="AM55" s="15">
        <f t="shared" si="24"/>
        <v>4.7227012028113746E-3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120</v>
      </c>
      <c r="AQ55" s="15">
        <f t="shared" si="20"/>
        <v>194.14285714285711</v>
      </c>
      <c r="AR55" s="15">
        <f t="shared" si="34"/>
        <v>6.5714285714286689</v>
      </c>
      <c r="AS55" s="15">
        <f t="shared" si="35"/>
        <v>3.970398884943279</v>
      </c>
    </row>
    <row r="56" spans="1:45" s="9" customFormat="1" x14ac:dyDescent="0.4">
      <c r="A56" s="3">
        <v>43946</v>
      </c>
      <c r="B56" s="30">
        <v>54</v>
      </c>
      <c r="C56" s="9" t="str">
        <f t="shared" si="1"/>
        <v>Samstag</v>
      </c>
      <c r="D56" s="69">
        <v>1003</v>
      </c>
      <c r="E56" s="69">
        <v>967</v>
      </c>
      <c r="F56" s="69">
        <v>1041</v>
      </c>
      <c r="G56" s="69">
        <v>1180</v>
      </c>
      <c r="H56" s="69">
        <v>1140</v>
      </c>
      <c r="I56" s="69">
        <v>1222</v>
      </c>
      <c r="J56" s="69">
        <v>0.83</v>
      </c>
      <c r="K56" s="69">
        <v>0.81</v>
      </c>
      <c r="L56" s="69">
        <v>0.85</v>
      </c>
      <c r="M56" s="69">
        <v>0.82</v>
      </c>
      <c r="N56" s="69">
        <v>0.81</v>
      </c>
      <c r="O56" s="69">
        <v>0.83</v>
      </c>
      <c r="P56" s="12">
        <f t="shared" si="3"/>
        <v>1279.2857142857142</v>
      </c>
      <c r="Q56" s="15">
        <f t="shared" si="21"/>
        <v>0.82481188500868219</v>
      </c>
      <c r="R56" s="4">
        <f t="shared" si="31"/>
        <v>1737</v>
      </c>
      <c r="S56" s="4">
        <f t="shared" si="29"/>
        <v>1180.25</v>
      </c>
      <c r="T56" s="7">
        <f t="shared" si="10"/>
        <v>0.83262786596119931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1095.7142857142858</v>
      </c>
      <c r="AA56" s="8">
        <f t="shared" si="7"/>
        <v>0.81700042607584156</v>
      </c>
      <c r="AB56" s="4">
        <f t="shared" si="32"/>
        <v>1096.3788794975142</v>
      </c>
      <c r="AC56" s="8">
        <f t="shared" si="12"/>
        <v>0.81749596894786958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2.9995739241583941E-3</v>
      </c>
      <c r="AM56" s="15">
        <f t="shared" si="24"/>
        <v>2.5040310521303732E-3</v>
      </c>
      <c r="AN56" s="15">
        <f t="shared" si="25"/>
        <v>6.9999999999999951E-2</v>
      </c>
      <c r="AO56" s="15">
        <f t="shared" si="26"/>
        <v>6.4402474026218015E-2</v>
      </c>
      <c r="AP56" s="15">
        <f t="shared" si="33"/>
        <v>177</v>
      </c>
      <c r="AQ56" s="15">
        <f t="shared" si="20"/>
        <v>276.28571428571422</v>
      </c>
      <c r="AR56" s="15">
        <f t="shared" si="34"/>
        <v>92.714285714285779</v>
      </c>
      <c r="AS56" s="15">
        <f t="shared" si="35"/>
        <v>93.378879497514163</v>
      </c>
    </row>
    <row r="57" spans="1:45" s="9" customFormat="1" x14ac:dyDescent="0.4">
      <c r="A57" s="3">
        <v>43947</v>
      </c>
      <c r="B57" s="30">
        <v>55</v>
      </c>
      <c r="C57" s="9" t="str">
        <f t="shared" si="1"/>
        <v>Sonntag</v>
      </c>
      <c r="D57" s="69">
        <v>902</v>
      </c>
      <c r="E57" s="69">
        <v>867</v>
      </c>
      <c r="F57" s="69">
        <v>941</v>
      </c>
      <c r="G57" s="69">
        <v>1080</v>
      </c>
      <c r="H57" s="69">
        <v>1041</v>
      </c>
      <c r="I57" s="69">
        <v>1121</v>
      </c>
      <c r="J57" s="69">
        <v>0.78</v>
      </c>
      <c r="K57" s="69">
        <v>0.76</v>
      </c>
      <c r="L57" s="69">
        <v>0.8</v>
      </c>
      <c r="M57" s="69">
        <v>0.82</v>
      </c>
      <c r="N57" s="69">
        <v>0.81</v>
      </c>
      <c r="O57" s="69">
        <v>0.83</v>
      </c>
      <c r="P57" s="12">
        <f t="shared" si="3"/>
        <v>1221.4285714285713</v>
      </c>
      <c r="Q57" s="15">
        <f t="shared" si="21"/>
        <v>0.81656385883304683</v>
      </c>
      <c r="R57" s="4">
        <f t="shared" si="31"/>
        <v>1018</v>
      </c>
      <c r="S57" s="4">
        <f t="shared" si="29"/>
        <v>1080.25</v>
      </c>
      <c r="T57" s="7">
        <f t="shared" si="10"/>
        <v>0.78052745664739887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1032.7142857142858</v>
      </c>
      <c r="AA57" s="22">
        <f t="shared" si="7"/>
        <v>0.80725851479620336</v>
      </c>
      <c r="AB57" s="4">
        <f t="shared" si="32"/>
        <v>1048.5671236423891</v>
      </c>
      <c r="AC57" s="8">
        <f t="shared" si="12"/>
        <v>0.81965045957529026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3.9999999999999925E-2</v>
      </c>
      <c r="AK57" s="15">
        <f t="shared" si="23"/>
        <v>0</v>
      </c>
      <c r="AL57" s="15">
        <f t="shared" si="28"/>
        <v>1.2741485203796588E-2</v>
      </c>
      <c r="AM57" s="15">
        <f t="shared" si="24"/>
        <v>3.4954042470969338E-4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178</v>
      </c>
      <c r="AQ57" s="15">
        <f t="shared" si="20"/>
        <v>319.42857142857133</v>
      </c>
      <c r="AR57" s="15">
        <f t="shared" si="34"/>
        <v>130.71428571428578</v>
      </c>
      <c r="AS57" s="15">
        <f t="shared" si="35"/>
        <v>146.56712364238911</v>
      </c>
    </row>
    <row r="58" spans="1:45" x14ac:dyDescent="0.4">
      <c r="A58" s="10">
        <v>43948</v>
      </c>
      <c r="B58" s="30">
        <v>56</v>
      </c>
      <c r="C58" s="11" t="str">
        <f t="shared" si="1"/>
        <v>Montag</v>
      </c>
      <c r="D58" s="69">
        <v>1100</v>
      </c>
      <c r="E58" s="69">
        <v>1061</v>
      </c>
      <c r="F58" s="69">
        <v>1136</v>
      </c>
      <c r="G58" s="69">
        <v>1038</v>
      </c>
      <c r="H58" s="69">
        <v>999</v>
      </c>
      <c r="I58" s="69">
        <v>1077</v>
      </c>
      <c r="J58" s="69">
        <v>0.76</v>
      </c>
      <c r="K58" s="69">
        <v>0.74</v>
      </c>
      <c r="L58" s="69">
        <v>0.77</v>
      </c>
      <c r="M58" s="69">
        <v>0.82</v>
      </c>
      <c r="N58" s="69">
        <v>0.81</v>
      </c>
      <c r="O58" s="69">
        <v>0.83</v>
      </c>
      <c r="P58" s="12">
        <f t="shared" si="3"/>
        <v>1153.5714285714287</v>
      </c>
      <c r="Q58" s="15">
        <f t="shared" si="21"/>
        <v>0.81700042607584156</v>
      </c>
      <c r="R58" s="12">
        <f t="shared" si="31"/>
        <v>1144</v>
      </c>
      <c r="S58" s="4">
        <f t="shared" si="29"/>
        <v>1038</v>
      </c>
      <c r="T58" s="7">
        <f t="shared" si="10"/>
        <v>0.75518370316478722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985.28571428571433</v>
      </c>
      <c r="AA58" s="8">
        <f t="shared" si="7"/>
        <v>0.80666666666666675</v>
      </c>
      <c r="AB58" s="12">
        <f t="shared" si="32"/>
        <v>986.24285170350925</v>
      </c>
      <c r="AC58" s="16">
        <f t="shared" si="12"/>
        <v>0.80745028794439355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1.3333333333333197E-2</v>
      </c>
      <c r="AM58" s="15">
        <f t="shared" si="24"/>
        <v>1.2549712055606399E-2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62</v>
      </c>
      <c r="AQ58" s="15">
        <f t="shared" si="20"/>
        <v>53.571428571428669</v>
      </c>
      <c r="AR58" s="15">
        <f t="shared" si="34"/>
        <v>114.71428571428567</v>
      </c>
      <c r="AS58" s="15">
        <f t="shared" si="35"/>
        <v>113.75714829649075</v>
      </c>
    </row>
    <row r="59" spans="1:45" x14ac:dyDescent="0.4">
      <c r="A59" s="10">
        <v>43949</v>
      </c>
      <c r="B59" s="30">
        <v>57</v>
      </c>
      <c r="C59" s="11" t="str">
        <f t="shared" si="1"/>
        <v>Dienstag</v>
      </c>
      <c r="D59" s="69">
        <v>947</v>
      </c>
      <c r="E59" s="69">
        <v>910</v>
      </c>
      <c r="F59" s="69">
        <v>980</v>
      </c>
      <c r="G59" s="69">
        <v>988</v>
      </c>
      <c r="H59" s="69">
        <v>951</v>
      </c>
      <c r="I59" s="69">
        <v>1024</v>
      </c>
      <c r="J59" s="69">
        <v>0.78</v>
      </c>
      <c r="K59" s="69">
        <v>0.76</v>
      </c>
      <c r="L59" s="69">
        <v>0.8</v>
      </c>
      <c r="M59" s="69">
        <v>0.81</v>
      </c>
      <c r="N59" s="69">
        <v>0.8</v>
      </c>
      <c r="O59" s="69">
        <v>0.82</v>
      </c>
      <c r="P59" s="12">
        <f t="shared" si="3"/>
        <v>1095.7142857142858</v>
      </c>
      <c r="Q59" s="15">
        <f t="shared" si="21"/>
        <v>0.80725851479620336</v>
      </c>
      <c r="R59" s="12">
        <f t="shared" si="31"/>
        <v>1304</v>
      </c>
      <c r="S59" s="4">
        <f t="shared" si="29"/>
        <v>988</v>
      </c>
      <c r="T59" s="7">
        <f t="shared" si="10"/>
        <v>0.77948717948717949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937.85714285714289</v>
      </c>
      <c r="AA59" s="22">
        <f t="shared" si="7"/>
        <v>0.81300309597523213</v>
      </c>
      <c r="AB59" s="12">
        <f t="shared" si="32"/>
        <v>937.47826108475613</v>
      </c>
      <c r="AC59" s="16">
        <f t="shared" si="12"/>
        <v>0.8126746535719247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3.0030959752320729E-3</v>
      </c>
      <c r="AM59" s="15">
        <f t="shared" si="24"/>
        <v>2.6746535719246456E-3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41</v>
      </c>
      <c r="AQ59" s="15">
        <f t="shared" si="20"/>
        <v>148.71428571428578</v>
      </c>
      <c r="AR59" s="15">
        <f t="shared" si="34"/>
        <v>9.1428571428571104</v>
      </c>
      <c r="AS59" s="15">
        <f t="shared" si="35"/>
        <v>9.5217389152438727</v>
      </c>
    </row>
    <row r="60" spans="1:45" x14ac:dyDescent="0.4">
      <c r="A60" s="10">
        <v>43950</v>
      </c>
      <c r="B60" s="30">
        <v>58</v>
      </c>
      <c r="C60" s="11" t="str">
        <f t="shared" si="1"/>
        <v>Mittwoch</v>
      </c>
      <c r="D60" s="69">
        <v>861</v>
      </c>
      <c r="E60" s="69">
        <v>830</v>
      </c>
      <c r="F60" s="69">
        <v>899</v>
      </c>
      <c r="G60" s="69">
        <v>953</v>
      </c>
      <c r="H60" s="69">
        <v>917</v>
      </c>
      <c r="I60" s="69">
        <v>989</v>
      </c>
      <c r="J60" s="69">
        <v>0.81</v>
      </c>
      <c r="K60" s="69">
        <v>0.79</v>
      </c>
      <c r="L60" s="69">
        <v>0.83</v>
      </c>
      <c r="M60" s="69">
        <v>0.81</v>
      </c>
      <c r="N60" s="69">
        <v>0.8</v>
      </c>
      <c r="O60" s="69">
        <v>0.82</v>
      </c>
      <c r="P60" s="12">
        <f t="shared" si="3"/>
        <v>1032.7142857142858</v>
      </c>
      <c r="Q60" s="15">
        <f t="shared" si="21"/>
        <v>0.80666666666666675</v>
      </c>
      <c r="R60" s="12">
        <f t="shared" si="31"/>
        <v>1478</v>
      </c>
      <c r="S60" s="4">
        <f t="shared" si="29"/>
        <v>952.5</v>
      </c>
      <c r="T60" s="7">
        <f t="shared" si="10"/>
        <v>0.80703240838805335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900.42857142857144</v>
      </c>
      <c r="AA60" s="8">
        <f t="shared" si="7"/>
        <v>0.82177314211212515</v>
      </c>
      <c r="AB60" s="12">
        <f t="shared" si="32"/>
        <v>880.07989939664606</v>
      </c>
      <c r="AC60" s="16">
        <f t="shared" si="12"/>
        <v>0.80320199423422711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1.1773142112125101E-2</v>
      </c>
      <c r="AM60" s="15">
        <f t="shared" si="24"/>
        <v>6.7980057657729409E-3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92</v>
      </c>
      <c r="AQ60" s="15">
        <f t="shared" si="20"/>
        <v>171.71428571428578</v>
      </c>
      <c r="AR60" s="15">
        <f t="shared" si="34"/>
        <v>39.428571428571445</v>
      </c>
      <c r="AS60" s="15">
        <f t="shared" si="35"/>
        <v>19.079899396646056</v>
      </c>
    </row>
    <row r="61" spans="1:45" x14ac:dyDescent="0.4">
      <c r="A61" s="10">
        <v>43951</v>
      </c>
      <c r="B61" s="30">
        <v>59</v>
      </c>
      <c r="C61" s="11" t="str">
        <f t="shared" si="1"/>
        <v>Donnerstag</v>
      </c>
      <c r="D61" s="69">
        <v>937</v>
      </c>
      <c r="E61" s="69">
        <v>903</v>
      </c>
      <c r="F61" s="69">
        <v>976</v>
      </c>
      <c r="G61" s="69">
        <v>961</v>
      </c>
      <c r="H61" s="69">
        <v>926</v>
      </c>
      <c r="I61" s="69">
        <v>998</v>
      </c>
      <c r="J61" s="69">
        <v>0.89</v>
      </c>
      <c r="K61" s="69">
        <v>0.87</v>
      </c>
      <c r="L61" s="69">
        <v>0.91</v>
      </c>
      <c r="M61" s="69">
        <v>0.81</v>
      </c>
      <c r="N61" s="69">
        <v>0.8</v>
      </c>
      <c r="O61" s="69">
        <v>0.83</v>
      </c>
      <c r="P61" s="12">
        <f t="shared" si="3"/>
        <v>985.28571428571433</v>
      </c>
      <c r="Q61" s="15">
        <f t="shared" si="21"/>
        <v>0.81300309597523213</v>
      </c>
      <c r="R61" s="12">
        <f t="shared" si="31"/>
        <v>1639</v>
      </c>
      <c r="S61" s="4">
        <f t="shared" si="29"/>
        <v>961.25</v>
      </c>
      <c r="T61" s="7">
        <f t="shared" si="10"/>
        <v>0.88984031474195791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879.14285714285711</v>
      </c>
      <c r="AA61" s="8">
        <f t="shared" si="7"/>
        <v>0.85129340157698152</v>
      </c>
      <c r="AB61" s="12">
        <f t="shared" si="32"/>
        <v>848.65082468865774</v>
      </c>
      <c r="AC61" s="16">
        <f t="shared" si="12"/>
        <v>0.82176729462174625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7.999999999999996E-2</v>
      </c>
      <c r="AK61" s="15">
        <f t="shared" si="23"/>
        <v>0</v>
      </c>
      <c r="AL61" s="15">
        <f t="shared" si="28"/>
        <v>4.129340157698147E-2</v>
      </c>
      <c r="AM61" s="15">
        <f t="shared" si="24"/>
        <v>1.1767294621746194E-2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24</v>
      </c>
      <c r="AQ61" s="15">
        <f t="shared" si="20"/>
        <v>48.285714285714334</v>
      </c>
      <c r="AR61" s="15">
        <f t="shared" si="34"/>
        <v>57.85714285714289</v>
      </c>
      <c r="AS61" s="15">
        <f t="shared" si="35"/>
        <v>88.349175311342265</v>
      </c>
    </row>
    <row r="62" spans="1:45" x14ac:dyDescent="0.4">
      <c r="A62" s="10">
        <v>43952</v>
      </c>
      <c r="B62" s="30">
        <v>60</v>
      </c>
      <c r="C62" s="11" t="str">
        <f t="shared" si="1"/>
        <v>Freitag</v>
      </c>
      <c r="D62" s="69">
        <v>815</v>
      </c>
      <c r="E62" s="69">
        <v>782</v>
      </c>
      <c r="F62" s="69">
        <v>854</v>
      </c>
      <c r="G62" s="69">
        <v>890</v>
      </c>
      <c r="H62" s="69">
        <v>856</v>
      </c>
      <c r="I62" s="69">
        <v>927</v>
      </c>
      <c r="J62" s="69">
        <v>0.86</v>
      </c>
      <c r="K62" s="69">
        <v>0.83</v>
      </c>
      <c r="L62" s="69">
        <v>0.88</v>
      </c>
      <c r="M62" s="69">
        <v>0.82</v>
      </c>
      <c r="N62" s="69">
        <v>0.81</v>
      </c>
      <c r="O62" s="69">
        <v>0.83</v>
      </c>
      <c r="P62" s="12">
        <f t="shared" si="3"/>
        <v>937.85714285714289</v>
      </c>
      <c r="Q62" s="15">
        <f t="shared" si="21"/>
        <v>0.82177314211212515</v>
      </c>
      <c r="R62" s="12">
        <f t="shared" si="31"/>
        <v>945</v>
      </c>
      <c r="S62" s="4">
        <f t="shared" si="29"/>
        <v>890</v>
      </c>
      <c r="T62" s="7">
        <f t="shared" si="10"/>
        <v>0.8574181117533719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848.85714285714289</v>
      </c>
      <c r="AA62" s="8">
        <f t="shared" si="7"/>
        <v>0.86153400028998117</v>
      </c>
      <c r="AB62" s="12">
        <f t="shared" si="32"/>
        <v>807.39013770816052</v>
      </c>
      <c r="AC62" s="16">
        <f t="shared" si="12"/>
        <v>0.81944772567161428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4.0000000000000036E-2</v>
      </c>
      <c r="AK62" s="15">
        <f t="shared" si="23"/>
        <v>0</v>
      </c>
      <c r="AL62" s="15">
        <f t="shared" si="28"/>
        <v>4.1534000289981221E-2</v>
      </c>
      <c r="AM62" s="15">
        <f t="shared" si="24"/>
        <v>5.5227432838567125E-4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75</v>
      </c>
      <c r="AQ62" s="15">
        <f t="shared" si="20"/>
        <v>122.85714285714289</v>
      </c>
      <c r="AR62" s="15">
        <f t="shared" si="34"/>
        <v>33.85714285714289</v>
      </c>
      <c r="AS62" s="15">
        <f t="shared" si="35"/>
        <v>7.6098622918394767</v>
      </c>
    </row>
    <row r="63" spans="1:45" x14ac:dyDescent="0.4">
      <c r="A63" s="10">
        <v>43953</v>
      </c>
      <c r="B63" s="30">
        <v>61</v>
      </c>
      <c r="C63" s="11" t="str">
        <f t="shared" si="1"/>
        <v>Samstag</v>
      </c>
      <c r="D63" s="69">
        <v>741</v>
      </c>
      <c r="E63" s="69">
        <v>711</v>
      </c>
      <c r="F63" s="69">
        <v>774</v>
      </c>
      <c r="G63" s="69">
        <v>839</v>
      </c>
      <c r="H63" s="69">
        <v>806</v>
      </c>
      <c r="I63" s="69">
        <v>876</v>
      </c>
      <c r="J63" s="69">
        <v>0.85</v>
      </c>
      <c r="K63" s="69">
        <v>0.83</v>
      </c>
      <c r="L63" s="69">
        <v>0.87</v>
      </c>
      <c r="M63" s="69">
        <v>0.85</v>
      </c>
      <c r="N63" s="69">
        <v>0.84</v>
      </c>
      <c r="O63" s="69">
        <v>0.86</v>
      </c>
      <c r="P63" s="12">
        <f t="shared" si="3"/>
        <v>900.42857142857144</v>
      </c>
      <c r="Q63" s="15">
        <f t="shared" si="21"/>
        <v>0.85129340157698152</v>
      </c>
      <c r="R63" s="12">
        <f t="shared" si="31"/>
        <v>793</v>
      </c>
      <c r="S63" s="4">
        <f t="shared" si="29"/>
        <v>838.5</v>
      </c>
      <c r="T63" s="7">
        <f t="shared" si="10"/>
        <v>0.84868421052631582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830.42857142857144</v>
      </c>
      <c r="AA63" s="8">
        <f t="shared" si="7"/>
        <v>0.88545316070068547</v>
      </c>
      <c r="AB63" s="12">
        <f t="shared" si="32"/>
        <v>777.95114089515118</v>
      </c>
      <c r="AC63" s="16">
        <f t="shared" si="12"/>
        <v>0.82949855084022206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3.5453160700685493E-2</v>
      </c>
      <c r="AM63" s="15">
        <f t="shared" si="24"/>
        <v>2.0501449159777918E-2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98</v>
      </c>
      <c r="AQ63" s="15">
        <f t="shared" si="20"/>
        <v>159.42857142857144</v>
      </c>
      <c r="AR63" s="15">
        <f t="shared" si="34"/>
        <v>89.428571428571445</v>
      </c>
      <c r="AS63" s="15">
        <f t="shared" si="35"/>
        <v>36.951140895151184</v>
      </c>
    </row>
    <row r="64" spans="1:45" s="57" customFormat="1" x14ac:dyDescent="0.4">
      <c r="A64" s="55">
        <v>43954</v>
      </c>
      <c r="B64" s="56">
        <v>62</v>
      </c>
      <c r="C64" s="57" t="str">
        <f t="shared" si="1"/>
        <v>Sonntag</v>
      </c>
      <c r="D64" s="69">
        <v>753</v>
      </c>
      <c r="E64" s="69">
        <v>724</v>
      </c>
      <c r="F64" s="69">
        <v>789</v>
      </c>
      <c r="G64" s="69">
        <v>812</v>
      </c>
      <c r="H64" s="69">
        <v>780</v>
      </c>
      <c r="I64" s="69">
        <v>848</v>
      </c>
      <c r="J64" s="69">
        <v>0.85</v>
      </c>
      <c r="K64" s="69">
        <v>0.83</v>
      </c>
      <c r="L64" s="69">
        <v>0.88</v>
      </c>
      <c r="M64" s="69">
        <v>0.86</v>
      </c>
      <c r="N64" s="69">
        <v>0.85</v>
      </c>
      <c r="O64" s="69">
        <v>0.87</v>
      </c>
      <c r="P64" s="58">
        <f t="shared" si="3"/>
        <v>879.14285714285711</v>
      </c>
      <c r="Q64" s="59">
        <f t="shared" si="21"/>
        <v>0.86153400028998117</v>
      </c>
      <c r="R64" s="58">
        <f t="shared" si="31"/>
        <v>679</v>
      </c>
      <c r="S64" s="58">
        <f t="shared" si="29"/>
        <v>811.5</v>
      </c>
      <c r="T64" s="59">
        <f t="shared" si="10"/>
        <v>0.85196850393700785</v>
      </c>
      <c r="U64" s="60">
        <v>43958</v>
      </c>
      <c r="V64" s="57" t="str">
        <f t="shared" si="22"/>
        <v>Donnerstag</v>
      </c>
      <c r="W64" s="61">
        <v>1284</v>
      </c>
      <c r="X64" s="59">
        <v>0.71</v>
      </c>
      <c r="Y64" s="59"/>
      <c r="Z64" s="58">
        <f t="shared" si="30"/>
        <v>813.57142857142856</v>
      </c>
      <c r="AA64" s="65">
        <f t="shared" si="7"/>
        <v>0.90353799777883548</v>
      </c>
      <c r="AB64" s="58">
        <f t="shared" si="32"/>
        <v>777.14032868126367</v>
      </c>
      <c r="AC64" s="62">
        <f t="shared" si="12"/>
        <v>0.86307826444055935</v>
      </c>
      <c r="AD64" s="58">
        <f t="shared" ref="AD64" si="40">AVERAGE(W61:W67)</f>
        <v>960.28571428571433</v>
      </c>
      <c r="AE64" s="62">
        <f t="shared" si="13"/>
        <v>0.93804074797655601</v>
      </c>
      <c r="AF64" s="58">
        <f t="shared" si="36"/>
        <v>867.56980433131753</v>
      </c>
      <c r="AG64" s="65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4.3537997778835491E-2</v>
      </c>
      <c r="AM64" s="15">
        <f t="shared" si="24"/>
        <v>3.078264440559364E-3</v>
      </c>
      <c r="AN64" s="15">
        <f t="shared" si="25"/>
        <v>0.15000000000000002</v>
      </c>
      <c r="AO64" s="15">
        <f t="shared" si="26"/>
        <v>1.2527402969687018E-2</v>
      </c>
      <c r="AP64" s="59">
        <f t="shared" si="33"/>
        <v>59</v>
      </c>
      <c r="AQ64" s="15">
        <f t="shared" si="20"/>
        <v>126.14285714285711</v>
      </c>
      <c r="AR64" s="59">
        <f t="shared" si="34"/>
        <v>60.571428571428555</v>
      </c>
      <c r="AS64" s="59">
        <f t="shared" si="35"/>
        <v>24.140328681263668</v>
      </c>
    </row>
    <row r="65" spans="1:45" s="9" customFormat="1" x14ac:dyDescent="0.4">
      <c r="A65" s="3">
        <v>43955</v>
      </c>
      <c r="B65" s="30">
        <v>63</v>
      </c>
      <c r="C65" s="9" t="str">
        <f t="shared" si="1"/>
        <v>Montag</v>
      </c>
      <c r="D65" s="69">
        <v>888</v>
      </c>
      <c r="E65" s="69">
        <v>851</v>
      </c>
      <c r="F65" s="69">
        <v>925</v>
      </c>
      <c r="G65" s="69">
        <v>799</v>
      </c>
      <c r="H65" s="69">
        <v>767</v>
      </c>
      <c r="I65" s="69">
        <v>835</v>
      </c>
      <c r="J65" s="69">
        <v>0.83</v>
      </c>
      <c r="K65" s="69">
        <v>0.8</v>
      </c>
      <c r="L65" s="69">
        <v>0.85</v>
      </c>
      <c r="M65" s="69">
        <v>0.89</v>
      </c>
      <c r="N65" s="69">
        <v>0.87</v>
      </c>
      <c r="O65" s="69">
        <v>0.9</v>
      </c>
      <c r="P65" s="12">
        <f t="shared" si="3"/>
        <v>848.85714285714289</v>
      </c>
      <c r="Q65" s="15">
        <f t="shared" si="21"/>
        <v>0.88545316070068547</v>
      </c>
      <c r="R65" s="4">
        <f t="shared" ref="R65:R73" si="43">W62</f>
        <v>685</v>
      </c>
      <c r="S65" s="4">
        <f t="shared" ref="S65:S73" si="44">AVERAGE(D62:D65)</f>
        <v>799.25</v>
      </c>
      <c r="T65" s="7">
        <f t="shared" ref="T65:T73" si="45">S65/S61</f>
        <v>0.83146944083224972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780.57142857142856</v>
      </c>
      <c r="AA65" s="8">
        <f t="shared" ref="AA65:AA70" si="48">Z65/Z61</f>
        <v>0.88787780305492359</v>
      </c>
      <c r="AB65" s="4">
        <f t="shared" si="32"/>
        <v>758.82842161528345</v>
      </c>
      <c r="AC65" s="8">
        <f t="shared" ref="AC65:AC73" si="49">AB65/Z61</f>
        <v>0.86314575094361135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6.0000000000000053E-2</v>
      </c>
      <c r="AK65" s="15">
        <f t="shared" si="23"/>
        <v>0</v>
      </c>
      <c r="AL65" s="15">
        <f t="shared" si="28"/>
        <v>2.1221969450764266E-3</v>
      </c>
      <c r="AM65" s="15">
        <f t="shared" si="24"/>
        <v>2.6854249056388668E-2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89</v>
      </c>
      <c r="AQ65" s="15">
        <f t="shared" si="20"/>
        <v>39.14285714285711</v>
      </c>
      <c r="AR65" s="15">
        <f t="shared" si="34"/>
        <v>107.42857142857144</v>
      </c>
      <c r="AS65" s="15">
        <f t="shared" si="35"/>
        <v>129.17157838471655</v>
      </c>
    </row>
    <row r="66" spans="1:45" s="9" customFormat="1" x14ac:dyDescent="0.4">
      <c r="A66" s="3">
        <v>43956</v>
      </c>
      <c r="B66" s="30">
        <v>64</v>
      </c>
      <c r="C66" s="9" t="str">
        <f t="shared" si="1"/>
        <v>Dienstag</v>
      </c>
      <c r="D66" s="69">
        <v>818</v>
      </c>
      <c r="E66" s="69">
        <v>785</v>
      </c>
      <c r="F66" s="69">
        <v>856</v>
      </c>
      <c r="G66" s="69">
        <v>800</v>
      </c>
      <c r="H66" s="69">
        <v>767</v>
      </c>
      <c r="I66" s="69">
        <v>836</v>
      </c>
      <c r="J66" s="69">
        <v>0.9</v>
      </c>
      <c r="K66" s="69">
        <v>0.87</v>
      </c>
      <c r="L66" s="69">
        <v>0.93</v>
      </c>
      <c r="M66" s="69">
        <v>0.9</v>
      </c>
      <c r="N66" s="69">
        <v>0.89</v>
      </c>
      <c r="O66" s="69">
        <v>0.92</v>
      </c>
      <c r="P66" s="12">
        <f t="shared" si="3"/>
        <v>830.42857142857144</v>
      </c>
      <c r="Q66" s="15">
        <f t="shared" si="21"/>
        <v>0.90353799777883548</v>
      </c>
      <c r="R66" s="4">
        <f t="shared" si="43"/>
        <v>947</v>
      </c>
      <c r="S66" s="4">
        <f t="shared" si="44"/>
        <v>800</v>
      </c>
      <c r="T66" s="7">
        <f t="shared" si="45"/>
        <v>0.898876404494382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761.14285714285711</v>
      </c>
      <c r="AA66" s="22">
        <f t="shared" si="48"/>
        <v>0.89666778862335905</v>
      </c>
      <c r="AB66" s="4">
        <f t="shared" si="32"/>
        <v>758.84691865199841</v>
      </c>
      <c r="AC66" s="8">
        <f t="shared" si="49"/>
        <v>0.8939630478902707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0</v>
      </c>
      <c r="AK66" s="15">
        <f t="shared" si="23"/>
        <v>0</v>
      </c>
      <c r="AL66" s="15">
        <f t="shared" si="28"/>
        <v>3.33221137664097E-3</v>
      </c>
      <c r="AM66" s="15">
        <f t="shared" si="24"/>
        <v>6.0369521097293211E-3</v>
      </c>
      <c r="AN66" s="15">
        <f t="shared" si="25"/>
        <v>0.20000000000000007</v>
      </c>
      <c r="AO66" s="15">
        <f t="shared" si="26"/>
        <v>9.6758582281124994E-2</v>
      </c>
      <c r="AP66" s="15">
        <f t="shared" si="33"/>
        <v>18</v>
      </c>
      <c r="AQ66" s="15">
        <f t="shared" si="20"/>
        <v>12.428571428571445</v>
      </c>
      <c r="AR66" s="15">
        <f t="shared" si="34"/>
        <v>56.85714285714289</v>
      </c>
      <c r="AS66" s="15">
        <f t="shared" si="35"/>
        <v>59.153081348001592</v>
      </c>
    </row>
    <row r="67" spans="1:45" s="9" customFormat="1" x14ac:dyDescent="0.4">
      <c r="A67" s="3">
        <v>43957</v>
      </c>
      <c r="B67" s="30">
        <v>65</v>
      </c>
      <c r="C67" s="9" t="str">
        <f t="shared" ref="C67:C73" si="54">TEXT(A67,"TTTT")</f>
        <v>Mittwoch</v>
      </c>
      <c r="D67" s="69">
        <v>743</v>
      </c>
      <c r="E67" s="69">
        <v>712</v>
      </c>
      <c r="F67" s="69">
        <v>771</v>
      </c>
      <c r="G67" s="69">
        <v>801</v>
      </c>
      <c r="H67" s="69">
        <v>768</v>
      </c>
      <c r="I67" s="69">
        <v>835</v>
      </c>
      <c r="J67" s="69">
        <v>0.95</v>
      </c>
      <c r="K67" s="69">
        <v>0.93</v>
      </c>
      <c r="L67" s="69">
        <v>0.99</v>
      </c>
      <c r="M67" s="69">
        <v>0.89</v>
      </c>
      <c r="N67" s="69">
        <v>0.87</v>
      </c>
      <c r="O67" s="69">
        <v>0.9</v>
      </c>
      <c r="P67" s="12">
        <f t="shared" si="3"/>
        <v>813.57142857142856</v>
      </c>
      <c r="Q67" s="15">
        <f t="shared" si="21"/>
        <v>0.88787780305492359</v>
      </c>
      <c r="R67" s="4">
        <f t="shared" si="43"/>
        <v>1284</v>
      </c>
      <c r="S67" s="4">
        <f t="shared" si="44"/>
        <v>800.5</v>
      </c>
      <c r="T67" s="7">
        <f t="shared" si="45"/>
        <v>0.95468097793679185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738.57142857142856</v>
      </c>
      <c r="AA67" s="8">
        <f t="shared" si="48"/>
        <v>0.88938585928092206</v>
      </c>
      <c r="AB67" s="4">
        <f t="shared" si="32"/>
        <v>755.64425217550536</v>
      </c>
      <c r="AC67" s="8">
        <f t="shared" si="49"/>
        <v>0.90994491058464433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5.9999999999999942E-2</v>
      </c>
      <c r="AK67" s="15">
        <f t="shared" si="23"/>
        <v>0</v>
      </c>
      <c r="AL67" s="15">
        <f t="shared" si="28"/>
        <v>6.1414071907794909E-4</v>
      </c>
      <c r="AM67" s="15">
        <f t="shared" si="24"/>
        <v>1.9944910584644315E-2</v>
      </c>
      <c r="AN67" s="15">
        <f t="shared" si="25"/>
        <v>0.23999999999999988</v>
      </c>
      <c r="AO67" s="15">
        <f t="shared" si="26"/>
        <v>5.5863621640107053E-2</v>
      </c>
      <c r="AP67" s="15">
        <f t="shared" si="33"/>
        <v>58</v>
      </c>
      <c r="AQ67" s="15">
        <f t="shared" si="20"/>
        <v>70.571428571428555</v>
      </c>
      <c r="AR67" s="15">
        <f t="shared" si="34"/>
        <v>4.4285714285714448</v>
      </c>
      <c r="AS67" s="15">
        <f t="shared" si="35"/>
        <v>12.644252175505358</v>
      </c>
    </row>
    <row r="68" spans="1:45" x14ac:dyDescent="0.4">
      <c r="A68" s="3">
        <v>43958</v>
      </c>
      <c r="B68" s="30">
        <v>66</v>
      </c>
      <c r="C68" s="9" t="str">
        <f t="shared" si="54"/>
        <v>Donnerstag</v>
      </c>
      <c r="D68" s="69">
        <v>706</v>
      </c>
      <c r="E68" s="69">
        <v>676</v>
      </c>
      <c r="F68" s="69">
        <v>738</v>
      </c>
      <c r="G68" s="69">
        <v>789</v>
      </c>
      <c r="H68" s="69">
        <v>756</v>
      </c>
      <c r="I68" s="69">
        <v>822</v>
      </c>
      <c r="J68" s="69">
        <v>0.97</v>
      </c>
      <c r="K68" s="69">
        <v>0.95</v>
      </c>
      <c r="L68" s="69">
        <v>1</v>
      </c>
      <c r="M68" s="69">
        <v>0.9</v>
      </c>
      <c r="N68" s="69">
        <v>0.88</v>
      </c>
      <c r="O68" s="69">
        <v>0.91</v>
      </c>
      <c r="P68" s="12">
        <f t="shared" si="3"/>
        <v>780.57142857142856</v>
      </c>
      <c r="Q68" s="15">
        <f t="shared" si="21"/>
        <v>0.89666778862335905</v>
      </c>
      <c r="R68" s="4">
        <f t="shared" si="43"/>
        <v>1209</v>
      </c>
      <c r="S68" s="4">
        <f t="shared" si="44"/>
        <v>788.75</v>
      </c>
      <c r="T68" s="7">
        <f t="shared" si="45"/>
        <v>0.97196549599507087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710.28571428571433</v>
      </c>
      <c r="AA68" s="8">
        <f t="shared" si="48"/>
        <v>0.87304653204565419</v>
      </c>
      <c r="AB68" s="4">
        <f t="shared" si="32"/>
        <v>718.59656823638841</v>
      </c>
      <c r="AC68" s="8">
        <f t="shared" si="49"/>
        <v>0.88326180468037208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644.71428571428567</v>
      </c>
      <c r="AI68" s="8">
        <f t="shared" si="56"/>
        <v>0.87852832392446945</v>
      </c>
      <c r="AJ68" s="15">
        <f t="shared" si="27"/>
        <v>6.9999999999999951E-2</v>
      </c>
      <c r="AK68" s="15">
        <f t="shared" si="23"/>
        <v>0</v>
      </c>
      <c r="AL68" s="15">
        <f t="shared" si="28"/>
        <v>2.6953467954345833E-2</v>
      </c>
      <c r="AM68" s="15">
        <f t="shared" si="24"/>
        <v>1.6738195319627946E-2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83</v>
      </c>
      <c r="AQ68" s="15">
        <f t="shared" si="20"/>
        <v>74.571428571428555</v>
      </c>
      <c r="AR68" s="15">
        <f t="shared" si="34"/>
        <v>4.2857142857143344</v>
      </c>
      <c r="AS68" s="15">
        <f t="shared" si="35"/>
        <v>12.596568236388407</v>
      </c>
    </row>
    <row r="69" spans="1:45" x14ac:dyDescent="0.4">
      <c r="A69" s="3">
        <v>43959</v>
      </c>
      <c r="B69" s="30">
        <v>67</v>
      </c>
      <c r="C69" s="9" t="str">
        <f t="shared" si="54"/>
        <v>Freitag</v>
      </c>
      <c r="D69" s="69">
        <v>679</v>
      </c>
      <c r="E69" s="69">
        <v>648</v>
      </c>
      <c r="F69" s="69">
        <v>711</v>
      </c>
      <c r="G69" s="69">
        <v>737</v>
      </c>
      <c r="H69" s="69">
        <v>705</v>
      </c>
      <c r="I69" s="69">
        <v>769</v>
      </c>
      <c r="J69" s="69">
        <v>0.92</v>
      </c>
      <c r="K69" s="69">
        <v>0.9</v>
      </c>
      <c r="L69" s="69">
        <v>0.95</v>
      </c>
      <c r="M69" s="69">
        <v>0.89</v>
      </c>
      <c r="N69" s="69">
        <v>0.87</v>
      </c>
      <c r="O69" s="69">
        <v>0.9</v>
      </c>
      <c r="P69" s="12">
        <f t="shared" si="3"/>
        <v>761.14285714285711</v>
      </c>
      <c r="Q69" s="15">
        <f t="shared" si="21"/>
        <v>0.88938585928092206</v>
      </c>
      <c r="R69" s="4">
        <f t="shared" si="43"/>
        <v>1251</v>
      </c>
      <c r="S69" s="4">
        <f t="shared" si="44"/>
        <v>736.5</v>
      </c>
      <c r="T69" s="7">
        <f t="shared" si="45"/>
        <v>0.92148889583984983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678.85714285714289</v>
      </c>
      <c r="AA69" s="22">
        <f t="shared" si="48"/>
        <v>0.86969253294289905</v>
      </c>
      <c r="AB69" s="4">
        <f t="shared" si="32"/>
        <v>702.01418279160964</v>
      </c>
      <c r="AC69" s="8">
        <f t="shared" si="49"/>
        <v>0.89935931177548822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" si="57">AD76</f>
        <v>580</v>
      </c>
      <c r="AI69" s="8">
        <f t="shared" ref="AI69:AI70" si="58">AH69/AH65</f>
        <v>0.79265911753221407</v>
      </c>
      <c r="AJ69" s="15">
        <f t="shared" si="27"/>
        <v>3.0000000000000027E-2</v>
      </c>
      <c r="AK69" s="15">
        <f t="shared" si="23"/>
        <v>0</v>
      </c>
      <c r="AL69" s="15">
        <f t="shared" si="28"/>
        <v>2.0307467057100959E-2</v>
      </c>
      <c r="AM69" s="15">
        <f t="shared" si="24"/>
        <v>9.3593117754882105E-3</v>
      </c>
      <c r="AN69" s="15">
        <f t="shared" si="25"/>
        <v>4.9999999999999933E-2</v>
      </c>
      <c r="AO69" s="15">
        <f t="shared" si="26"/>
        <v>0.16408342457709557</v>
      </c>
      <c r="AP69" s="15">
        <f t="shared" si="33"/>
        <v>58</v>
      </c>
      <c r="AQ69" s="15">
        <f t="shared" si="20"/>
        <v>82.14285714285711</v>
      </c>
      <c r="AR69" s="15">
        <f t="shared" si="34"/>
        <v>0.14285714285711038</v>
      </c>
      <c r="AS69" s="15">
        <f t="shared" si="35"/>
        <v>23.014182791609642</v>
      </c>
    </row>
    <row r="70" spans="1:45" x14ac:dyDescent="0.4">
      <c r="A70" s="3">
        <v>43960</v>
      </c>
      <c r="B70" s="30">
        <v>68</v>
      </c>
      <c r="C70" s="9" t="str">
        <f t="shared" si="54"/>
        <v>Samstag</v>
      </c>
      <c r="D70" s="69">
        <v>583</v>
      </c>
      <c r="E70" s="69">
        <v>551</v>
      </c>
      <c r="F70" s="69">
        <v>611</v>
      </c>
      <c r="G70" s="69">
        <v>678</v>
      </c>
      <c r="H70" s="69">
        <v>647</v>
      </c>
      <c r="I70" s="69">
        <v>708</v>
      </c>
      <c r="J70" s="69">
        <v>0.85</v>
      </c>
      <c r="K70" s="69">
        <v>0.82</v>
      </c>
      <c r="L70" s="69">
        <v>0.87</v>
      </c>
      <c r="M70" s="69">
        <v>0.87</v>
      </c>
      <c r="N70" s="69">
        <v>0.86</v>
      </c>
      <c r="O70" s="69">
        <v>0.89</v>
      </c>
      <c r="P70" s="12">
        <f t="shared" si="3"/>
        <v>738.57142857142856</v>
      </c>
      <c r="Q70" s="15">
        <f t="shared" si="21"/>
        <v>0.87304653204565419</v>
      </c>
      <c r="R70" s="4">
        <f t="shared" si="43"/>
        <v>667</v>
      </c>
      <c r="S70" s="4">
        <f t="shared" si="44"/>
        <v>677.75</v>
      </c>
      <c r="T70" s="7">
        <f t="shared" si="45"/>
        <v>0.84718749999999998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650.85714285714289</v>
      </c>
      <c r="AA70" s="8">
        <f t="shared" si="48"/>
        <v>0.85510510510510518</v>
      </c>
      <c r="AB70" s="4">
        <f t="shared" si="32"/>
        <v>673.41899473144554</v>
      </c>
      <c r="AC70" s="8">
        <f t="shared" si="49"/>
        <v>0.88474717776278511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>AD77</f>
        <v>582.57142857142856</v>
      </c>
      <c r="AI70" s="8">
        <f t="shared" si="58"/>
        <v>0.86729051467460661</v>
      </c>
      <c r="AJ70" s="15">
        <f t="shared" si="27"/>
        <v>2.0000000000000018E-2</v>
      </c>
      <c r="AK70" s="15">
        <f t="shared" si="23"/>
        <v>0</v>
      </c>
      <c r="AL70" s="15">
        <f t="shared" si="28"/>
        <v>1.4894894894894817E-2</v>
      </c>
      <c r="AM70" s="15">
        <f t="shared" si="24"/>
        <v>1.4747177762785113E-2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95</v>
      </c>
      <c r="AQ70" s="15">
        <f t="shared" si="20"/>
        <v>155.57142857142856</v>
      </c>
      <c r="AR70" s="15">
        <f t="shared" si="34"/>
        <v>67.85714285714289</v>
      </c>
      <c r="AS70" s="15">
        <f t="shared" si="35"/>
        <v>90.418994731445537</v>
      </c>
    </row>
    <row r="71" spans="1:45" x14ac:dyDescent="0.4">
      <c r="A71" s="3">
        <v>43961</v>
      </c>
      <c r="B71" s="30">
        <v>69</v>
      </c>
      <c r="C71" s="9" t="str">
        <f t="shared" si="54"/>
        <v>Sonntag</v>
      </c>
      <c r="D71" s="69">
        <v>555</v>
      </c>
      <c r="E71" s="69">
        <v>527</v>
      </c>
      <c r="F71" s="69">
        <v>589</v>
      </c>
      <c r="G71" s="69">
        <v>631</v>
      </c>
      <c r="H71" s="69">
        <v>600</v>
      </c>
      <c r="I71" s="69">
        <v>662</v>
      </c>
      <c r="J71" s="69">
        <v>0.79</v>
      </c>
      <c r="K71" s="69">
        <v>0.76</v>
      </c>
      <c r="L71" s="69">
        <v>0.81</v>
      </c>
      <c r="M71" s="69">
        <v>0.87</v>
      </c>
      <c r="N71" s="69">
        <v>0.86</v>
      </c>
      <c r="O71" s="69">
        <v>0.88</v>
      </c>
      <c r="P71" s="12">
        <f t="shared" si="3"/>
        <v>710.28571428571433</v>
      </c>
      <c r="Q71" s="15">
        <f t="shared" si="21"/>
        <v>0.86969253294289905</v>
      </c>
      <c r="R71" s="4">
        <f t="shared" si="43"/>
        <v>357</v>
      </c>
      <c r="S71" s="4">
        <f t="shared" si="44"/>
        <v>630.75</v>
      </c>
      <c r="T71" s="7">
        <f t="shared" si="45"/>
        <v>0.78794503435352903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628.28571428571433</v>
      </c>
      <c r="AA71" s="8">
        <f t="shared" ref="AA71:AA72" si="60">Z71/Z67</f>
        <v>0.8506769825918763</v>
      </c>
      <c r="AB71" s="4">
        <f t="shared" si="32"/>
        <v>636.29965475727442</v>
      </c>
      <c r="AC71" s="8">
        <f t="shared" si="49"/>
        <v>0.86152757897503307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4">
        <f>AD78</f>
        <v>560.85714285714289</v>
      </c>
      <c r="AI71" s="8">
        <f t="shared" ref="AI71" si="61">AH71/AH67</f>
        <v>0.83514145926398642</v>
      </c>
      <c r="AJ71" s="15">
        <f t="shared" si="27"/>
        <v>7.999999999999996E-2</v>
      </c>
      <c r="AK71" s="15">
        <f t="shared" si="23"/>
        <v>0</v>
      </c>
      <c r="AL71" s="15">
        <f t="shared" si="28"/>
        <v>1.9323017408123699E-2</v>
      </c>
      <c r="AM71" s="15">
        <f t="shared" si="24"/>
        <v>8.4724210249669252E-3</v>
      </c>
      <c r="AN71" s="15">
        <f t="shared" si="25"/>
        <v>0.12</v>
      </c>
      <c r="AO71" s="15">
        <f t="shared" si="26"/>
        <v>6.4102682115901866E-3</v>
      </c>
      <c r="AP71" s="15">
        <f t="shared" si="33"/>
        <v>76</v>
      </c>
      <c r="AQ71" s="15">
        <f t="shared" si="20"/>
        <v>155.28571428571433</v>
      </c>
      <c r="AR71" s="15">
        <f t="shared" si="34"/>
        <v>73.285714285714334</v>
      </c>
      <c r="AS71" s="15">
        <f t="shared" si="35"/>
        <v>81.299654757274425</v>
      </c>
    </row>
    <row r="72" spans="1:45" x14ac:dyDescent="0.4">
      <c r="A72" s="10">
        <v>43962</v>
      </c>
      <c r="B72" s="30">
        <v>70</v>
      </c>
      <c r="C72" s="11" t="str">
        <f t="shared" si="54"/>
        <v>Montag</v>
      </c>
      <c r="D72" s="69">
        <v>668</v>
      </c>
      <c r="E72" s="69">
        <v>636</v>
      </c>
      <c r="F72" s="69">
        <v>698</v>
      </c>
      <c r="G72" s="69">
        <v>621</v>
      </c>
      <c r="H72" s="69">
        <v>590</v>
      </c>
      <c r="I72" s="69">
        <v>652</v>
      </c>
      <c r="J72" s="69">
        <v>0.79</v>
      </c>
      <c r="K72" s="69">
        <v>0.76</v>
      </c>
      <c r="L72" s="69">
        <v>0.81</v>
      </c>
      <c r="M72" s="69">
        <v>0.86</v>
      </c>
      <c r="N72" s="69">
        <v>0.84</v>
      </c>
      <c r="O72" s="69">
        <v>0.87</v>
      </c>
      <c r="P72" s="12">
        <f t="shared" ref="P72:P83" si="62">AVERAGE(D66:D72)</f>
        <v>678.85714285714289</v>
      </c>
      <c r="Q72" s="15">
        <f t="shared" si="21"/>
        <v>0.85510510510510518</v>
      </c>
      <c r="R72" s="4">
        <f t="shared" si="43"/>
        <v>933</v>
      </c>
      <c r="S72" s="4">
        <f t="shared" si="44"/>
        <v>621.25</v>
      </c>
      <c r="T72" s="7">
        <f t="shared" si="45"/>
        <v>0.78763866877971478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602.71428571428567</v>
      </c>
      <c r="AA72" s="8">
        <f t="shared" si="60"/>
        <v>0.84855189058728864</v>
      </c>
      <c r="AB72" s="4">
        <f t="shared" si="32"/>
        <v>608.65505835782733</v>
      </c>
      <c r="AC72" s="8">
        <f t="shared" si="49"/>
        <v>0.85691581023829266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4">
        <f t="shared" ref="AH72:AH76" si="63">AD79</f>
        <v>553.28571428571433</v>
      </c>
      <c r="AI72" s="8">
        <f t="shared" ref="AI72:AI76" si="64">AH72/AH68</f>
        <v>0.85818745845335709</v>
      </c>
      <c r="AJ72" s="15">
        <f t="shared" si="27"/>
        <v>6.9999999999999951E-2</v>
      </c>
      <c r="AK72" s="15">
        <f t="shared" si="23"/>
        <v>0</v>
      </c>
      <c r="AL72" s="15">
        <f t="shared" si="28"/>
        <v>1.1448109412711349E-2</v>
      </c>
      <c r="AM72" s="15">
        <f t="shared" si="24"/>
        <v>3.0841897617073233E-3</v>
      </c>
      <c r="AN72" s="15">
        <f t="shared" si="25"/>
        <v>5.9999999999999942E-2</v>
      </c>
      <c r="AO72" s="15">
        <f t="shared" si="26"/>
        <v>3.8199683973500265E-2</v>
      </c>
      <c r="AP72" s="15">
        <f t="shared" si="33"/>
        <v>47</v>
      </c>
      <c r="AQ72" s="15">
        <f t="shared" si="20"/>
        <v>10.85714285714289</v>
      </c>
      <c r="AR72" s="15">
        <f t="shared" si="34"/>
        <v>65.285714285714334</v>
      </c>
      <c r="AS72" s="15">
        <f t="shared" si="35"/>
        <v>59.344941642172671</v>
      </c>
    </row>
    <row r="73" spans="1:45" x14ac:dyDescent="0.4">
      <c r="A73" s="10">
        <v>43963</v>
      </c>
      <c r="B73" s="30">
        <v>71</v>
      </c>
      <c r="C73" s="11" t="str">
        <f t="shared" si="54"/>
        <v>Dienstag</v>
      </c>
      <c r="D73" s="69">
        <v>622</v>
      </c>
      <c r="E73" s="69">
        <v>592</v>
      </c>
      <c r="F73" s="69">
        <v>654</v>
      </c>
      <c r="G73" s="69">
        <v>607</v>
      </c>
      <c r="H73" s="69">
        <v>576</v>
      </c>
      <c r="I73" s="69">
        <v>638</v>
      </c>
      <c r="J73" s="69">
        <v>0.82</v>
      </c>
      <c r="K73" s="69">
        <v>0.8</v>
      </c>
      <c r="L73" s="69">
        <v>0.85</v>
      </c>
      <c r="M73" s="69">
        <v>0.85</v>
      </c>
      <c r="N73" s="69">
        <v>0.84</v>
      </c>
      <c r="O73" s="69">
        <v>0.87</v>
      </c>
      <c r="P73" s="12">
        <f t="shared" si="62"/>
        <v>650.85714285714289</v>
      </c>
      <c r="Q73" s="15">
        <f t="shared" si="21"/>
        <v>0.8506769825918763</v>
      </c>
      <c r="R73" s="4">
        <f t="shared" si="43"/>
        <v>798</v>
      </c>
      <c r="S73" s="4">
        <f t="shared" si="44"/>
        <v>607</v>
      </c>
      <c r="T73" s="7">
        <f t="shared" si="45"/>
        <v>0.82416836388323145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5">AVERAGE(D70:D76)</f>
        <v>602.57142857142856</v>
      </c>
      <c r="AA73" s="8">
        <f t="shared" ref="AA73:AA74" si="66">Z73/Z69</f>
        <v>0.88762626262626254</v>
      </c>
      <c r="AB73" s="4">
        <f t="shared" si="32"/>
        <v>578.01449298437944</v>
      </c>
      <c r="AC73" s="8">
        <f t="shared" si="49"/>
        <v>0.85145232552412797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4">
        <f t="shared" si="63"/>
        <v>541.71428571428567</v>
      </c>
      <c r="AI73" s="8">
        <f t="shared" si="64"/>
        <v>0.93399014778325118</v>
      </c>
      <c r="AJ73" s="15">
        <f t="shared" ref="AJ73:AJ98" si="67">ABS(J73-$M73)</f>
        <v>3.0000000000000027E-2</v>
      </c>
      <c r="AK73" s="15">
        <f t="shared" ref="AK73:AK98" si="68">ABS(M73-$M73)</f>
        <v>0</v>
      </c>
      <c r="AL73" s="15">
        <f t="shared" si="28"/>
        <v>3.7626262626262563E-2</v>
      </c>
      <c r="AM73" s="15">
        <f t="shared" si="24"/>
        <v>1.4523255241279953E-3</v>
      </c>
      <c r="AN73" s="15">
        <f t="shared" si="25"/>
        <v>3.0000000000000027E-2</v>
      </c>
      <c r="AO73" s="15">
        <f t="shared" si="26"/>
        <v>7.3140038898642956E-2</v>
      </c>
      <c r="AP73" s="15">
        <f t="shared" si="33"/>
        <v>15</v>
      </c>
      <c r="AQ73" s="15">
        <f t="shared" si="20"/>
        <v>28.85714285714289</v>
      </c>
      <c r="AR73" s="15">
        <f t="shared" si="34"/>
        <v>19.428571428571445</v>
      </c>
      <c r="AS73" s="15">
        <f t="shared" si="35"/>
        <v>43.985507015620556</v>
      </c>
    </row>
    <row r="74" spans="1:45" x14ac:dyDescent="0.4">
      <c r="A74" s="10">
        <v>43964</v>
      </c>
      <c r="B74" s="30">
        <v>72</v>
      </c>
      <c r="C74" s="11" t="str">
        <f t="shared" ref="C74:C75" si="69">TEXT(A74,"TTTT")</f>
        <v>Mittwoch</v>
      </c>
      <c r="D74" s="69">
        <v>585</v>
      </c>
      <c r="E74" s="69">
        <v>555</v>
      </c>
      <c r="F74" s="69">
        <v>614</v>
      </c>
      <c r="G74" s="69">
        <v>608</v>
      </c>
      <c r="H74" s="69">
        <v>577</v>
      </c>
      <c r="I74" s="69">
        <v>639</v>
      </c>
      <c r="J74" s="69">
        <v>0.9</v>
      </c>
      <c r="K74" s="69">
        <v>0.86</v>
      </c>
      <c r="L74" s="69">
        <v>0.93</v>
      </c>
      <c r="M74" s="69">
        <v>0.85</v>
      </c>
      <c r="N74" s="69">
        <v>0.83</v>
      </c>
      <c r="O74" s="69">
        <v>0.87</v>
      </c>
      <c r="P74" s="12">
        <f t="shared" si="62"/>
        <v>628.28571428571433</v>
      </c>
      <c r="Q74" s="15">
        <f t="shared" si="21"/>
        <v>0.84855189058728864</v>
      </c>
      <c r="R74" s="4">
        <f t="shared" ref="R74" si="70">W71</f>
        <v>933</v>
      </c>
      <c r="S74" s="4">
        <f t="shared" ref="S74" si="71">AVERAGE(D71:D74)</f>
        <v>607.5</v>
      </c>
      <c r="T74" s="7">
        <f t="shared" ref="T74" si="72">S74/S70</f>
        <v>0.89634821099225381</v>
      </c>
      <c r="U74" s="5">
        <v>43968</v>
      </c>
      <c r="V74" s="9" t="str">
        <f t="shared" ref="V74:V75" si="73">TEXT(U74,"TTTT")</f>
        <v>Sonntag</v>
      </c>
      <c r="W74" s="12">
        <v>583</v>
      </c>
      <c r="X74" s="15">
        <v>0.94</v>
      </c>
      <c r="Y74" s="15">
        <v>0.87</v>
      </c>
      <c r="Z74" s="4">
        <f t="shared" si="65"/>
        <v>599.14285714285711</v>
      </c>
      <c r="AA74" s="8">
        <f t="shared" si="66"/>
        <v>0.92054433713784012</v>
      </c>
      <c r="AB74" s="4">
        <f t="shared" ref="AB74:AB75" si="74">AVERAGE(D71:D74,AA71^1.75*D68,AA71^1.75*D69,AA71^1.75*D70)</f>
        <v>558.98640806216213</v>
      </c>
      <c r="AC74" s="8">
        <f t="shared" ref="AC74:AC75" si="75">AB74/Z70</f>
        <v>0.85884654443264585</v>
      </c>
      <c r="AD74" s="4">
        <f t="shared" ref="AD74:AD83" si="76">AVERAGE(W71:W77)</f>
        <v>671.57142857142856</v>
      </c>
      <c r="AE74" s="8">
        <f t="shared" ref="AE74:AE75" si="77">AD74/AD70</f>
        <v>0.90040222179659068</v>
      </c>
      <c r="AF74" s="4">
        <f t="shared" ref="AF74:AF75" si="78">AVERAGE(W71:W74,AE71^1.75*W68,AE71^1.75*W69,AE71^1.75*W70)</f>
        <v>633.21957901232156</v>
      </c>
      <c r="AG74" s="8">
        <f t="shared" ref="AG74:AG75" si="79">AF74/AD70</f>
        <v>0.84898238902245748</v>
      </c>
      <c r="AH74" s="4">
        <f t="shared" si="63"/>
        <v>479.57142857142856</v>
      </c>
      <c r="AI74" s="8">
        <f t="shared" si="64"/>
        <v>0.82319764590485534</v>
      </c>
      <c r="AJ74" s="15">
        <f t="shared" si="67"/>
        <v>5.0000000000000044E-2</v>
      </c>
      <c r="AK74" s="15">
        <f t="shared" si="68"/>
        <v>0</v>
      </c>
      <c r="AL74" s="15">
        <f t="shared" si="28"/>
        <v>7.0544337137840141E-2</v>
      </c>
      <c r="AM74" s="15">
        <f t="shared" ref="AM74:AM75" si="80">ABS(AC74-$M74)</f>
        <v>8.8465444326458753E-3</v>
      </c>
      <c r="AN74" s="15">
        <f t="shared" ref="AN74:AN75" si="81">ABS(X74-$M74)</f>
        <v>8.9999999999999969E-2</v>
      </c>
      <c r="AO74" s="15">
        <f t="shared" ref="AO74:AO75" si="82">ABS(AG74-$M74)</f>
        <v>1.0176109775424935E-3</v>
      </c>
      <c r="AP74" s="15">
        <f t="shared" si="33"/>
        <v>23</v>
      </c>
      <c r="AQ74" s="15">
        <f t="shared" si="20"/>
        <v>43.285714285714334</v>
      </c>
      <c r="AR74" s="15">
        <f t="shared" si="34"/>
        <v>14.14285714285711</v>
      </c>
      <c r="AS74" s="15">
        <f>ABS(AB74-$D74)</f>
        <v>26.013591937837873</v>
      </c>
    </row>
    <row r="75" spans="1:45" x14ac:dyDescent="0.4">
      <c r="A75" s="10">
        <v>43965</v>
      </c>
      <c r="B75" s="30">
        <v>73</v>
      </c>
      <c r="C75" s="11" t="str">
        <f t="shared" si="69"/>
        <v>Donnerstag</v>
      </c>
      <c r="D75" s="69">
        <v>527</v>
      </c>
      <c r="E75" s="69">
        <v>496</v>
      </c>
      <c r="F75" s="69">
        <v>562</v>
      </c>
      <c r="G75" s="69">
        <v>601</v>
      </c>
      <c r="H75" s="69">
        <v>570</v>
      </c>
      <c r="I75" s="69">
        <v>632</v>
      </c>
      <c r="J75" s="69">
        <v>0.95</v>
      </c>
      <c r="K75" s="69">
        <v>0.91</v>
      </c>
      <c r="L75" s="69">
        <v>0.99</v>
      </c>
      <c r="M75" s="69">
        <v>0.89</v>
      </c>
      <c r="N75" s="69">
        <v>0.87</v>
      </c>
      <c r="O75" s="69">
        <v>0.9</v>
      </c>
      <c r="P75" s="12">
        <f t="shared" si="62"/>
        <v>602.71428571428567</v>
      </c>
      <c r="Q75" s="15">
        <f t="shared" si="21"/>
        <v>0.88762626262626254</v>
      </c>
      <c r="R75" s="4">
        <f t="shared" ref="R75:R77" si="83">W72</f>
        <v>913</v>
      </c>
      <c r="S75" s="4">
        <f t="shared" ref="S75:S77" si="84">AVERAGE(D72:D75)</f>
        <v>600.5</v>
      </c>
      <c r="T75" s="7">
        <f t="shared" ref="T75:T77" si="85">S75/S71</f>
        <v>0.95204122076892583</v>
      </c>
      <c r="U75" s="5">
        <v>43969</v>
      </c>
      <c r="V75" s="9" t="str">
        <f t="shared" si="73"/>
        <v>Montag</v>
      </c>
      <c r="W75" s="12">
        <v>342</v>
      </c>
      <c r="X75" s="15">
        <v>0.91</v>
      </c>
      <c r="Y75" s="15">
        <v>0.82</v>
      </c>
      <c r="Z75" s="4">
        <f t="shared" ref="Z75" si="86">AVERAGE(D72:D78)</f>
        <v>583.57142857142856</v>
      </c>
      <c r="AA75" s="8">
        <f t="shared" ref="AA75" si="87">Z75/Z71</f>
        <v>0.92883128694861294</v>
      </c>
      <c r="AB75" s="4">
        <f t="shared" si="74"/>
        <v>537.8778938490882</v>
      </c>
      <c r="AC75" s="8">
        <f t="shared" si="75"/>
        <v>0.85610396929140908</v>
      </c>
      <c r="AD75" s="4">
        <f t="shared" si="76"/>
        <v>644.71428571428567</v>
      </c>
      <c r="AE75" s="8">
        <f t="shared" si="77"/>
        <v>0.87852832392446945</v>
      </c>
      <c r="AF75" s="4">
        <f t="shared" si="78"/>
        <v>627.62760729419745</v>
      </c>
      <c r="AG75" s="8">
        <f t="shared" si="79"/>
        <v>0.85524493888638931</v>
      </c>
      <c r="AH75" s="4">
        <f t="shared" si="63"/>
        <v>423.57142857142856</v>
      </c>
      <c r="AI75" s="8">
        <f t="shared" si="64"/>
        <v>0.75522159959246049</v>
      </c>
      <c r="AJ75" s="15">
        <f t="shared" si="67"/>
        <v>5.9999999999999942E-2</v>
      </c>
      <c r="AK75" s="15">
        <f t="shared" si="68"/>
        <v>0</v>
      </c>
      <c r="AL75" s="15">
        <f t="shared" si="28"/>
        <v>3.8831286948612931E-2</v>
      </c>
      <c r="AM75" s="15">
        <f t="shared" si="80"/>
        <v>3.389603070859093E-2</v>
      </c>
      <c r="AN75" s="15">
        <f t="shared" si="81"/>
        <v>2.0000000000000018E-2</v>
      </c>
      <c r="AO75" s="15">
        <f t="shared" si="82"/>
        <v>3.4755061113610708E-2</v>
      </c>
      <c r="AP75" s="15">
        <f t="shared" si="33"/>
        <v>74</v>
      </c>
      <c r="AQ75" s="15">
        <f t="shared" si="20"/>
        <v>75.714285714285666</v>
      </c>
      <c r="AR75" s="15">
        <f t="shared" si="34"/>
        <v>56.571428571428555</v>
      </c>
      <c r="AS75" s="15">
        <f t="shared" ref="AS75:AS98" si="88">ABS(AB75-$D75)</f>
        <v>10.877893849088196</v>
      </c>
    </row>
    <row r="76" spans="1:45" x14ac:dyDescent="0.4">
      <c r="A76" s="10">
        <v>43966</v>
      </c>
      <c r="B76" s="30">
        <v>74</v>
      </c>
      <c r="C76" s="11" t="str">
        <f t="shared" ref="C76:C77" si="89">TEXT(A76,"TTTT")</f>
        <v>Freitag</v>
      </c>
      <c r="D76" s="69">
        <v>678</v>
      </c>
      <c r="E76" s="69">
        <v>644</v>
      </c>
      <c r="F76" s="69">
        <v>716</v>
      </c>
      <c r="G76" s="69">
        <v>603</v>
      </c>
      <c r="H76" s="69">
        <v>572</v>
      </c>
      <c r="I76" s="69">
        <v>636</v>
      </c>
      <c r="J76" s="69">
        <v>0.97</v>
      </c>
      <c r="K76" s="69">
        <v>0.94</v>
      </c>
      <c r="L76" s="69">
        <v>1.01</v>
      </c>
      <c r="M76" s="69">
        <v>0.92</v>
      </c>
      <c r="N76" s="69">
        <v>0.9</v>
      </c>
      <c r="O76" s="69">
        <v>0.94</v>
      </c>
      <c r="P76" s="12">
        <f t="shared" si="62"/>
        <v>602.57142857142856</v>
      </c>
      <c r="Q76" s="15">
        <f t="shared" si="21"/>
        <v>0.92054433713784012</v>
      </c>
      <c r="R76" s="4">
        <f t="shared" si="83"/>
        <v>620</v>
      </c>
      <c r="S76" s="4">
        <f t="shared" si="84"/>
        <v>603</v>
      </c>
      <c r="T76" s="7">
        <f t="shared" si="85"/>
        <v>0.97062374245472838</v>
      </c>
      <c r="U76" s="5">
        <v>43970</v>
      </c>
      <c r="V76" s="9" t="str">
        <f t="shared" ref="V76:V77" si="90">TEXT(U76,"TTTT")</f>
        <v>Dienstag</v>
      </c>
      <c r="W76" s="12">
        <v>513</v>
      </c>
      <c r="X76" s="15">
        <v>0.86</v>
      </c>
      <c r="Y76" s="15">
        <v>0.81</v>
      </c>
      <c r="Z76" s="4">
        <f t="shared" ref="Z76:Z82" si="91">AVERAGE(D73:D79)</f>
        <v>576</v>
      </c>
      <c r="AA76" s="8">
        <f t="shared" ref="AA76:AA82" si="92">Z76/Z72</f>
        <v>0.95567670063996213</v>
      </c>
      <c r="AB76" s="4">
        <f t="shared" ref="AB76" si="93">AVERAGE(D73:D76,AA73^1.75*D70,AA73^1.75*D71,AA73^1.75*D72)</f>
        <v>553.99350289847052</v>
      </c>
      <c r="AC76" s="8">
        <f t="shared" ref="AC76" si="94">AB76/Z72</f>
        <v>0.91916438025344727</v>
      </c>
      <c r="AD76" s="4">
        <f t="shared" si="76"/>
        <v>580</v>
      </c>
      <c r="AE76" s="8">
        <f t="shared" ref="AE76" si="95">AD76/AD72</f>
        <v>0.79265911753221407</v>
      </c>
      <c r="AF76" s="4">
        <f t="shared" ref="AF76" si="96">AVERAGE(W73:W76,AE73^1.75*W70,AE73^1.75*W71,AE73^1.75*W72)</f>
        <v>551.55823995076651</v>
      </c>
      <c r="AG76" s="8">
        <f t="shared" ref="AG76" si="97">AF76/AD72</f>
        <v>0.75378908232240649</v>
      </c>
      <c r="AH76" s="4">
        <f t="shared" si="63"/>
        <v>463.71428571428572</v>
      </c>
      <c r="AI76" s="8">
        <f t="shared" si="64"/>
        <v>0.83810999225406657</v>
      </c>
      <c r="AJ76" s="15">
        <f t="shared" si="67"/>
        <v>4.9999999999999933E-2</v>
      </c>
      <c r="AK76" s="15">
        <f t="shared" si="68"/>
        <v>0</v>
      </c>
      <c r="AL76" s="15">
        <f t="shared" si="28"/>
        <v>3.5676700639962089E-2</v>
      </c>
      <c r="AM76" s="15">
        <f t="shared" ref="AM76" si="98">ABS(AC76-$M76)</f>
        <v>8.3561974655277371E-4</v>
      </c>
      <c r="AN76" s="15">
        <f t="shared" ref="AN76" si="99">ABS(X76-$M76)</f>
        <v>6.0000000000000053E-2</v>
      </c>
      <c r="AO76" s="15">
        <f t="shared" ref="AO76" si="100">ABS(AG76-$M76)</f>
        <v>0.16621091767759355</v>
      </c>
      <c r="AP76" s="15">
        <f t="shared" si="33"/>
        <v>75</v>
      </c>
      <c r="AQ76" s="15">
        <f t="shared" si="20"/>
        <v>75.428571428571445</v>
      </c>
      <c r="AR76" s="15">
        <f t="shared" si="34"/>
        <v>102</v>
      </c>
      <c r="AS76" s="15">
        <f t="shared" si="88"/>
        <v>124.00649710152948</v>
      </c>
    </row>
    <row r="77" spans="1:45" x14ac:dyDescent="0.4">
      <c r="A77" s="10">
        <v>43967</v>
      </c>
      <c r="B77" s="30">
        <v>75</v>
      </c>
      <c r="C77" s="11" t="str">
        <f t="shared" si="89"/>
        <v>Samstag</v>
      </c>
      <c r="D77" s="69">
        <v>559</v>
      </c>
      <c r="E77" s="69">
        <v>530</v>
      </c>
      <c r="F77" s="69">
        <v>590</v>
      </c>
      <c r="G77" s="69">
        <v>587</v>
      </c>
      <c r="H77" s="69">
        <v>556</v>
      </c>
      <c r="I77" s="69">
        <v>620</v>
      </c>
      <c r="J77" s="69">
        <v>0.97</v>
      </c>
      <c r="K77" s="69">
        <v>0.93</v>
      </c>
      <c r="L77" s="69">
        <v>1</v>
      </c>
      <c r="M77" s="69">
        <v>0.93</v>
      </c>
      <c r="N77" s="69">
        <v>0.91</v>
      </c>
      <c r="O77" s="69">
        <v>0.95</v>
      </c>
      <c r="P77" s="12">
        <f t="shared" si="62"/>
        <v>599.14285714285711</v>
      </c>
      <c r="Q77" s="15">
        <f t="shared" si="21"/>
        <v>0.92883128694861294</v>
      </c>
      <c r="R77" s="4">
        <f t="shared" si="83"/>
        <v>583</v>
      </c>
      <c r="S77" s="4">
        <f t="shared" si="84"/>
        <v>587.25</v>
      </c>
      <c r="T77" s="7">
        <f t="shared" si="85"/>
        <v>0.96746293245469517</v>
      </c>
      <c r="U77" s="5">
        <v>43971</v>
      </c>
      <c r="V77" s="9" t="str">
        <f t="shared" si="90"/>
        <v>Mittwoch</v>
      </c>
      <c r="W77" s="12">
        <v>797</v>
      </c>
      <c r="X77" s="15">
        <v>0.88</v>
      </c>
      <c r="Y77" s="15">
        <v>0.87</v>
      </c>
      <c r="Z77" s="4">
        <f t="shared" si="91"/>
        <v>554.14285714285711</v>
      </c>
      <c r="AA77" s="8">
        <f t="shared" si="92"/>
        <v>0.91963015647226176</v>
      </c>
      <c r="AB77" s="4">
        <f>AVERAGE(D74:D77,AA74^1.75*D71,AA74^1.75*D72,AA74^1.75*D73)</f>
        <v>563.59333598486296</v>
      </c>
      <c r="AC77" s="8">
        <f>AB77/Z73</f>
        <v>0.93531373918777638</v>
      </c>
      <c r="AD77" s="4">
        <f t="shared" si="76"/>
        <v>582.57142857142856</v>
      </c>
      <c r="AE77" s="8">
        <f>AD77/AD73</f>
        <v>0.86729051467460661</v>
      </c>
      <c r="AF77" s="4">
        <f>AVERAGE(W74:W77,AE74^1.75*W71,AE74^1.75*W72,AE74^1.75*W73)</f>
        <v>612.48236756762174</v>
      </c>
      <c r="AG77" s="8">
        <f>AF77/AD73</f>
        <v>0.91181977306961981</v>
      </c>
      <c r="AH77" s="4">
        <f t="shared" ref="AH77:AH78" si="101">AD84</f>
        <v>478</v>
      </c>
      <c r="AI77" s="8">
        <f t="shared" ref="AI77:AI78" si="102">AH77/AH73</f>
        <v>0.88238396624472581</v>
      </c>
      <c r="AJ77" s="15">
        <f t="shared" si="67"/>
        <v>3.9999999999999925E-2</v>
      </c>
      <c r="AK77" s="15">
        <f t="shared" si="68"/>
        <v>0</v>
      </c>
      <c r="AL77" s="15">
        <f t="shared" si="28"/>
        <v>1.0369843527738287E-2</v>
      </c>
      <c r="AM77" s="15">
        <f t="shared" ref="AM77:AM83" si="103">ABS(AC77-$M77)</f>
        <v>5.313739187776334E-3</v>
      </c>
      <c r="AN77" s="15">
        <f t="shared" ref="AN77:AN83" si="104">ABS(X77-$M77)</f>
        <v>5.0000000000000044E-2</v>
      </c>
      <c r="AO77" s="15">
        <f t="shared" ref="AO77:AO83" si="105">ABS(AG77-$M77)</f>
        <v>1.8180226930380239E-2</v>
      </c>
      <c r="AP77" s="15">
        <f t="shared" si="33"/>
        <v>28</v>
      </c>
      <c r="AQ77" s="15">
        <f t="shared" si="20"/>
        <v>40.14285714285711</v>
      </c>
      <c r="AR77" s="15">
        <f t="shared" si="34"/>
        <v>4.8571428571428896</v>
      </c>
      <c r="AS77" s="15">
        <f t="shared" si="88"/>
        <v>4.5933359848629607</v>
      </c>
    </row>
    <row r="78" spans="1:45" x14ac:dyDescent="0.4">
      <c r="A78" s="10">
        <v>43968</v>
      </c>
      <c r="B78" s="30">
        <v>76</v>
      </c>
      <c r="C78" s="11" t="str">
        <f t="shared" ref="C78" si="106">TEXT(A78,"TTTT")</f>
        <v>Sonntag</v>
      </c>
      <c r="D78" s="69">
        <v>446</v>
      </c>
      <c r="E78" s="69">
        <v>416</v>
      </c>
      <c r="F78" s="69">
        <v>477</v>
      </c>
      <c r="G78" s="69">
        <v>552</v>
      </c>
      <c r="H78" s="69">
        <v>521</v>
      </c>
      <c r="I78" s="69">
        <v>586</v>
      </c>
      <c r="J78" s="69">
        <v>0.91</v>
      </c>
      <c r="K78" s="69">
        <v>0.88</v>
      </c>
      <c r="L78" s="69">
        <v>0.95</v>
      </c>
      <c r="M78" s="69">
        <v>0.96</v>
      </c>
      <c r="N78" s="69">
        <v>0.94</v>
      </c>
      <c r="O78" s="69">
        <v>0.97</v>
      </c>
      <c r="P78" s="12">
        <f t="shared" si="62"/>
        <v>583.57142857142856</v>
      </c>
      <c r="Q78" s="15">
        <f t="shared" si="21"/>
        <v>0.95567670063996213</v>
      </c>
      <c r="R78" s="4">
        <f t="shared" ref="R78:R85" si="107">W75</f>
        <v>342</v>
      </c>
      <c r="S78" s="4">
        <f t="shared" ref="S78" si="108">AVERAGE(D75:D78)</f>
        <v>552.5</v>
      </c>
      <c r="T78" s="7">
        <f t="shared" ref="T78" si="109">S78/S74</f>
        <v>0.90946502057613166</v>
      </c>
      <c r="U78" s="5">
        <v>43972</v>
      </c>
      <c r="V78" s="9" t="str">
        <f t="shared" ref="V78" si="110">TEXT(U78,"TTTT")</f>
        <v>Donnerstag</v>
      </c>
      <c r="W78" s="12">
        <v>745</v>
      </c>
      <c r="X78" s="15">
        <v>0.89</v>
      </c>
      <c r="Y78" s="15">
        <v>0.92</v>
      </c>
      <c r="Z78" s="4">
        <f t="shared" si="91"/>
        <v>551.42857142857144</v>
      </c>
      <c r="AA78" s="8">
        <f t="shared" si="92"/>
        <v>0.92036242250834532</v>
      </c>
      <c r="AB78" s="4">
        <f>AVERAGE(D75:D78,AA75^1.75*D72,AA75^1.75*D73,AA75^1.75*D74)</f>
        <v>551.10682549732326</v>
      </c>
      <c r="AC78" s="8">
        <f>AB78/Z74</f>
        <v>0.91982541213191771</v>
      </c>
      <c r="AD78" s="4">
        <f t="shared" si="76"/>
        <v>560.85714285714289</v>
      </c>
      <c r="AE78" s="8">
        <f>AD78/AD74</f>
        <v>0.83514145926398642</v>
      </c>
      <c r="AF78" s="4">
        <f>AVERAGE(W75:W78,AE75^1.75*W72,AE75^1.75*W73,AE75^1.75*W74)</f>
        <v>583.41368575493959</v>
      </c>
      <c r="AG78" s="8">
        <f>AF78/AD74</f>
        <v>0.86872916406819345</v>
      </c>
      <c r="AH78" s="4">
        <f t="shared" si="101"/>
        <v>457.28571428571428</v>
      </c>
      <c r="AI78" s="8">
        <f t="shared" si="102"/>
        <v>0.9535299374441466</v>
      </c>
      <c r="AJ78" s="15">
        <f t="shared" si="67"/>
        <v>4.9999999999999933E-2</v>
      </c>
      <c r="AK78" s="15">
        <f t="shared" si="68"/>
        <v>0</v>
      </c>
      <c r="AL78" s="15">
        <f t="shared" si="28"/>
        <v>3.9637577491654641E-2</v>
      </c>
      <c r="AM78" s="15">
        <f t="shared" si="103"/>
        <v>4.0174587868082257E-2</v>
      </c>
      <c r="AN78" s="15">
        <f t="shared" si="104"/>
        <v>6.9999999999999951E-2</v>
      </c>
      <c r="AO78" s="15">
        <f t="shared" si="105"/>
        <v>9.1270835931806515E-2</v>
      </c>
      <c r="AP78" s="15">
        <f t="shared" si="33"/>
        <v>106</v>
      </c>
      <c r="AQ78" s="15">
        <f t="shared" si="20"/>
        <v>137.57142857142856</v>
      </c>
      <c r="AR78" s="15">
        <f t="shared" si="34"/>
        <v>105.42857142857144</v>
      </c>
      <c r="AS78" s="15">
        <f t="shared" si="88"/>
        <v>105.10682549732326</v>
      </c>
    </row>
    <row r="79" spans="1:45" x14ac:dyDescent="0.4">
      <c r="A79" s="10">
        <v>43969</v>
      </c>
      <c r="B79" s="30">
        <v>77</v>
      </c>
      <c r="C79" s="11" t="str">
        <f t="shared" ref="C79:C85" si="111">TEXT(A79,"TTTT")</f>
        <v>Montag</v>
      </c>
      <c r="D79" s="69">
        <v>615</v>
      </c>
      <c r="E79" s="69">
        <v>590</v>
      </c>
      <c r="F79" s="69">
        <v>643</v>
      </c>
      <c r="G79" s="69">
        <v>574</v>
      </c>
      <c r="H79" s="69">
        <v>545</v>
      </c>
      <c r="I79" s="69">
        <v>606</v>
      </c>
      <c r="J79" s="69">
        <v>0.96</v>
      </c>
      <c r="K79" s="69">
        <v>0.93</v>
      </c>
      <c r="L79" s="69">
        <v>0.99</v>
      </c>
      <c r="M79" s="69">
        <v>0.92</v>
      </c>
      <c r="N79" s="69">
        <v>0.9</v>
      </c>
      <c r="O79" s="69">
        <v>0.94</v>
      </c>
      <c r="P79" s="12">
        <f t="shared" si="62"/>
        <v>576</v>
      </c>
      <c r="Q79" s="15">
        <f t="shared" si="21"/>
        <v>0.91963015647226176</v>
      </c>
      <c r="R79" s="4">
        <f t="shared" si="107"/>
        <v>513</v>
      </c>
      <c r="S79" s="4">
        <f t="shared" ref="S79:S85" si="112">AVERAGE(D76:D79)</f>
        <v>574.5</v>
      </c>
      <c r="T79" s="7">
        <f t="shared" ref="T79:T85" si="113">S79/S75</f>
        <v>0.95670274771024144</v>
      </c>
      <c r="U79" s="5">
        <v>43973</v>
      </c>
      <c r="V79" s="9" t="str">
        <f t="shared" ref="V79:V85" si="114">TEXT(U79,"TTTT")</f>
        <v>Freitag</v>
      </c>
      <c r="W79" s="12">
        <v>460</v>
      </c>
      <c r="X79" s="15">
        <v>0.85</v>
      </c>
      <c r="Y79" s="15">
        <v>0.91</v>
      </c>
      <c r="Z79" s="4">
        <f t="shared" si="91"/>
        <v>531.57142857142856</v>
      </c>
      <c r="AA79" s="8">
        <f t="shared" si="92"/>
        <v>0.91089351285189724</v>
      </c>
      <c r="AB79" s="4">
        <f t="shared" ref="AB79:AB85" si="115">AVERAGE(D76:D79,AA76^1.75*D73,AA76^1.75*D74,AA76^1.75*D75)</f>
        <v>557.10640895211475</v>
      </c>
      <c r="AC79" s="8">
        <f t="shared" ref="AC79:AC85" si="116">AB79/Z75</f>
        <v>0.95464990518110238</v>
      </c>
      <c r="AD79" s="4">
        <f t="shared" si="76"/>
        <v>553.28571428571433</v>
      </c>
      <c r="AE79" s="8">
        <f t="shared" ref="AE79:AE83" si="117">AD79/AD75</f>
        <v>0.85818745845335709</v>
      </c>
      <c r="AF79" s="4">
        <f t="shared" ref="AF79:AF85" si="118">AVERAGE(W76:W79,AE76^1.75*W73,AE76^1.75*W74,AE76^1.75*W75)</f>
        <v>506.2567476606194</v>
      </c>
      <c r="AG79" s="8">
        <f t="shared" ref="AG79:AG85" si="119">AF79/AD75</f>
        <v>0.78524201941598404</v>
      </c>
      <c r="AH79" s="4">
        <f t="shared" ref="AH79" si="120">AD86</f>
        <v>463.57142857142856</v>
      </c>
      <c r="AI79" s="8">
        <f t="shared" ref="AI79" si="121">AH79/AH75</f>
        <v>1.0944350758853287</v>
      </c>
      <c r="AJ79" s="15">
        <f t="shared" si="67"/>
        <v>3.9999999999999925E-2</v>
      </c>
      <c r="AK79" s="15">
        <f t="shared" si="68"/>
        <v>0</v>
      </c>
      <c r="AL79" s="15">
        <f t="shared" si="28"/>
        <v>9.1064871481028042E-3</v>
      </c>
      <c r="AM79" s="15">
        <f t="shared" si="103"/>
        <v>3.4649905181102336E-2</v>
      </c>
      <c r="AN79" s="15">
        <f t="shared" si="104"/>
        <v>7.0000000000000062E-2</v>
      </c>
      <c r="AO79" s="15">
        <f t="shared" si="105"/>
        <v>0.134757980584016</v>
      </c>
      <c r="AP79" s="15">
        <f t="shared" si="33"/>
        <v>41</v>
      </c>
      <c r="AQ79" s="15">
        <f t="shared" si="20"/>
        <v>39</v>
      </c>
      <c r="AR79" s="15">
        <f t="shared" si="34"/>
        <v>83.428571428571445</v>
      </c>
      <c r="AS79" s="15">
        <f t="shared" si="88"/>
        <v>57.893591047885252</v>
      </c>
    </row>
    <row r="80" spans="1:45" x14ac:dyDescent="0.4">
      <c r="A80" s="10">
        <v>43970</v>
      </c>
      <c r="B80" s="30">
        <v>78</v>
      </c>
      <c r="C80" s="11" t="str">
        <f t="shared" si="111"/>
        <v>Dienstag</v>
      </c>
      <c r="D80" s="69">
        <v>469</v>
      </c>
      <c r="E80" s="69">
        <v>439</v>
      </c>
      <c r="F80" s="69">
        <v>496</v>
      </c>
      <c r="G80" s="69">
        <v>522</v>
      </c>
      <c r="H80" s="69">
        <v>494</v>
      </c>
      <c r="I80" s="69">
        <v>551</v>
      </c>
      <c r="J80" s="69">
        <v>0.87</v>
      </c>
      <c r="K80" s="69">
        <v>0.83</v>
      </c>
      <c r="L80" s="69">
        <v>0.9</v>
      </c>
      <c r="M80" s="69">
        <v>0.92</v>
      </c>
      <c r="N80" s="69">
        <v>0.9</v>
      </c>
      <c r="O80" s="69">
        <v>0.94</v>
      </c>
      <c r="P80" s="12">
        <f t="shared" si="62"/>
        <v>554.14285714285711</v>
      </c>
      <c r="Q80" s="15">
        <f t="shared" si="21"/>
        <v>0.92036242250834532</v>
      </c>
      <c r="R80" s="4">
        <f t="shared" si="107"/>
        <v>797</v>
      </c>
      <c r="S80" s="4">
        <f t="shared" si="112"/>
        <v>522.25</v>
      </c>
      <c r="T80" s="7">
        <f t="shared" si="113"/>
        <v>0.86608623548922059</v>
      </c>
      <c r="U80" s="5">
        <v>43974</v>
      </c>
      <c r="V80" s="9" t="str">
        <f t="shared" si="114"/>
        <v>Samstag</v>
      </c>
      <c r="W80" s="12">
        <v>638</v>
      </c>
      <c r="X80" s="15">
        <v>0.83</v>
      </c>
      <c r="Y80" s="15">
        <v>0.89</v>
      </c>
      <c r="Z80" s="4">
        <f t="shared" si="91"/>
        <v>489.85714285714283</v>
      </c>
      <c r="AA80" s="8">
        <f t="shared" si="92"/>
        <v>0.85044642857142849</v>
      </c>
      <c r="AB80" s="4">
        <f t="shared" si="115"/>
        <v>519.26875440912431</v>
      </c>
      <c r="AC80" s="8">
        <f t="shared" si="116"/>
        <v>0.90150825418250746</v>
      </c>
      <c r="AD80" s="4">
        <f t="shared" si="76"/>
        <v>541.71428571428567</v>
      </c>
      <c r="AE80" s="8">
        <f t="shared" si="117"/>
        <v>0.93399014778325118</v>
      </c>
      <c r="AF80" s="4">
        <f t="shared" si="118"/>
        <v>537.26407704758049</v>
      </c>
      <c r="AG80" s="8">
        <f t="shared" si="119"/>
        <v>0.92631737421996641</v>
      </c>
      <c r="AH80" s="4">
        <f t="shared" ref="AH80:AH81" si="122">AD87</f>
        <v>432.28571428571428</v>
      </c>
      <c r="AI80" s="8">
        <f t="shared" ref="AI80:AI81" si="123">AH80/AH76</f>
        <v>0.93222427603203939</v>
      </c>
      <c r="AJ80" s="15">
        <f t="shared" si="67"/>
        <v>5.0000000000000044E-2</v>
      </c>
      <c r="AK80" s="15">
        <f t="shared" si="68"/>
        <v>0</v>
      </c>
      <c r="AL80" s="15">
        <f t="shared" si="28"/>
        <v>6.9553571428571548E-2</v>
      </c>
      <c r="AM80" s="15">
        <f t="shared" si="103"/>
        <v>1.8491745817492578E-2</v>
      </c>
      <c r="AN80" s="15">
        <f t="shared" si="104"/>
        <v>9.000000000000008E-2</v>
      </c>
      <c r="AO80" s="15">
        <f t="shared" si="105"/>
        <v>6.3173742199663652E-3</v>
      </c>
      <c r="AP80" s="15">
        <f t="shared" si="33"/>
        <v>53</v>
      </c>
      <c r="AQ80" s="15">
        <f t="shared" ref="AQ80:AQ86" si="124">ABS(P80-$D80)</f>
        <v>85.14285714285711</v>
      </c>
      <c r="AR80" s="15">
        <f t="shared" si="34"/>
        <v>20.857142857142833</v>
      </c>
      <c r="AS80" s="15">
        <f t="shared" si="88"/>
        <v>50.268754409124313</v>
      </c>
    </row>
    <row r="81" spans="1:45" x14ac:dyDescent="0.4">
      <c r="A81" s="10">
        <v>43971</v>
      </c>
      <c r="B81" s="30">
        <v>79</v>
      </c>
      <c r="C81" s="11" t="str">
        <f t="shared" si="111"/>
        <v>Mittwoch</v>
      </c>
      <c r="D81" s="69">
        <v>566</v>
      </c>
      <c r="E81" s="69">
        <v>536</v>
      </c>
      <c r="F81" s="69">
        <v>593</v>
      </c>
      <c r="G81" s="69">
        <v>524</v>
      </c>
      <c r="H81" s="69">
        <v>495</v>
      </c>
      <c r="I81" s="69">
        <v>552</v>
      </c>
      <c r="J81" s="69">
        <v>0.89</v>
      </c>
      <c r="K81" s="69">
        <v>0.86</v>
      </c>
      <c r="L81" s="69">
        <v>0.93</v>
      </c>
      <c r="M81" s="69">
        <v>0.91</v>
      </c>
      <c r="N81" s="69">
        <v>0.89</v>
      </c>
      <c r="O81" s="69">
        <v>0.93</v>
      </c>
      <c r="P81" s="12">
        <f t="shared" si="62"/>
        <v>551.42857142857144</v>
      </c>
      <c r="Q81" s="15">
        <f t="shared" si="21"/>
        <v>0.91089351285189724</v>
      </c>
      <c r="R81" s="4">
        <f t="shared" si="107"/>
        <v>745</v>
      </c>
      <c r="S81" s="4">
        <f t="shared" si="112"/>
        <v>524</v>
      </c>
      <c r="T81" s="7">
        <f t="shared" si="113"/>
        <v>0.89229459344401874</v>
      </c>
      <c r="U81" s="5">
        <v>43975</v>
      </c>
      <c r="V81" s="9" t="str">
        <f t="shared" si="114"/>
        <v>Sonntag</v>
      </c>
      <c r="W81" s="12">
        <v>431</v>
      </c>
      <c r="X81" s="15">
        <v>0.94</v>
      </c>
      <c r="Y81" s="15">
        <v>0.93</v>
      </c>
      <c r="Z81" s="4">
        <f t="shared" si="91"/>
        <v>461.85714285714283</v>
      </c>
      <c r="AA81" s="8">
        <f t="shared" si="92"/>
        <v>0.8334622325341583</v>
      </c>
      <c r="AB81" s="4">
        <f t="shared" si="115"/>
        <v>517.3643720283826</v>
      </c>
      <c r="AC81" s="8">
        <f t="shared" si="116"/>
        <v>0.9336299572566843</v>
      </c>
      <c r="AD81" s="4">
        <f t="shared" si="76"/>
        <v>479.57142857142856</v>
      </c>
      <c r="AE81" s="8">
        <f t="shared" si="117"/>
        <v>0.82319764590485534</v>
      </c>
      <c r="AF81" s="4">
        <f t="shared" si="118"/>
        <v>497.04086034393089</v>
      </c>
      <c r="AG81" s="8">
        <f t="shared" si="119"/>
        <v>0.85318440961439834</v>
      </c>
      <c r="AH81" s="4">
        <f t="shared" si="122"/>
        <v>429.42857142857144</v>
      </c>
      <c r="AI81" s="8">
        <f t="shared" si="123"/>
        <v>0.89838613269575618</v>
      </c>
      <c r="AJ81" s="15">
        <f t="shared" si="67"/>
        <v>2.0000000000000018E-2</v>
      </c>
      <c r="AK81" s="15">
        <f t="shared" si="68"/>
        <v>0</v>
      </c>
      <c r="AL81" s="15">
        <f t="shared" si="28"/>
        <v>7.6537767465841733E-2</v>
      </c>
      <c r="AM81" s="15">
        <f t="shared" si="103"/>
        <v>2.3629957256684264E-2</v>
      </c>
      <c r="AN81" s="15">
        <f t="shared" si="104"/>
        <v>2.9999999999999916E-2</v>
      </c>
      <c r="AO81" s="15">
        <f t="shared" si="105"/>
        <v>5.6815590385601689E-2</v>
      </c>
      <c r="AP81" s="15">
        <f t="shared" si="33"/>
        <v>42</v>
      </c>
      <c r="AQ81" s="15">
        <f t="shared" si="124"/>
        <v>14.571428571428555</v>
      </c>
      <c r="AR81" s="15">
        <f t="shared" si="34"/>
        <v>104.14285714285717</v>
      </c>
      <c r="AS81" s="15">
        <f t="shared" si="88"/>
        <v>48.635627971617396</v>
      </c>
    </row>
    <row r="82" spans="1:45" x14ac:dyDescent="0.4">
      <c r="A82" s="10">
        <v>43972</v>
      </c>
      <c r="B82" s="30">
        <v>80</v>
      </c>
      <c r="C82" s="11" t="str">
        <f t="shared" si="111"/>
        <v>Donnerstag</v>
      </c>
      <c r="D82" s="69">
        <v>388</v>
      </c>
      <c r="E82" s="69">
        <v>366</v>
      </c>
      <c r="F82" s="69">
        <v>412</v>
      </c>
      <c r="G82" s="69">
        <v>509</v>
      </c>
      <c r="H82" s="69">
        <v>483</v>
      </c>
      <c r="I82" s="69">
        <v>536</v>
      </c>
      <c r="J82" s="69">
        <v>0.92</v>
      </c>
      <c r="K82" s="69">
        <v>0.89</v>
      </c>
      <c r="L82" s="69">
        <v>0.96</v>
      </c>
      <c r="M82" s="69">
        <v>0.85</v>
      </c>
      <c r="N82" s="69">
        <v>0.84</v>
      </c>
      <c r="O82" s="69">
        <v>0.87</v>
      </c>
      <c r="P82" s="12">
        <f t="shared" si="62"/>
        <v>531.57142857142856</v>
      </c>
      <c r="Q82" s="15">
        <f t="shared" si="21"/>
        <v>0.85044642857142849</v>
      </c>
      <c r="R82" s="4">
        <f t="shared" si="107"/>
        <v>460</v>
      </c>
      <c r="S82" s="4">
        <f t="shared" si="112"/>
        <v>509.5</v>
      </c>
      <c r="T82" s="7">
        <f t="shared" si="113"/>
        <v>0.92217194570135752</v>
      </c>
      <c r="U82" s="5">
        <v>43976</v>
      </c>
      <c r="V82" s="9" t="str">
        <f t="shared" si="114"/>
        <v>Montag</v>
      </c>
      <c r="W82" s="12">
        <v>289</v>
      </c>
      <c r="X82" s="15">
        <v>0.83</v>
      </c>
      <c r="Y82" s="15">
        <v>0.84</v>
      </c>
      <c r="Z82" s="4">
        <f t="shared" si="91"/>
        <v>451</v>
      </c>
      <c r="AA82" s="8">
        <f t="shared" si="92"/>
        <v>0.81787564766839371</v>
      </c>
      <c r="AB82" s="4">
        <f t="shared" si="115"/>
        <v>495.34222437844153</v>
      </c>
      <c r="AC82" s="8">
        <f t="shared" si="116"/>
        <v>0.89828900794017896</v>
      </c>
      <c r="AD82" s="4">
        <f t="shared" si="76"/>
        <v>423.57142857142856</v>
      </c>
      <c r="AE82" s="8">
        <f t="shared" si="117"/>
        <v>0.75522159959246049</v>
      </c>
      <c r="AF82" s="4">
        <f t="shared" si="118"/>
        <v>484.35194868221203</v>
      </c>
      <c r="AG82" s="8">
        <f t="shared" si="119"/>
        <v>0.86359236902075498</v>
      </c>
      <c r="AH82" s="4">
        <f t="shared" ref="AH82:AH84" si="125">AD89</f>
        <v>435.28571428571428</v>
      </c>
      <c r="AI82" s="8">
        <f t="shared" ref="AI82:AI84" si="126">AH82/AH78</f>
        <v>0.95189003436426112</v>
      </c>
      <c r="AJ82" s="15">
        <f t="shared" si="67"/>
        <v>7.0000000000000062E-2</v>
      </c>
      <c r="AK82" s="15">
        <f t="shared" si="68"/>
        <v>0</v>
      </c>
      <c r="AL82" s="15">
        <f t="shared" si="28"/>
        <v>3.2124352331606265E-2</v>
      </c>
      <c r="AM82" s="15">
        <f t="shared" si="103"/>
        <v>4.8289007940178985E-2</v>
      </c>
      <c r="AN82" s="15">
        <f t="shared" si="104"/>
        <v>2.0000000000000018E-2</v>
      </c>
      <c r="AO82" s="15">
        <f t="shared" si="105"/>
        <v>1.3592369020755002E-2</v>
      </c>
      <c r="AP82" s="15">
        <f t="shared" si="33"/>
        <v>121</v>
      </c>
      <c r="AQ82" s="15">
        <f t="shared" si="124"/>
        <v>143.57142857142856</v>
      </c>
      <c r="AR82" s="15">
        <f t="shared" si="34"/>
        <v>63</v>
      </c>
      <c r="AS82" s="15">
        <f t="shared" si="88"/>
        <v>107.34222437844153</v>
      </c>
    </row>
    <row r="83" spans="1:45" x14ac:dyDescent="0.4">
      <c r="A83" s="10">
        <v>43973</v>
      </c>
      <c r="B83" s="30">
        <v>81</v>
      </c>
      <c r="C83" s="11" t="str">
        <f t="shared" si="111"/>
        <v>Freitag</v>
      </c>
      <c r="D83" s="69">
        <v>386</v>
      </c>
      <c r="E83" s="69">
        <v>359</v>
      </c>
      <c r="F83" s="69">
        <v>411</v>
      </c>
      <c r="G83" s="69">
        <v>452</v>
      </c>
      <c r="H83" s="69">
        <v>425</v>
      </c>
      <c r="I83" s="69">
        <v>478</v>
      </c>
      <c r="J83" s="69">
        <v>0.79</v>
      </c>
      <c r="K83" s="69">
        <v>0.76</v>
      </c>
      <c r="L83" s="69">
        <v>0.82</v>
      </c>
      <c r="M83" s="69">
        <v>0.83</v>
      </c>
      <c r="N83" s="69">
        <v>0.82</v>
      </c>
      <c r="O83" s="69">
        <v>0.85</v>
      </c>
      <c r="P83" s="12">
        <f t="shared" si="62"/>
        <v>489.85714285714283</v>
      </c>
      <c r="Q83" s="15">
        <f t="shared" ref="Q83" si="127">P84/P80</f>
        <v>0.8334622325341583</v>
      </c>
      <c r="R83" s="4">
        <f t="shared" si="107"/>
        <v>638</v>
      </c>
      <c r="S83" s="4">
        <f t="shared" si="112"/>
        <v>452.25</v>
      </c>
      <c r="T83" s="7">
        <f t="shared" si="113"/>
        <v>0.78720626631853785</v>
      </c>
      <c r="U83" s="5">
        <v>43977</v>
      </c>
      <c r="V83" s="9" t="str">
        <f t="shared" si="114"/>
        <v>Dienstag</v>
      </c>
      <c r="W83" s="12">
        <v>432</v>
      </c>
      <c r="X83" s="15">
        <v>0.7</v>
      </c>
      <c r="Y83" s="15">
        <v>0.78</v>
      </c>
      <c r="Z83" s="4">
        <f t="shared" ref="Z83" si="128">AVERAGE(D80:D86)</f>
        <v>430</v>
      </c>
      <c r="AA83" s="8">
        <f t="shared" ref="AA83" si="129">Z83/Z79</f>
        <v>0.80892233270626179</v>
      </c>
      <c r="AB83" s="4">
        <f t="shared" si="115"/>
        <v>432.72928194490885</v>
      </c>
      <c r="AC83" s="8">
        <f t="shared" si="116"/>
        <v>0.81405669809577053</v>
      </c>
      <c r="AD83" s="4">
        <f t="shared" si="76"/>
        <v>463.71428571428572</v>
      </c>
      <c r="AE83" s="8">
        <f t="shared" si="117"/>
        <v>0.83810999225406657</v>
      </c>
      <c r="AF83" s="4">
        <f t="shared" si="118"/>
        <v>509.49875982268748</v>
      </c>
      <c r="AG83" s="8">
        <f t="shared" si="119"/>
        <v>0.92086013910632891</v>
      </c>
      <c r="AH83" s="4">
        <f t="shared" si="125"/>
        <v>401.85714285714283</v>
      </c>
      <c r="AI83" s="8">
        <f t="shared" si="126"/>
        <v>0.86687211093990757</v>
      </c>
      <c r="AJ83" s="15">
        <f t="shared" si="67"/>
        <v>3.9999999999999925E-2</v>
      </c>
      <c r="AK83" s="15">
        <f t="shared" si="68"/>
        <v>0</v>
      </c>
      <c r="AL83" s="15">
        <f t="shared" si="28"/>
        <v>2.1077667293738167E-2</v>
      </c>
      <c r="AM83" s="15">
        <f t="shared" si="103"/>
        <v>1.5943301904229434E-2</v>
      </c>
      <c r="AN83" s="15">
        <f t="shared" si="104"/>
        <v>0.13</v>
      </c>
      <c r="AO83" s="15">
        <f t="shared" si="105"/>
        <v>9.0860139106328952E-2</v>
      </c>
      <c r="AP83" s="15">
        <f t="shared" si="33"/>
        <v>66</v>
      </c>
      <c r="AQ83" s="15">
        <f t="shared" si="124"/>
        <v>103.85714285714283</v>
      </c>
      <c r="AR83" s="15">
        <f t="shared" si="34"/>
        <v>44</v>
      </c>
      <c r="AS83" s="15">
        <f t="shared" si="88"/>
        <v>46.729281944908848</v>
      </c>
    </row>
    <row r="84" spans="1:45" x14ac:dyDescent="0.4">
      <c r="A84" s="10">
        <v>43974</v>
      </c>
      <c r="B84" s="30">
        <v>82</v>
      </c>
      <c r="C84" s="11" t="str">
        <f t="shared" si="111"/>
        <v>Samstag</v>
      </c>
      <c r="D84" s="69">
        <v>363</v>
      </c>
      <c r="E84" s="69">
        <v>340</v>
      </c>
      <c r="F84" s="69">
        <v>388</v>
      </c>
      <c r="G84" s="69">
        <v>426</v>
      </c>
      <c r="H84" s="69">
        <v>400</v>
      </c>
      <c r="I84" s="69">
        <v>451</v>
      </c>
      <c r="J84" s="69">
        <v>0.82</v>
      </c>
      <c r="K84" s="69">
        <v>0.78</v>
      </c>
      <c r="L84" s="69">
        <v>0.85</v>
      </c>
      <c r="M84" s="69">
        <v>0.82</v>
      </c>
      <c r="N84" s="69">
        <v>0.8</v>
      </c>
      <c r="O84" s="69">
        <v>0.84</v>
      </c>
      <c r="P84" s="12">
        <f t="shared" ref="P84:P93" si="130">AVERAGE(D78:D84)</f>
        <v>461.85714285714283</v>
      </c>
      <c r="Q84" s="15">
        <f t="shared" ref="Q84:Q94" si="131">P85/P81</f>
        <v>0.81787564766839371</v>
      </c>
      <c r="R84" s="4">
        <f t="shared" si="107"/>
        <v>431</v>
      </c>
      <c r="S84" s="4">
        <f t="shared" si="112"/>
        <v>425.75</v>
      </c>
      <c r="T84" s="7">
        <f t="shared" si="113"/>
        <v>0.81522259454284351</v>
      </c>
      <c r="U84" s="5">
        <v>43978</v>
      </c>
      <c r="V84" s="9" t="str">
        <f t="shared" si="114"/>
        <v>Mittwoch</v>
      </c>
      <c r="W84" s="12">
        <v>362</v>
      </c>
      <c r="X84" s="15">
        <v>0.68</v>
      </c>
      <c r="Y84" s="15">
        <v>0.76</v>
      </c>
      <c r="Z84" s="4">
        <f t="shared" ref="Z84" si="132">AVERAGE(D81:D87)</f>
        <v>425</v>
      </c>
      <c r="AA84" s="8">
        <f t="shared" ref="AA84" si="133">Z84/Z80</f>
        <v>0.86759988334791494</v>
      </c>
      <c r="AB84" s="4">
        <f t="shared" si="115"/>
        <v>402.19298170972331</v>
      </c>
      <c r="AC84" s="8">
        <f t="shared" si="116"/>
        <v>0.82104137415224943</v>
      </c>
      <c r="AD84" s="4">
        <f t="shared" ref="AD84" si="134">AVERAGE(W81:W87)</f>
        <v>478</v>
      </c>
      <c r="AE84" s="8">
        <f t="shared" ref="AE84" si="135">AD84/AD80</f>
        <v>0.88238396624472581</v>
      </c>
      <c r="AF84" s="4">
        <f t="shared" si="118"/>
        <v>403.59508502567604</v>
      </c>
      <c r="AG84" s="8">
        <f t="shared" si="119"/>
        <v>0.74503312109170161</v>
      </c>
      <c r="AH84" s="4">
        <f t="shared" si="125"/>
        <v>354.57142857142856</v>
      </c>
      <c r="AI84" s="8">
        <f t="shared" si="126"/>
        <v>0.8202247191011236</v>
      </c>
      <c r="AJ84" s="15">
        <f t="shared" si="67"/>
        <v>0</v>
      </c>
      <c r="AK84" s="15">
        <f t="shared" si="68"/>
        <v>0</v>
      </c>
      <c r="AL84" s="15">
        <f t="shared" si="28"/>
        <v>4.7599883347914984E-2</v>
      </c>
      <c r="AM84" s="15">
        <f t="shared" ref="AM84" si="136">ABS(AC84-$M84)</f>
        <v>1.0413741522494746E-3</v>
      </c>
      <c r="AN84" s="15">
        <f t="shared" ref="AN84" si="137">ABS(X84-$M84)</f>
        <v>0.1399999999999999</v>
      </c>
      <c r="AO84" s="15">
        <f t="shared" ref="AO84" si="138">ABS(AG84-$M84)</f>
        <v>7.496687890829834E-2</v>
      </c>
      <c r="AP84" s="15">
        <f t="shared" si="33"/>
        <v>63</v>
      </c>
      <c r="AQ84" s="15">
        <f t="shared" si="124"/>
        <v>98.857142857142833</v>
      </c>
      <c r="AR84" s="15">
        <f t="shared" si="34"/>
        <v>62</v>
      </c>
      <c r="AS84" s="15">
        <f t="shared" si="88"/>
        <v>39.192981709723313</v>
      </c>
    </row>
    <row r="85" spans="1:45" x14ac:dyDescent="0.4">
      <c r="A85" s="10">
        <v>43975</v>
      </c>
      <c r="B85" s="30">
        <v>83</v>
      </c>
      <c r="C85" s="11" t="str">
        <f t="shared" si="111"/>
        <v>Sonntag</v>
      </c>
      <c r="D85" s="69">
        <v>370</v>
      </c>
      <c r="E85" s="69">
        <v>344</v>
      </c>
      <c r="F85" s="69">
        <v>396</v>
      </c>
      <c r="G85" s="69">
        <v>377</v>
      </c>
      <c r="H85" s="69">
        <v>352</v>
      </c>
      <c r="I85" s="69">
        <v>401</v>
      </c>
      <c r="J85" s="69">
        <v>0.72</v>
      </c>
      <c r="K85" s="69">
        <v>0.69</v>
      </c>
      <c r="L85" s="69">
        <v>0.75</v>
      </c>
      <c r="M85" s="69">
        <v>0.81</v>
      </c>
      <c r="N85" s="69">
        <v>0.79</v>
      </c>
      <c r="O85" s="69">
        <v>0.83</v>
      </c>
      <c r="P85" s="12">
        <f t="shared" si="130"/>
        <v>451</v>
      </c>
      <c r="Q85" s="15">
        <f t="shared" si="131"/>
        <v>0.80892233270626179</v>
      </c>
      <c r="R85" s="4">
        <f t="shared" si="107"/>
        <v>289</v>
      </c>
      <c r="S85" s="4">
        <f t="shared" si="112"/>
        <v>376.75</v>
      </c>
      <c r="T85" s="7">
        <f t="shared" si="113"/>
        <v>0.71898854961832059</v>
      </c>
      <c r="U85" s="5">
        <v>43979</v>
      </c>
      <c r="V85" s="9" t="str">
        <f t="shared" si="114"/>
        <v>Donnerstag</v>
      </c>
      <c r="W85" s="12">
        <v>353</v>
      </c>
      <c r="X85" s="15">
        <v>0.61</v>
      </c>
      <c r="Y85" s="15">
        <v>0.78</v>
      </c>
      <c r="Z85" s="4">
        <f t="shared" ref="Z85" si="139">AVERAGE(D82:D88)</f>
        <v>409</v>
      </c>
      <c r="AA85" s="8">
        <f t="shared" ref="AA85" si="140">Z85/Z81</f>
        <v>0.88555521187751318</v>
      </c>
      <c r="AB85" s="4">
        <f t="shared" si="115"/>
        <v>381.0872845537084</v>
      </c>
      <c r="AC85" s="8">
        <f t="shared" si="116"/>
        <v>0.82511939123908407</v>
      </c>
      <c r="AD85" s="4">
        <f t="shared" ref="AD85" si="141">AVERAGE(W82:W88)</f>
        <v>457.28571428571428</v>
      </c>
      <c r="AE85" s="8">
        <f t="shared" ref="AE85" si="142">AD85/AD81</f>
        <v>0.9535299374441466</v>
      </c>
      <c r="AF85" s="4">
        <f t="shared" si="118"/>
        <v>338.78383651745378</v>
      </c>
      <c r="AG85" s="8">
        <f t="shared" si="119"/>
        <v>0.70643040084068409</v>
      </c>
      <c r="AH85" s="4">
        <f t="shared" ref="AH85:AH87" si="143">AD92</f>
        <v>356.71428571428572</v>
      </c>
      <c r="AI85" s="8">
        <f t="shared" ref="AI85:AI87" si="144">AH85/AH81</f>
        <v>0.83067198935462405</v>
      </c>
      <c r="AJ85" s="15">
        <f t="shared" si="67"/>
        <v>9.000000000000008E-2</v>
      </c>
      <c r="AK85" s="15">
        <f t="shared" si="68"/>
        <v>0</v>
      </c>
      <c r="AL85" s="15">
        <f t="shared" si="28"/>
        <v>7.5555211877513129E-2</v>
      </c>
      <c r="AM85" s="15">
        <f t="shared" ref="AM85:AM86" si="145">ABS(AC85-$M85)</f>
        <v>1.5119391239084012E-2</v>
      </c>
      <c r="AN85" s="15">
        <f t="shared" ref="AN85:AN86" si="146">ABS(X85-$M85)</f>
        <v>0.20000000000000007</v>
      </c>
      <c r="AO85" s="15">
        <f t="shared" ref="AO85:AO86" si="147">ABS(AG85-$M85)</f>
        <v>0.10356959915931596</v>
      </c>
      <c r="AP85" s="15">
        <f t="shared" si="33"/>
        <v>7</v>
      </c>
      <c r="AQ85" s="15">
        <f t="shared" si="124"/>
        <v>81</v>
      </c>
      <c r="AR85" s="15">
        <f t="shared" si="34"/>
        <v>39</v>
      </c>
      <c r="AS85" s="15">
        <f t="shared" si="88"/>
        <v>11.0872845537084</v>
      </c>
    </row>
    <row r="86" spans="1:45" x14ac:dyDescent="0.4">
      <c r="A86" s="10">
        <v>43976</v>
      </c>
      <c r="B86" s="30">
        <v>84</v>
      </c>
      <c r="C86" s="11" t="str">
        <f t="shared" ref="C86:C87" si="148">TEXT(A86,"TTTT")</f>
        <v>Montag</v>
      </c>
      <c r="D86" s="69">
        <v>468</v>
      </c>
      <c r="E86" s="69">
        <v>445</v>
      </c>
      <c r="F86" s="69">
        <v>492</v>
      </c>
      <c r="G86" s="69">
        <v>397</v>
      </c>
      <c r="H86" s="69">
        <v>372</v>
      </c>
      <c r="I86" s="69">
        <v>421</v>
      </c>
      <c r="J86" s="69">
        <v>0.78</v>
      </c>
      <c r="K86" s="69">
        <v>0.75</v>
      </c>
      <c r="L86" s="69">
        <v>0.81</v>
      </c>
      <c r="M86" s="69">
        <v>0.87</v>
      </c>
      <c r="N86" s="69">
        <v>0.85</v>
      </c>
      <c r="O86" s="69">
        <v>0.89</v>
      </c>
      <c r="P86" s="12">
        <f t="shared" si="130"/>
        <v>430</v>
      </c>
      <c r="Q86" s="15">
        <f t="shared" si="131"/>
        <v>0.86759988334791494</v>
      </c>
      <c r="R86" s="4">
        <f t="shared" ref="R86:R89" si="149">W83</f>
        <v>432</v>
      </c>
      <c r="S86" s="4">
        <f t="shared" ref="S86" si="150">AVERAGE(D83:D86)</f>
        <v>396.75</v>
      </c>
      <c r="T86" s="7">
        <f t="shared" ref="T86" si="151">S86/S82</f>
        <v>0.77870461236506383</v>
      </c>
      <c r="U86" s="5">
        <v>43980</v>
      </c>
      <c r="V86" s="9" t="str">
        <f t="shared" ref="V86:V87" si="152">TEXT(U86,"TTTT")</f>
        <v>Freitag</v>
      </c>
      <c r="W86" s="12">
        <v>741</v>
      </c>
      <c r="X86" s="15">
        <v>0.85</v>
      </c>
      <c r="Y86" s="15">
        <v>0.85</v>
      </c>
      <c r="Z86" s="4">
        <f t="shared" ref="Z86" si="153">AVERAGE(D83:D89)</f>
        <v>407.71428571428572</v>
      </c>
      <c r="AA86" s="8">
        <f t="shared" ref="AA86" si="154">Z86/Z82</f>
        <v>0.90402280646183086</v>
      </c>
      <c r="AB86" s="4">
        <f t="shared" ref="AB86" si="155">AVERAGE(D83:D86,AA83^1.75*D80,AA83^1.75*D81,AA83^1.75*D82)</f>
        <v>366.97750575186507</v>
      </c>
      <c r="AC86" s="8">
        <f t="shared" ref="AC86" si="156">AB86/Z82</f>
        <v>0.81369735199970084</v>
      </c>
      <c r="AD86" s="4">
        <f t="shared" ref="AD86" si="157">AVERAGE(W83:W89)</f>
        <v>463.57142857142856</v>
      </c>
      <c r="AE86" s="8">
        <f t="shared" ref="AE86" si="158">AD86/AD82</f>
        <v>1.0944350758853287</v>
      </c>
      <c r="AF86" s="4">
        <f t="shared" ref="AF86" si="159">AVERAGE(W83:W86,AE83^1.75*W80,AE83^1.75*W81,AE83^1.75*W82)</f>
        <v>412.13675536813753</v>
      </c>
      <c r="AG86" s="8">
        <f t="shared" ref="AG86" si="160">AF86/AD82</f>
        <v>0.9730041442080819</v>
      </c>
      <c r="AH86" s="4">
        <f t="shared" si="143"/>
        <v>339.71428571428572</v>
      </c>
      <c r="AI86" s="8">
        <f t="shared" si="144"/>
        <v>0.78043977682966859</v>
      </c>
      <c r="AJ86" s="15">
        <f t="shared" si="67"/>
        <v>8.9999999999999969E-2</v>
      </c>
      <c r="AK86" s="15">
        <f t="shared" si="68"/>
        <v>0</v>
      </c>
      <c r="AL86" s="15">
        <f t="shared" si="28"/>
        <v>3.4022806461830868E-2</v>
      </c>
      <c r="AM86" s="15">
        <f t="shared" si="145"/>
        <v>5.630264800029916E-2</v>
      </c>
      <c r="AN86" s="15">
        <f t="shared" si="146"/>
        <v>2.0000000000000018E-2</v>
      </c>
      <c r="AO86" s="15">
        <f t="shared" si="147"/>
        <v>0.1030041442080819</v>
      </c>
      <c r="AP86" s="15">
        <f t="shared" si="33"/>
        <v>71</v>
      </c>
      <c r="AQ86" s="15">
        <f t="shared" si="124"/>
        <v>38</v>
      </c>
      <c r="AR86" s="15">
        <f t="shared" si="34"/>
        <v>60.285714285714278</v>
      </c>
      <c r="AS86" s="15">
        <f t="shared" si="88"/>
        <v>101.02249424813493</v>
      </c>
    </row>
    <row r="87" spans="1:45" x14ac:dyDescent="0.4">
      <c r="A87" s="10">
        <v>43977</v>
      </c>
      <c r="B87" s="30">
        <v>85</v>
      </c>
      <c r="C87" s="11" t="str">
        <f t="shared" si="148"/>
        <v>Dienstag</v>
      </c>
      <c r="D87" s="69">
        <v>434</v>
      </c>
      <c r="E87" s="69">
        <v>406</v>
      </c>
      <c r="F87" s="69">
        <v>460</v>
      </c>
      <c r="G87" s="69">
        <v>409</v>
      </c>
      <c r="H87" s="69">
        <v>384</v>
      </c>
      <c r="I87" s="69">
        <v>434</v>
      </c>
      <c r="J87" s="69">
        <v>0.9</v>
      </c>
      <c r="K87" s="69">
        <v>0.87</v>
      </c>
      <c r="L87" s="69">
        <v>0.94</v>
      </c>
      <c r="M87" s="69">
        <v>0.89</v>
      </c>
      <c r="N87" s="69">
        <v>0.87</v>
      </c>
      <c r="O87" s="69">
        <v>0.91</v>
      </c>
      <c r="P87" s="12">
        <f t="shared" si="130"/>
        <v>425</v>
      </c>
      <c r="Q87" s="15">
        <f t="shared" si="131"/>
        <v>0.88555521187751318</v>
      </c>
      <c r="R87" s="4">
        <f t="shared" si="149"/>
        <v>362</v>
      </c>
      <c r="S87" s="4">
        <f t="shared" ref="S87:S89" si="161">AVERAGE(D84:D87)</f>
        <v>408.75</v>
      </c>
      <c r="T87" s="7">
        <f t="shared" ref="T87:T89" si="162">S87/S83</f>
        <v>0.90381426202321724</v>
      </c>
      <c r="U87" s="5">
        <v>43981</v>
      </c>
      <c r="V87" s="9" t="str">
        <f t="shared" si="152"/>
        <v>Samstag</v>
      </c>
      <c r="W87" s="12">
        <v>738</v>
      </c>
      <c r="X87" s="15">
        <v>1.03</v>
      </c>
      <c r="Y87" s="15">
        <v>0.95</v>
      </c>
      <c r="Z87" s="4">
        <f t="shared" ref="Z87:Z88" si="163">AVERAGE(D84:D90)</f>
        <v>402.28571428571428</v>
      </c>
      <c r="AA87" s="8">
        <f t="shared" ref="AA87:AA88" si="164">Z87/Z83</f>
        <v>0.93554817275747504</v>
      </c>
      <c r="AB87" s="4">
        <f t="shared" ref="AB87" si="165">AVERAGE(D84:D87,AA84^1.75*D81,AA84^1.75*D82,AA84^1.75*D83)</f>
        <v>382.87350818545019</v>
      </c>
      <c r="AC87" s="8">
        <f t="shared" ref="AC87" si="166">AB87/Z83</f>
        <v>0.89040350740802365</v>
      </c>
      <c r="AD87" s="4">
        <f t="shared" ref="AD87" si="167">AVERAGE(W84:W90)</f>
        <v>432.28571428571428</v>
      </c>
      <c r="AE87" s="8">
        <f t="shared" ref="AE87" si="168">AD87/AD83</f>
        <v>0.93222427603203939</v>
      </c>
      <c r="AF87" s="4">
        <f t="shared" ref="AF87" si="169">AVERAGE(W84:W87,AE84^1.75*W81,AE84^1.75*W82,AE84^1.75*W83)</f>
        <v>445.63581573541472</v>
      </c>
      <c r="AG87" s="8">
        <f t="shared" ref="AG87" si="170">AF87/AD83</f>
        <v>0.96101377392110388</v>
      </c>
      <c r="AH87" s="4">
        <f t="shared" si="143"/>
        <v>359.28571428571428</v>
      </c>
      <c r="AI87" s="8">
        <f t="shared" si="144"/>
        <v>0.89406327763953075</v>
      </c>
      <c r="AJ87" s="15">
        <f t="shared" si="67"/>
        <v>1.0000000000000009E-2</v>
      </c>
      <c r="AK87" s="15">
        <f t="shared" si="68"/>
        <v>0</v>
      </c>
      <c r="AL87" s="15">
        <f t="shared" si="28"/>
        <v>4.5548172757475025E-2</v>
      </c>
      <c r="AM87" s="15">
        <f t="shared" ref="AM87:AM89" si="171">ABS(AC87-$M87)</f>
        <v>4.0350740802364005E-4</v>
      </c>
      <c r="AN87" s="15">
        <f t="shared" ref="AN87:AN89" si="172">ABS(X87-$M87)</f>
        <v>0.14000000000000001</v>
      </c>
      <c r="AO87" s="15">
        <f t="shared" ref="AO87:AO89" si="173">ABS(AG87-$M87)</f>
        <v>7.1013773921103862E-2</v>
      </c>
      <c r="AP87" s="15">
        <f t="shared" ref="AP87:AP98" si="174">ABS(G87-$D87)</f>
        <v>25</v>
      </c>
      <c r="AQ87" s="15">
        <f t="shared" ref="AQ87:AQ98" si="175">ABS(P87-$D87)</f>
        <v>9</v>
      </c>
      <c r="AR87" s="15">
        <f t="shared" ref="AR87:AR98" si="176">ABS(Z87-$D87)</f>
        <v>31.714285714285722</v>
      </c>
      <c r="AS87" s="15">
        <f t="shared" si="88"/>
        <v>51.126491814549809</v>
      </c>
    </row>
    <row r="88" spans="1:45" x14ac:dyDescent="0.4">
      <c r="A88" s="10">
        <v>43978</v>
      </c>
      <c r="B88" s="30">
        <v>86</v>
      </c>
      <c r="C88" s="11" t="str">
        <f t="shared" ref="C88:C89" si="177">TEXT(A88,"TTTT")</f>
        <v>Mittwoch</v>
      </c>
      <c r="D88" s="69">
        <v>454</v>
      </c>
      <c r="E88" s="69">
        <v>429</v>
      </c>
      <c r="F88" s="69">
        <v>478</v>
      </c>
      <c r="G88" s="69">
        <v>432</v>
      </c>
      <c r="H88" s="69">
        <v>406</v>
      </c>
      <c r="I88" s="69">
        <v>456</v>
      </c>
      <c r="J88" s="69">
        <v>1.01</v>
      </c>
      <c r="K88" s="69">
        <v>0.97</v>
      </c>
      <c r="L88" s="69">
        <v>1.05</v>
      </c>
      <c r="M88" s="69">
        <v>0.9</v>
      </c>
      <c r="N88" s="69">
        <v>0.88</v>
      </c>
      <c r="O88" s="69">
        <v>0.92</v>
      </c>
      <c r="P88" s="12">
        <f t="shared" si="130"/>
        <v>409</v>
      </c>
      <c r="Q88" s="15">
        <f t="shared" si="131"/>
        <v>0.90402280646183086</v>
      </c>
      <c r="R88" s="4">
        <f t="shared" si="149"/>
        <v>353</v>
      </c>
      <c r="S88" s="4">
        <f t="shared" si="161"/>
        <v>431.5</v>
      </c>
      <c r="T88" s="7">
        <f t="shared" si="162"/>
        <v>1.0135055783910745</v>
      </c>
      <c r="U88" s="5">
        <v>43982</v>
      </c>
      <c r="V88" s="9" t="str">
        <f t="shared" ref="V88:V89" si="178">TEXT(U88,"TTTT")</f>
        <v>Sonntag</v>
      </c>
      <c r="W88" s="12">
        <v>286</v>
      </c>
      <c r="X88" s="15">
        <v>1.04</v>
      </c>
      <c r="Y88" s="15">
        <v>0.9</v>
      </c>
      <c r="Z88" s="4">
        <f t="shared" si="163"/>
        <v>391.71428571428572</v>
      </c>
      <c r="AA88" s="8">
        <f t="shared" si="164"/>
        <v>0.9216806722689076</v>
      </c>
      <c r="AB88" s="4">
        <f t="shared" ref="AB88" si="179">AVERAGE(D85:D88,AA85^1.75*D82,AA85^1.75*D83,AA85^1.75*D84)</f>
        <v>377.87900956497748</v>
      </c>
      <c r="AC88" s="8">
        <f t="shared" ref="AC88" si="180">AB88/Z84</f>
        <v>0.8891270813293588</v>
      </c>
      <c r="AD88" s="4">
        <f t="shared" ref="AD88" si="181">AVERAGE(W85:W91)</f>
        <v>429.42857142857144</v>
      </c>
      <c r="AE88" s="8">
        <f t="shared" ref="AE88" si="182">AD88/AD84</f>
        <v>0.89838613269575618</v>
      </c>
      <c r="AF88" s="4">
        <f t="shared" ref="AF88:AF90" si="183">AVERAGE(W85:W88,AE85^1.75*W82,AE85^1.75*W83,AE85^1.75*W84)</f>
        <v>444.92405985775019</v>
      </c>
      <c r="AG88" s="8">
        <f t="shared" ref="AG88:AG90" si="184">AF88/AD84</f>
        <v>0.93080347250575357</v>
      </c>
      <c r="AH88" s="4">
        <f t="shared" ref="AH88:AH91" si="185">AD95</f>
        <v>355.85714285714283</v>
      </c>
      <c r="AI88" s="8">
        <f t="shared" ref="AI88:AI91" si="186">AH88/AH84</f>
        <v>1.0036261079774376</v>
      </c>
      <c r="AJ88" s="15">
        <f t="shared" si="67"/>
        <v>0.10999999999999999</v>
      </c>
      <c r="AK88" s="15">
        <f t="shared" si="68"/>
        <v>0</v>
      </c>
      <c r="AL88" s="15">
        <f t="shared" si="28"/>
        <v>2.1680672268907575E-2</v>
      </c>
      <c r="AM88" s="15">
        <f t="shared" si="171"/>
        <v>1.0872918670641218E-2</v>
      </c>
      <c r="AN88" s="15">
        <f t="shared" si="172"/>
        <v>0.14000000000000001</v>
      </c>
      <c r="AO88" s="15">
        <f t="shared" si="173"/>
        <v>3.0803472505753549E-2</v>
      </c>
      <c r="AP88" s="15">
        <f t="shared" si="174"/>
        <v>22</v>
      </c>
      <c r="AQ88" s="15">
        <f t="shared" si="175"/>
        <v>45</v>
      </c>
      <c r="AR88" s="15">
        <f t="shared" si="176"/>
        <v>62.285714285714278</v>
      </c>
      <c r="AS88" s="15">
        <f t="shared" si="88"/>
        <v>76.12099043502252</v>
      </c>
    </row>
    <row r="89" spans="1:45" x14ac:dyDescent="0.4">
      <c r="A89" s="10">
        <v>43979</v>
      </c>
      <c r="B89" s="30">
        <v>87</v>
      </c>
      <c r="C89" s="11" t="str">
        <f t="shared" si="177"/>
        <v>Donnerstag</v>
      </c>
      <c r="D89" s="69">
        <v>379</v>
      </c>
      <c r="E89" s="69">
        <v>356</v>
      </c>
      <c r="F89" s="69">
        <v>406</v>
      </c>
      <c r="G89" s="69">
        <v>434</v>
      </c>
      <c r="H89" s="69">
        <v>409</v>
      </c>
      <c r="I89" s="69">
        <v>459</v>
      </c>
      <c r="J89" s="69">
        <v>1.1499999999999999</v>
      </c>
      <c r="K89" s="69">
        <v>1.0900000000000001</v>
      </c>
      <c r="L89" s="69">
        <v>1.2</v>
      </c>
      <c r="M89" s="69">
        <v>0.94</v>
      </c>
      <c r="N89" s="69">
        <v>0.92</v>
      </c>
      <c r="O89" s="69">
        <v>0.96</v>
      </c>
      <c r="P89" s="12">
        <f t="shared" si="130"/>
        <v>407.71428571428572</v>
      </c>
      <c r="Q89" s="15">
        <f t="shared" si="131"/>
        <v>0.93554817275747504</v>
      </c>
      <c r="R89" s="4">
        <f t="shared" si="149"/>
        <v>741</v>
      </c>
      <c r="S89" s="4">
        <f t="shared" si="161"/>
        <v>433.75</v>
      </c>
      <c r="T89" s="7">
        <f t="shared" si="162"/>
        <v>1.1512939615129396</v>
      </c>
      <c r="U89" s="5">
        <v>43983</v>
      </c>
      <c r="V89" s="9" t="str">
        <f t="shared" si="178"/>
        <v>Montag</v>
      </c>
      <c r="W89" s="12">
        <v>333</v>
      </c>
      <c r="X89" s="15">
        <v>1.2</v>
      </c>
      <c r="Y89" s="15">
        <v>0.95</v>
      </c>
      <c r="Z89" s="4">
        <f t="shared" ref="Z89:Z90" si="187">AVERAGE(D86:D92)</f>
        <v>377.28571428571428</v>
      </c>
      <c r="AA89" s="8">
        <f t="shared" ref="AA89:AA90" si="188">Z89/Z85</f>
        <v>0.92245895913377574</v>
      </c>
      <c r="AB89" s="4">
        <f t="shared" ref="AB89" si="189">AVERAGE(D86:D89,AA86^1.75*D83,AA86^1.75*D84,AA86^1.75*D85)</f>
        <v>381.83899390604034</v>
      </c>
      <c r="AC89" s="8">
        <f t="shared" ref="AC89" si="190">AB89/Z85</f>
        <v>0.93359167214190797</v>
      </c>
      <c r="AD89" s="4">
        <f t="shared" ref="AD89:AD90" si="191">AVERAGE(W86:W92)</f>
        <v>435.28571428571428</v>
      </c>
      <c r="AE89" s="8">
        <f t="shared" ref="AE89:AE90" si="192">AD89/AD85</f>
        <v>0.95189003436426112</v>
      </c>
      <c r="AF89" s="4">
        <f t="shared" si="183"/>
        <v>491.60231556646346</v>
      </c>
      <c r="AG89" s="8">
        <f t="shared" si="184"/>
        <v>1.0750441140160087</v>
      </c>
      <c r="AH89" s="4">
        <f t="shared" si="185"/>
        <v>378.85714285714283</v>
      </c>
      <c r="AI89" s="8">
        <f t="shared" si="186"/>
        <v>1.0620744893872647</v>
      </c>
      <c r="AJ89" s="15">
        <f t="shared" si="67"/>
        <v>0.20999999999999996</v>
      </c>
      <c r="AK89" s="15">
        <f t="shared" si="68"/>
        <v>0</v>
      </c>
      <c r="AL89" s="15">
        <f t="shared" si="28"/>
        <v>1.7541040866224211E-2</v>
      </c>
      <c r="AM89" s="15">
        <f t="shared" si="171"/>
        <v>6.4083278580919778E-3</v>
      </c>
      <c r="AN89" s="15">
        <f t="shared" si="172"/>
        <v>0.26</v>
      </c>
      <c r="AO89" s="15">
        <f t="shared" si="173"/>
        <v>0.1350441140160088</v>
      </c>
      <c r="AP89" s="15">
        <f t="shared" si="174"/>
        <v>55</v>
      </c>
      <c r="AQ89" s="15">
        <f t="shared" ref="AQ89:AQ97" si="193">ABS(P89-$D89)</f>
        <v>28.714285714285722</v>
      </c>
      <c r="AR89" s="15">
        <f t="shared" si="176"/>
        <v>1.7142857142857224</v>
      </c>
      <c r="AS89" s="15">
        <f t="shared" si="88"/>
        <v>2.8389939060403435</v>
      </c>
    </row>
    <row r="90" spans="1:45" x14ac:dyDescent="0.4">
      <c r="A90" s="10">
        <v>43980</v>
      </c>
      <c r="B90" s="30">
        <v>88</v>
      </c>
      <c r="C90" s="11" t="str">
        <f t="shared" ref="C90:C91" si="194">TEXT(A90,"TTTT")</f>
        <v>Freitag</v>
      </c>
      <c r="D90" s="69">
        <v>348</v>
      </c>
      <c r="E90" s="69">
        <v>325</v>
      </c>
      <c r="F90" s="69">
        <v>371</v>
      </c>
      <c r="G90" s="69">
        <v>404</v>
      </c>
      <c r="H90" s="69">
        <v>379</v>
      </c>
      <c r="I90" s="69">
        <v>429</v>
      </c>
      <c r="J90" s="69">
        <v>1.02</v>
      </c>
      <c r="K90" s="69">
        <v>0.97</v>
      </c>
      <c r="L90" s="69">
        <v>1.07</v>
      </c>
      <c r="M90" s="69">
        <v>0.92</v>
      </c>
      <c r="N90" s="69">
        <v>0.9</v>
      </c>
      <c r="O90" s="69">
        <v>0.94</v>
      </c>
      <c r="P90" s="12">
        <f t="shared" si="130"/>
        <v>402.28571428571428</v>
      </c>
      <c r="Q90" s="15">
        <f t="shared" ref="Q90:Q92" si="195">P91/P87</f>
        <v>0.9216806722689076</v>
      </c>
      <c r="R90" s="4">
        <f t="shared" ref="R90:R91" si="196">W87</f>
        <v>738</v>
      </c>
      <c r="S90" s="4">
        <f t="shared" ref="S90:S91" si="197">AVERAGE(D87:D90)</f>
        <v>403.75</v>
      </c>
      <c r="T90" s="7">
        <f t="shared" ref="T90:T91" si="198">S90/S86</f>
        <v>1.017643352236925</v>
      </c>
      <c r="U90" s="5">
        <v>43984</v>
      </c>
      <c r="V90" s="9" t="str">
        <f t="shared" ref="V90:V91" si="199">TEXT(U90,"TTTT")</f>
        <v>Dienstag</v>
      </c>
      <c r="W90" s="12">
        <v>213</v>
      </c>
      <c r="X90" s="15">
        <v>0.89</v>
      </c>
      <c r="Y90" s="15">
        <v>0.87</v>
      </c>
      <c r="Z90" s="4">
        <f t="shared" si="187"/>
        <v>357.14285714285717</v>
      </c>
      <c r="AA90" s="8">
        <f t="shared" si="188"/>
        <v>0.87596355991590757</v>
      </c>
      <c r="AB90" s="4">
        <f t="shared" ref="AB90:AB91" si="200">AVERAGE(D87:D90,AA87^1.75*D84,AA87^1.75*D85,AA87^1.75*D86)</f>
        <v>383.40433610436378</v>
      </c>
      <c r="AC90" s="8">
        <f t="shared" ref="AC90:AC91" si="201">AB90/Z86</f>
        <v>0.94037503599528605</v>
      </c>
      <c r="AD90" s="4">
        <f t="shared" si="191"/>
        <v>401.85714285714283</v>
      </c>
      <c r="AE90" s="8">
        <f t="shared" si="192"/>
        <v>0.86687211093990757</v>
      </c>
      <c r="AF90" s="4">
        <f t="shared" si="183"/>
        <v>408.24598893979663</v>
      </c>
      <c r="AG90" s="8">
        <f t="shared" si="184"/>
        <v>0.88065390526304366</v>
      </c>
      <c r="AH90" s="4">
        <f t="shared" si="185"/>
        <v>343.28571428571428</v>
      </c>
      <c r="AI90" s="8">
        <f t="shared" si="186"/>
        <v>1.0105130361648444</v>
      </c>
      <c r="AJ90" s="15">
        <f t="shared" si="67"/>
        <v>9.9999999999999978E-2</v>
      </c>
      <c r="AK90" s="15">
        <f t="shared" si="68"/>
        <v>0</v>
      </c>
      <c r="AL90" s="15">
        <f t="shared" si="28"/>
        <v>4.4036440084092465E-2</v>
      </c>
      <c r="AM90" s="15">
        <f t="shared" ref="AM90:AM91" si="202">ABS(AC90-$M90)</f>
        <v>2.0375035995286006E-2</v>
      </c>
      <c r="AN90" s="15">
        <f t="shared" ref="AN90:AN91" si="203">ABS(X90-$M90)</f>
        <v>3.0000000000000027E-2</v>
      </c>
      <c r="AO90" s="15">
        <f t="shared" ref="AO90:AO91" si="204">ABS(AG90-$M90)</f>
        <v>3.9346094736956383E-2</v>
      </c>
      <c r="AP90" s="15">
        <f t="shared" si="174"/>
        <v>56</v>
      </c>
      <c r="AQ90" s="15">
        <f t="shared" si="175"/>
        <v>54.285714285714278</v>
      </c>
      <c r="AR90" s="15">
        <f t="shared" si="176"/>
        <v>9.1428571428571672</v>
      </c>
      <c r="AS90" s="15">
        <f t="shared" si="88"/>
        <v>35.404336104363779</v>
      </c>
    </row>
    <row r="91" spans="1:45" x14ac:dyDescent="0.4">
      <c r="A91" s="10">
        <v>43981</v>
      </c>
      <c r="B91" s="30">
        <v>89</v>
      </c>
      <c r="C91" s="11" t="str">
        <f t="shared" si="194"/>
        <v>Samstag</v>
      </c>
      <c r="D91" s="69">
        <v>289</v>
      </c>
      <c r="E91" s="69">
        <v>270</v>
      </c>
      <c r="F91" s="69">
        <v>313</v>
      </c>
      <c r="G91" s="69">
        <v>368</v>
      </c>
      <c r="H91" s="69">
        <v>345</v>
      </c>
      <c r="I91" s="69">
        <v>392</v>
      </c>
      <c r="J91" s="69">
        <v>0.9</v>
      </c>
      <c r="K91" s="69">
        <v>0.86</v>
      </c>
      <c r="L91" s="69">
        <v>0.94</v>
      </c>
      <c r="M91" s="69">
        <v>0.92</v>
      </c>
      <c r="N91" s="69">
        <v>0.9</v>
      </c>
      <c r="O91" s="69">
        <v>0.94</v>
      </c>
      <c r="P91" s="12">
        <f t="shared" si="130"/>
        <v>391.71428571428572</v>
      </c>
      <c r="Q91" s="15">
        <f t="shared" si="131"/>
        <v>0.92245895913377574</v>
      </c>
      <c r="R91" s="4">
        <f t="shared" si="196"/>
        <v>286</v>
      </c>
      <c r="S91" s="4">
        <f t="shared" si="197"/>
        <v>367.5</v>
      </c>
      <c r="T91" s="7">
        <f t="shared" si="198"/>
        <v>0.8990825688073395</v>
      </c>
      <c r="U91" s="5">
        <v>43985</v>
      </c>
      <c r="V91" s="9" t="str">
        <f t="shared" si="199"/>
        <v>Mittwoch</v>
      </c>
      <c r="W91" s="12">
        <v>342</v>
      </c>
      <c r="X91" s="15">
        <v>0.71</v>
      </c>
      <c r="Y91" s="15">
        <v>0.83</v>
      </c>
      <c r="Z91" s="4">
        <f t="shared" ref="Z91:Z93" si="205">AVERAGE(D88:D94)</f>
        <v>357.71428571428572</v>
      </c>
      <c r="AA91" s="8">
        <f t="shared" ref="AA91:AA93" si="206">Z91/Z87</f>
        <v>0.88920454545454553</v>
      </c>
      <c r="AB91" s="4">
        <f t="shared" si="200"/>
        <v>367.54510427140269</v>
      </c>
      <c r="AC91" s="8">
        <f t="shared" si="201"/>
        <v>0.91364194953828792</v>
      </c>
      <c r="AD91" s="4">
        <f t="shared" ref="AD91:AD92" si="207">AVERAGE(W88:W94)</f>
        <v>354.57142857142856</v>
      </c>
      <c r="AE91" s="8">
        <f t="shared" ref="AE91:AE92" si="208">AD91/AD87</f>
        <v>0.8202247191011236</v>
      </c>
      <c r="AF91" s="4">
        <f t="shared" ref="AF91:AF92" si="209">AVERAGE(W88:W91,AE88^1.75*W85,AE88^1.75*W86,AE88^1.75*W87)</f>
        <v>384.67832050647837</v>
      </c>
      <c r="AG91" s="8">
        <f t="shared" ref="AG91:AG92" si="210">AF91/AD87</f>
        <v>0.88987053653184023</v>
      </c>
      <c r="AH91" s="4">
        <f t="shared" si="185"/>
        <v>334.85714285714283</v>
      </c>
      <c r="AI91" s="8">
        <f t="shared" si="186"/>
        <v>0.9320079522862823</v>
      </c>
      <c r="AJ91" s="15">
        <f t="shared" si="67"/>
        <v>2.0000000000000018E-2</v>
      </c>
      <c r="AK91" s="15">
        <f t="shared" si="68"/>
        <v>0</v>
      </c>
      <c r="AL91" s="15">
        <f t="shared" si="28"/>
        <v>3.0795454545454515E-2</v>
      </c>
      <c r="AM91" s="15">
        <f t="shared" si="202"/>
        <v>6.358050461712117E-3</v>
      </c>
      <c r="AN91" s="15">
        <f t="shared" si="203"/>
        <v>0.21000000000000008</v>
      </c>
      <c r="AO91" s="15">
        <f t="shared" si="204"/>
        <v>3.0129463468159812E-2</v>
      </c>
      <c r="AP91" s="15">
        <f t="shared" si="174"/>
        <v>79</v>
      </c>
      <c r="AQ91" s="15">
        <f t="shared" si="193"/>
        <v>102.71428571428572</v>
      </c>
      <c r="AR91" s="15">
        <f t="shared" si="176"/>
        <v>68.714285714285722</v>
      </c>
      <c r="AS91" s="15">
        <f t="shared" si="88"/>
        <v>78.545104271402693</v>
      </c>
    </row>
    <row r="92" spans="1:45" x14ac:dyDescent="0.4">
      <c r="A92" s="10">
        <v>43982</v>
      </c>
      <c r="B92" s="30">
        <v>90</v>
      </c>
      <c r="C92" s="11" t="str">
        <f t="shared" ref="C92:C93" si="211">TEXT(A92,"TTTT")</f>
        <v>Sonntag</v>
      </c>
      <c r="D92" s="69">
        <v>269</v>
      </c>
      <c r="E92" s="69">
        <v>250</v>
      </c>
      <c r="F92" s="69">
        <v>292</v>
      </c>
      <c r="G92" s="69">
        <v>321</v>
      </c>
      <c r="H92" s="69">
        <v>300</v>
      </c>
      <c r="I92" s="69">
        <v>345</v>
      </c>
      <c r="J92" s="69">
        <v>0.74</v>
      </c>
      <c r="K92" s="69">
        <v>0.71</v>
      </c>
      <c r="L92" s="69">
        <v>0.78</v>
      </c>
      <c r="M92" s="69">
        <v>0.88</v>
      </c>
      <c r="N92" s="69">
        <v>0.86</v>
      </c>
      <c r="O92" s="69">
        <v>0.9</v>
      </c>
      <c r="P92" s="12">
        <f t="shared" si="130"/>
        <v>377.28571428571428</v>
      </c>
      <c r="Q92" s="15">
        <f t="shared" si="195"/>
        <v>0.87596355991590757</v>
      </c>
      <c r="R92" s="4">
        <f t="shared" ref="R92:R93" si="212">W89</f>
        <v>333</v>
      </c>
      <c r="S92" s="4">
        <f t="shared" ref="S92:S93" si="213">AVERAGE(D89:D92)</f>
        <v>321.25</v>
      </c>
      <c r="T92" s="7">
        <f t="shared" ref="T92:T93" si="214">S92/S88</f>
        <v>0.7444959443800695</v>
      </c>
      <c r="U92" s="5">
        <v>43986</v>
      </c>
      <c r="V92" s="9" t="str">
        <f t="shared" ref="V92:V93" si="215">TEXT(U92,"TTTT")</f>
        <v>Donnerstag</v>
      </c>
      <c r="W92" s="12">
        <v>394</v>
      </c>
      <c r="X92" s="15">
        <v>0.56999999999999995</v>
      </c>
      <c r="Y92" s="15">
        <v>0.8</v>
      </c>
      <c r="Z92" s="4">
        <f t="shared" si="205"/>
        <v>349.85714285714283</v>
      </c>
      <c r="AA92" s="8">
        <f t="shared" si="206"/>
        <v>0.89314369073668842</v>
      </c>
      <c r="AB92" s="4">
        <f t="shared" ref="AB92:AB93" si="216">AVERAGE(D89:D92,AA89^1.75*D86,AA89^1.75*D87,AA89^1.75*D88)</f>
        <v>351.76871796692018</v>
      </c>
      <c r="AC92" s="8">
        <f t="shared" ref="AC92:AC93" si="217">AB92/Z88</f>
        <v>0.89802371472226161</v>
      </c>
      <c r="AD92" s="4">
        <f t="shared" si="207"/>
        <v>356.71428571428572</v>
      </c>
      <c r="AE92" s="8">
        <f t="shared" si="208"/>
        <v>0.83067198935462405</v>
      </c>
      <c r="AF92" s="4">
        <f t="shared" si="209"/>
        <v>414.44173981677079</v>
      </c>
      <c r="AG92" s="8">
        <f t="shared" si="210"/>
        <v>0.96510052518875433</v>
      </c>
      <c r="AH92" s="4">
        <f t="shared" ref="AH92" si="218">AD99</f>
        <v>327.14285714285717</v>
      </c>
      <c r="AI92" s="8">
        <f t="shared" ref="AI92" si="219">AH92/AH88</f>
        <v>0.9193095142513048</v>
      </c>
      <c r="AJ92" s="15">
        <f t="shared" si="67"/>
        <v>0.14000000000000001</v>
      </c>
      <c r="AK92" s="15">
        <f t="shared" si="68"/>
        <v>0</v>
      </c>
      <c r="AL92" s="15">
        <f t="shared" si="28"/>
        <v>1.3143690736688418E-2</v>
      </c>
      <c r="AM92" s="15">
        <f t="shared" ref="AM92:AM94" si="220">ABS(AC92-$M92)</f>
        <v>1.8023714722261608E-2</v>
      </c>
      <c r="AN92" s="15">
        <f t="shared" ref="AN92:AN94" si="221">ABS(X92-$M92)</f>
        <v>0.31000000000000005</v>
      </c>
      <c r="AO92" s="15">
        <f t="shared" ref="AO92:AO94" si="222">ABS(AG92-$M92)</f>
        <v>8.5100525188754328E-2</v>
      </c>
      <c r="AP92" s="15">
        <f t="shared" si="174"/>
        <v>52</v>
      </c>
      <c r="AQ92" s="15">
        <f t="shared" si="175"/>
        <v>108.28571428571428</v>
      </c>
      <c r="AR92" s="15">
        <f t="shared" si="176"/>
        <v>80.857142857142833</v>
      </c>
      <c r="AS92" s="15">
        <f t="shared" si="88"/>
        <v>82.768717966920178</v>
      </c>
    </row>
    <row r="93" spans="1:45" x14ac:dyDescent="0.4">
      <c r="A93" s="10">
        <v>43983</v>
      </c>
      <c r="B93" s="30">
        <v>91</v>
      </c>
      <c r="C93" s="11" t="str">
        <f t="shared" si="211"/>
        <v>Montag</v>
      </c>
      <c r="D93" s="69">
        <v>327</v>
      </c>
      <c r="E93" s="69">
        <v>307</v>
      </c>
      <c r="F93" s="69">
        <v>354</v>
      </c>
      <c r="G93" s="69">
        <v>308</v>
      </c>
      <c r="H93" s="69">
        <v>288</v>
      </c>
      <c r="I93" s="69">
        <v>332</v>
      </c>
      <c r="J93" s="69">
        <v>0.71</v>
      </c>
      <c r="K93" s="69">
        <v>0.68</v>
      </c>
      <c r="L93" s="69">
        <v>0.74</v>
      </c>
      <c r="M93" s="69">
        <v>0.89</v>
      </c>
      <c r="N93" s="69">
        <v>0.87</v>
      </c>
      <c r="O93" s="69">
        <v>0.91</v>
      </c>
      <c r="P93" s="12">
        <f t="shared" si="130"/>
        <v>357.14285714285717</v>
      </c>
      <c r="Q93" s="15">
        <f t="shared" si="131"/>
        <v>0.88920454545454553</v>
      </c>
      <c r="R93" s="4">
        <f t="shared" si="212"/>
        <v>213</v>
      </c>
      <c r="S93" s="4">
        <f t="shared" si="213"/>
        <v>308.25</v>
      </c>
      <c r="T93" s="7">
        <f t="shared" si="214"/>
        <v>0.71066282420749283</v>
      </c>
      <c r="U93" s="5">
        <v>43987</v>
      </c>
      <c r="V93" s="9" t="str">
        <f t="shared" si="215"/>
        <v>Freitag</v>
      </c>
      <c r="W93" s="12">
        <v>507</v>
      </c>
      <c r="X93" s="15">
        <v>0.68</v>
      </c>
      <c r="Y93" s="15">
        <v>0.83</v>
      </c>
      <c r="Z93" s="4">
        <f t="shared" si="205"/>
        <v>344.57142857142856</v>
      </c>
      <c r="AA93" s="8">
        <f t="shared" si="206"/>
        <v>0.91329042029534269</v>
      </c>
      <c r="AB93" s="4">
        <f t="shared" si="216"/>
        <v>319.70143410000611</v>
      </c>
      <c r="AC93" s="8">
        <f t="shared" si="217"/>
        <v>0.84737222215071673</v>
      </c>
      <c r="AD93" s="4">
        <f t="shared" ref="AD93" si="223">AVERAGE(W90:W96)</f>
        <v>339.71428571428572</v>
      </c>
      <c r="AE93" s="8">
        <f t="shared" ref="AE93" si="224">AD93/AD89</f>
        <v>0.78043977682966859</v>
      </c>
      <c r="AF93" s="4">
        <f t="shared" ref="AF93" si="225">AVERAGE(W90:W93,AE90^1.75*W87,AE90^1.75*W88,AE90^1.75*W89)</f>
        <v>358.97433034447602</v>
      </c>
      <c r="AG93" s="8">
        <f t="shared" ref="AG93" si="226">AF93/AD89</f>
        <v>0.82468667949174013</v>
      </c>
      <c r="AH93" s="4">
        <f t="shared" ref="AH93:AH94" si="227">AD100</f>
        <v>324</v>
      </c>
      <c r="AI93" s="8">
        <f t="shared" ref="AI93:AI94" si="228">AH93/AH89</f>
        <v>0.85520361990950233</v>
      </c>
      <c r="AJ93" s="15">
        <f t="shared" si="67"/>
        <v>0.18000000000000005</v>
      </c>
      <c r="AK93" s="15">
        <f t="shared" si="68"/>
        <v>0</v>
      </c>
      <c r="AL93" s="15">
        <f t="shared" si="28"/>
        <v>2.3290420295342673E-2</v>
      </c>
      <c r="AM93" s="15">
        <f t="shared" si="220"/>
        <v>4.2627777849283288E-2</v>
      </c>
      <c r="AN93" s="15">
        <f t="shared" si="221"/>
        <v>0.20999999999999996</v>
      </c>
      <c r="AO93" s="15">
        <f t="shared" si="222"/>
        <v>6.5313320508259887E-2</v>
      </c>
      <c r="AP93" s="15">
        <f t="shared" si="174"/>
        <v>19</v>
      </c>
      <c r="AQ93" s="15">
        <f t="shared" si="193"/>
        <v>30.142857142857167</v>
      </c>
      <c r="AR93" s="15">
        <f t="shared" si="176"/>
        <v>17.571428571428555</v>
      </c>
      <c r="AS93" s="15">
        <f t="shared" si="88"/>
        <v>7.2985658999938892</v>
      </c>
    </row>
    <row r="94" spans="1:45" x14ac:dyDescent="0.4">
      <c r="A94" s="10">
        <v>43984</v>
      </c>
      <c r="B94" s="30">
        <v>92</v>
      </c>
      <c r="C94" s="11" t="str">
        <f t="shared" ref="C94:C96" si="229">TEXT(A94,"TTTT")</f>
        <v>Dienstag</v>
      </c>
      <c r="D94" s="69">
        <v>438</v>
      </c>
      <c r="E94" s="69">
        <v>410</v>
      </c>
      <c r="F94" s="69">
        <v>463</v>
      </c>
      <c r="G94" s="69">
        <v>331</v>
      </c>
      <c r="H94" s="69">
        <v>309</v>
      </c>
      <c r="I94" s="69">
        <v>355</v>
      </c>
      <c r="J94" s="69">
        <v>0.82</v>
      </c>
      <c r="K94" s="69">
        <v>0.78</v>
      </c>
      <c r="L94" s="69">
        <v>0.86</v>
      </c>
      <c r="M94" s="69">
        <v>0.89</v>
      </c>
      <c r="N94" s="69">
        <v>0.87</v>
      </c>
      <c r="O94" s="69">
        <v>0.91</v>
      </c>
      <c r="P94" s="12">
        <f t="shared" ref="P94:P96" si="230">AVERAGE(D88:D94)</f>
        <v>357.71428571428572</v>
      </c>
      <c r="Q94" s="15">
        <f t="shared" si="131"/>
        <v>0.89314369073668842</v>
      </c>
      <c r="R94" s="4">
        <f t="shared" ref="R94:R96" si="231">W91</f>
        <v>342</v>
      </c>
      <c r="S94" s="4">
        <f t="shared" ref="S94:S96" si="232">AVERAGE(D91:D94)</f>
        <v>330.75</v>
      </c>
      <c r="T94" s="7">
        <f t="shared" ref="T94:T96" si="233">S94/S90</f>
        <v>0.81919504643962848</v>
      </c>
      <c r="U94" s="5">
        <v>43988</v>
      </c>
      <c r="V94" s="9" t="str">
        <f t="shared" ref="V94:V95" si="234">TEXT(U94,"TTTT")</f>
        <v>Samstag</v>
      </c>
      <c r="W94" s="12">
        <v>407</v>
      </c>
      <c r="X94" s="15">
        <v>0.87</v>
      </c>
      <c r="Y94" s="15">
        <v>0.89</v>
      </c>
      <c r="Z94" s="4">
        <f t="shared" ref="Z94:Z96" si="235">AVERAGE(D91:D97)</f>
        <v>340.57142857142856</v>
      </c>
      <c r="AA94" s="8">
        <f t="shared" ref="AA94:AA96" si="236">Z94/Z90</f>
        <v>0.95359999999999989</v>
      </c>
      <c r="AB94" s="4">
        <f t="shared" ref="AB94:AB96" si="237">AVERAGE(D91:D94,AA91^1.75*D88,AA91^1.75*D89,AA91^1.75*D90)</f>
        <v>326.37407692097395</v>
      </c>
      <c r="AC94" s="8">
        <f t="shared" ref="AC94:AC96" si="238">AB94/Z90</f>
        <v>0.91384741537872705</v>
      </c>
      <c r="AD94" s="4">
        <f t="shared" ref="AD94:AD96" si="239">AVERAGE(W91:W97)</f>
        <v>359.28571428571428</v>
      </c>
      <c r="AE94" s="8">
        <f t="shared" ref="AE94:AE96" si="240">AD94/AD90</f>
        <v>0.89406327763953075</v>
      </c>
      <c r="AF94" s="4">
        <f t="shared" ref="AF94:AF96" si="241">AVERAGE(W91:W94,AE91^1.75*W88,AE91^1.75*W89,AE91^1.75*W90)</f>
        <v>319.73914229492232</v>
      </c>
      <c r="AG94" s="8">
        <f t="shared" ref="AG94:AG96" si="242">AF94/AD90</f>
        <v>0.79565374904530972</v>
      </c>
      <c r="AH94" s="4">
        <f t="shared" si="227"/>
        <v>328</v>
      </c>
      <c r="AI94" s="8">
        <f t="shared" si="228"/>
        <v>0.95547232625884315</v>
      </c>
      <c r="AJ94" s="15">
        <f t="shared" si="67"/>
        <v>7.0000000000000062E-2</v>
      </c>
      <c r="AK94" s="15">
        <f t="shared" si="68"/>
        <v>0</v>
      </c>
      <c r="AL94" s="15">
        <f t="shared" si="28"/>
        <v>6.3599999999999879E-2</v>
      </c>
      <c r="AM94" s="15">
        <f t="shared" si="220"/>
        <v>2.3847415378727033E-2</v>
      </c>
      <c r="AN94" s="15">
        <f t="shared" si="221"/>
        <v>2.0000000000000018E-2</v>
      </c>
      <c r="AO94" s="15">
        <f t="shared" si="222"/>
        <v>9.4346250954690292E-2</v>
      </c>
      <c r="AP94" s="15">
        <f t="shared" si="174"/>
        <v>107</v>
      </c>
      <c r="AQ94" s="15">
        <f t="shared" si="175"/>
        <v>80.285714285714278</v>
      </c>
      <c r="AR94" s="15">
        <f t="shared" si="176"/>
        <v>97.428571428571445</v>
      </c>
      <c r="AS94" s="15">
        <f t="shared" si="88"/>
        <v>111.62592307902605</v>
      </c>
    </row>
    <row r="95" spans="1:45" x14ac:dyDescent="0.4">
      <c r="A95" s="10">
        <v>43985</v>
      </c>
      <c r="B95" s="30">
        <v>93</v>
      </c>
      <c r="C95" s="11" t="str">
        <f t="shared" si="229"/>
        <v>Mittwoch</v>
      </c>
      <c r="D95" s="69">
        <v>399</v>
      </c>
      <c r="E95" s="69">
        <v>373</v>
      </c>
      <c r="F95" s="69">
        <v>425</v>
      </c>
      <c r="G95" s="69">
        <v>358</v>
      </c>
      <c r="H95" s="69">
        <v>335</v>
      </c>
      <c r="I95" s="69">
        <v>383</v>
      </c>
      <c r="J95" s="69">
        <v>0.97</v>
      </c>
      <c r="K95" s="69">
        <v>0.92</v>
      </c>
      <c r="L95" s="69">
        <v>1.02</v>
      </c>
      <c r="M95" s="69">
        <v>0.91</v>
      </c>
      <c r="N95" s="69">
        <v>0.89</v>
      </c>
      <c r="O95" s="69">
        <v>0.94</v>
      </c>
      <c r="P95" s="12">
        <f t="shared" si="230"/>
        <v>349.85714285714283</v>
      </c>
      <c r="Q95" s="15">
        <f t="shared" ref="Q95:Q96" si="243">P96/P92</f>
        <v>0.91329042029534269</v>
      </c>
      <c r="R95" s="4">
        <f t="shared" si="231"/>
        <v>394</v>
      </c>
      <c r="S95" s="4">
        <f t="shared" si="232"/>
        <v>358.25</v>
      </c>
      <c r="T95" s="7">
        <f t="shared" si="233"/>
        <v>0.97482993197278911</v>
      </c>
      <c r="U95" s="5">
        <v>43989</v>
      </c>
      <c r="V95" s="9" t="str">
        <f t="shared" si="234"/>
        <v>Sonntag</v>
      </c>
      <c r="W95" s="12">
        <v>301</v>
      </c>
      <c r="X95" s="15">
        <v>1.05</v>
      </c>
      <c r="Y95" s="15">
        <v>0.92</v>
      </c>
      <c r="Z95" s="4">
        <f t="shared" si="235"/>
        <v>342</v>
      </c>
      <c r="AA95" s="8">
        <f t="shared" si="236"/>
        <v>0.95607028753993606</v>
      </c>
      <c r="AB95" s="4">
        <f t="shared" si="237"/>
        <v>323.81325516719136</v>
      </c>
      <c r="AC95" s="8">
        <f t="shared" si="238"/>
        <v>0.90522874847058288</v>
      </c>
      <c r="AD95" s="4">
        <f t="shared" si="239"/>
        <v>355.85714285714283</v>
      </c>
      <c r="AE95" s="8">
        <f t="shared" si="240"/>
        <v>1.0036261079774376</v>
      </c>
      <c r="AF95" s="4">
        <f t="shared" si="241"/>
        <v>321.54602257879117</v>
      </c>
      <c r="AG95" s="8">
        <f t="shared" si="242"/>
        <v>0.90685824256709846</v>
      </c>
      <c r="AH95" s="4">
        <f t="shared" ref="AH95:AH96" si="244">AD102</f>
        <v>331.85714285714283</v>
      </c>
      <c r="AI95" s="8">
        <f t="shared" ref="AI95:AI96" si="245">AH95/AH91</f>
        <v>0.99104095563139927</v>
      </c>
      <c r="AJ95" s="15">
        <f t="shared" si="67"/>
        <v>5.9999999999999942E-2</v>
      </c>
      <c r="AK95" s="15">
        <f t="shared" si="68"/>
        <v>0</v>
      </c>
      <c r="AL95" s="15">
        <f t="shared" si="28"/>
        <v>4.6070287539936028E-2</v>
      </c>
      <c r="AM95" s="15">
        <f t="shared" ref="AM95:AM98" si="246">ABS(AC95-$M95)</f>
        <v>4.7712515294171531E-3</v>
      </c>
      <c r="AN95" s="15">
        <f t="shared" ref="AN95:AN98" si="247">ABS(X95-$M95)</f>
        <v>0.14000000000000001</v>
      </c>
      <c r="AO95" s="15">
        <f t="shared" ref="AO95:AO98" si="248">ABS(AG95-$M95)</f>
        <v>3.1417574329015707E-3</v>
      </c>
      <c r="AP95" s="15">
        <f t="shared" si="174"/>
        <v>41</v>
      </c>
      <c r="AQ95" s="15">
        <f t="shared" si="193"/>
        <v>49.142857142857167</v>
      </c>
      <c r="AR95" s="15">
        <f t="shared" si="176"/>
        <v>57</v>
      </c>
      <c r="AS95" s="15">
        <f t="shared" si="88"/>
        <v>75.186744832808643</v>
      </c>
    </row>
    <row r="96" spans="1:45" x14ac:dyDescent="0.4">
      <c r="A96" s="10">
        <v>43986</v>
      </c>
      <c r="B96" s="30">
        <v>94</v>
      </c>
      <c r="C96" s="11" t="str">
        <f t="shared" si="229"/>
        <v>Donnerstag</v>
      </c>
      <c r="D96" s="69">
        <v>342</v>
      </c>
      <c r="E96" s="69">
        <v>320</v>
      </c>
      <c r="F96" s="69">
        <v>364</v>
      </c>
      <c r="G96" s="69">
        <v>376</v>
      </c>
      <c r="H96" s="69">
        <v>352</v>
      </c>
      <c r="I96" s="69">
        <v>401</v>
      </c>
      <c r="J96" s="69">
        <v>1.17</v>
      </c>
      <c r="K96" s="69">
        <v>1.1100000000000001</v>
      </c>
      <c r="L96" s="69">
        <v>1.23</v>
      </c>
      <c r="M96" s="69">
        <v>0.95</v>
      </c>
      <c r="N96" s="69">
        <v>0.93</v>
      </c>
      <c r="O96" s="69">
        <v>0.98</v>
      </c>
      <c r="P96" s="12">
        <f t="shared" si="230"/>
        <v>344.57142857142856</v>
      </c>
      <c r="Q96" s="15">
        <f t="shared" si="243"/>
        <v>0.95359999999999989</v>
      </c>
      <c r="R96" s="4">
        <f t="shared" si="231"/>
        <v>507</v>
      </c>
      <c r="S96" s="4">
        <f t="shared" si="232"/>
        <v>376.5</v>
      </c>
      <c r="T96" s="7">
        <f t="shared" si="233"/>
        <v>1.1719844357976654</v>
      </c>
      <c r="U96" s="5">
        <v>43990</v>
      </c>
      <c r="V96" s="9" t="str">
        <f t="shared" ref="V96:V97" si="249">TEXT(U96,"TTTT")</f>
        <v>Montag</v>
      </c>
      <c r="W96" s="12">
        <v>214</v>
      </c>
      <c r="X96" s="15">
        <v>1.1100000000000001</v>
      </c>
      <c r="Y96" s="15">
        <v>0.87</v>
      </c>
      <c r="Z96" s="4">
        <f t="shared" si="235"/>
        <v>337.14285714285717</v>
      </c>
      <c r="AA96" s="8">
        <f t="shared" si="236"/>
        <v>0.96365863617803194</v>
      </c>
      <c r="AB96" s="4">
        <f t="shared" si="237"/>
        <v>325.57506031412316</v>
      </c>
      <c r="AC96" s="8">
        <f t="shared" si="238"/>
        <v>0.93059429244543168</v>
      </c>
      <c r="AD96" s="4">
        <f t="shared" si="239"/>
        <v>378.85714285714283</v>
      </c>
      <c r="AE96" s="8">
        <f t="shared" si="240"/>
        <v>1.0620744893872647</v>
      </c>
      <c r="AF96" s="4">
        <f t="shared" si="241"/>
        <v>291.99697361667171</v>
      </c>
      <c r="AG96" s="8">
        <f t="shared" si="242"/>
        <v>0.818573814704326</v>
      </c>
      <c r="AH96" s="4">
        <f t="shared" si="244"/>
        <v>335.42857142857144</v>
      </c>
      <c r="AI96" s="8">
        <f t="shared" si="245"/>
        <v>1.0253275109170306</v>
      </c>
      <c r="AJ96" s="15">
        <f t="shared" si="67"/>
        <v>0.21999999999999997</v>
      </c>
      <c r="AK96" s="15">
        <f t="shared" si="68"/>
        <v>0</v>
      </c>
      <c r="AL96" s="15">
        <f t="shared" si="28"/>
        <v>1.365863617803198E-2</v>
      </c>
      <c r="AM96" s="15">
        <f t="shared" si="246"/>
        <v>1.9405707554568274E-2</v>
      </c>
      <c r="AN96" s="15">
        <f t="shared" si="247"/>
        <v>0.16000000000000014</v>
      </c>
      <c r="AO96" s="15">
        <f t="shared" si="248"/>
        <v>0.13142618529567396</v>
      </c>
      <c r="AP96" s="15">
        <f t="shared" si="174"/>
        <v>34</v>
      </c>
      <c r="AQ96" s="15">
        <f t="shared" si="175"/>
        <v>2.5714285714285552</v>
      </c>
      <c r="AR96" s="15">
        <f t="shared" si="176"/>
        <v>4.8571428571428328</v>
      </c>
      <c r="AS96" s="15">
        <f t="shared" si="88"/>
        <v>16.424939685876836</v>
      </c>
    </row>
    <row r="97" spans="1:45" x14ac:dyDescent="0.4">
      <c r="A97" s="10">
        <v>43987</v>
      </c>
      <c r="B97" s="30">
        <v>95</v>
      </c>
      <c r="C97" s="11" t="str">
        <f t="shared" ref="C97:C98" si="250">TEXT(A97,"TTTT")</f>
        <v>Freitag</v>
      </c>
      <c r="D97" s="69">
        <v>320</v>
      </c>
      <c r="E97" s="69">
        <v>299</v>
      </c>
      <c r="F97" s="69">
        <v>343</v>
      </c>
      <c r="G97" s="69">
        <v>375</v>
      </c>
      <c r="H97" s="69">
        <v>350</v>
      </c>
      <c r="I97" s="69">
        <v>398</v>
      </c>
      <c r="J97" s="69">
        <v>1.22</v>
      </c>
      <c r="K97" s="69">
        <v>1.1599999999999999</v>
      </c>
      <c r="L97" s="69">
        <v>1.27</v>
      </c>
      <c r="M97" s="69">
        <v>0.96</v>
      </c>
      <c r="N97" s="69">
        <v>0.93</v>
      </c>
      <c r="O97" s="69">
        <v>0.98</v>
      </c>
      <c r="P97" s="12">
        <f t="shared" ref="P97:P105" si="251">AVERAGE(D91:D97)</f>
        <v>340.57142857142856</v>
      </c>
      <c r="Q97" s="15">
        <f t="shared" ref="Q97:Q105" si="252">P98/P94</f>
        <v>0.95607028753993606</v>
      </c>
      <c r="R97" s="4">
        <f t="shared" ref="R97:R98" si="253">W94</f>
        <v>407</v>
      </c>
      <c r="S97" s="4">
        <f t="shared" ref="S97:S98" si="254">AVERAGE(D94:D97)</f>
        <v>374.75</v>
      </c>
      <c r="T97" s="7">
        <f t="shared" ref="T97:T98" si="255">S97/S93</f>
        <v>1.2157339821573399</v>
      </c>
      <c r="U97" s="5">
        <v>43991</v>
      </c>
      <c r="V97" s="9" t="str">
        <f t="shared" si="249"/>
        <v>Dienstag</v>
      </c>
      <c r="W97" s="12">
        <v>350</v>
      </c>
      <c r="X97" s="15">
        <v>1.1000000000000001</v>
      </c>
      <c r="Y97" s="15">
        <v>0.9</v>
      </c>
      <c r="Z97" s="4">
        <f t="shared" ref="Z97:Z98" si="256">AVERAGE(D94:D100)</f>
        <v>349.85714285714283</v>
      </c>
      <c r="AA97" s="8">
        <f t="shared" ref="AA97:AA98" si="257">Z97/Z93</f>
        <v>1.015339966832504</v>
      </c>
      <c r="AB97" s="4">
        <f t="shared" ref="AB97:AB98" si="258">AVERAGE(D94:D97,AA94^1.75*D91,AA94^1.75*D92,AA94^1.75*D93)</f>
        <v>330.48475789753127</v>
      </c>
      <c r="AC97" s="8">
        <f t="shared" ref="AC97:AC98" si="259">AB97/Z93</f>
        <v>0.95911828577227154</v>
      </c>
      <c r="AD97" s="4">
        <f t="shared" ref="AD97:AD98" si="260">AVERAGE(W94:W100)</f>
        <v>343.28571428571428</v>
      </c>
      <c r="AE97" s="8">
        <f t="shared" ref="AE97:AE98" si="261">AD97/AD93</f>
        <v>1.0105130361648444</v>
      </c>
      <c r="AF97" s="4">
        <f t="shared" ref="AF97:AF98" si="262">AVERAGE(W94:W97,AE94^1.75*W91,AE94^1.75*W92,AE94^1.75*W93)</f>
        <v>327.68560687866051</v>
      </c>
      <c r="AG97" s="8">
        <f t="shared" ref="AG97:AG98" si="263">AF97/AD93</f>
        <v>0.96459177802801666</v>
      </c>
      <c r="AH97" s="4">
        <f t="shared" ref="AH97" si="264">AD104</f>
        <v>408.57142857142856</v>
      </c>
      <c r="AI97" s="8">
        <f t="shared" ref="AI97" si="265">AH97/AH93</f>
        <v>1.2610229276895943</v>
      </c>
      <c r="AJ97" s="15">
        <f t="shared" si="67"/>
        <v>0.26</v>
      </c>
      <c r="AK97" s="15">
        <f t="shared" si="68"/>
        <v>0</v>
      </c>
      <c r="AL97" s="15">
        <f t="shared" si="28"/>
        <v>5.5339966832504084E-2</v>
      </c>
      <c r="AM97" s="15">
        <f t="shared" si="246"/>
        <v>8.8171422772842512E-4</v>
      </c>
      <c r="AN97" s="15">
        <f t="shared" si="247"/>
        <v>0.14000000000000012</v>
      </c>
      <c r="AO97" s="15">
        <f t="shared" si="248"/>
        <v>4.5917780280166909E-3</v>
      </c>
      <c r="AP97" s="15">
        <f t="shared" si="174"/>
        <v>55</v>
      </c>
      <c r="AQ97" s="15">
        <f t="shared" si="193"/>
        <v>20.571428571428555</v>
      </c>
      <c r="AR97" s="15">
        <f t="shared" si="176"/>
        <v>29.857142857142833</v>
      </c>
      <c r="AS97" s="15">
        <f t="shared" si="88"/>
        <v>10.484757897531267</v>
      </c>
    </row>
    <row r="98" spans="1:45" x14ac:dyDescent="0.4">
      <c r="A98" s="10">
        <v>43988</v>
      </c>
      <c r="B98" s="30">
        <v>96</v>
      </c>
      <c r="C98" s="11" t="str">
        <f t="shared" si="250"/>
        <v>Samstag</v>
      </c>
      <c r="D98" s="69">
        <v>299</v>
      </c>
      <c r="E98" s="69">
        <v>280</v>
      </c>
      <c r="F98" s="69">
        <v>321</v>
      </c>
      <c r="G98" s="69">
        <v>340</v>
      </c>
      <c r="H98" s="69">
        <v>318</v>
      </c>
      <c r="I98" s="69">
        <v>363</v>
      </c>
      <c r="J98" s="69">
        <v>1.03</v>
      </c>
      <c r="K98" s="69">
        <v>0.98</v>
      </c>
      <c r="L98" s="69">
        <v>1.08</v>
      </c>
      <c r="M98" s="69">
        <v>0.96</v>
      </c>
      <c r="N98" s="69">
        <v>0.94</v>
      </c>
      <c r="O98" s="69">
        <v>0.99</v>
      </c>
      <c r="P98" s="12">
        <f t="shared" si="251"/>
        <v>342</v>
      </c>
      <c r="Q98" s="15">
        <f t="shared" si="252"/>
        <v>0.96365863617803194</v>
      </c>
      <c r="R98" s="4">
        <f t="shared" si="253"/>
        <v>301</v>
      </c>
      <c r="S98" s="4">
        <f t="shared" si="254"/>
        <v>340</v>
      </c>
      <c r="T98" s="7">
        <f t="shared" si="255"/>
        <v>1.0279667422524565</v>
      </c>
      <c r="U98" s="5">
        <v>43992</v>
      </c>
      <c r="V98" s="9" t="str">
        <f t="shared" ref="V98:V100" si="266">TEXT(U98,"TTTT")</f>
        <v>Mittwoch</v>
      </c>
      <c r="W98" s="12">
        <v>318</v>
      </c>
      <c r="X98" s="15">
        <v>0.86</v>
      </c>
      <c r="Y98" s="15">
        <v>0.86</v>
      </c>
      <c r="Z98" s="4">
        <f t="shared" si="256"/>
        <v>351.14285714285717</v>
      </c>
      <c r="AA98" s="8">
        <f t="shared" si="257"/>
        <v>1.031040268456376</v>
      </c>
      <c r="AB98" s="4">
        <f t="shared" si="258"/>
        <v>330.83193564647735</v>
      </c>
      <c r="AC98" s="8">
        <f t="shared" si="259"/>
        <v>0.97140249560626746</v>
      </c>
      <c r="AD98" s="4">
        <f t="shared" si="260"/>
        <v>334.85714285714283</v>
      </c>
      <c r="AE98" s="8">
        <f t="shared" si="261"/>
        <v>0.9320079522862823</v>
      </c>
      <c r="AF98" s="4">
        <f t="shared" si="262"/>
        <v>357.04449203341966</v>
      </c>
      <c r="AG98" s="8">
        <f t="shared" si="263"/>
        <v>0.99376200565961736</v>
      </c>
      <c r="AH98" s="4">
        <f t="shared" ref="AH98" si="267">AD105</f>
        <v>444.71428571428572</v>
      </c>
      <c r="AI98" s="8">
        <f t="shared" ref="AI98" si="268">AH98/AH94</f>
        <v>1.355836236933798</v>
      </c>
      <c r="AJ98" s="15">
        <f t="shared" si="67"/>
        <v>7.0000000000000062E-2</v>
      </c>
      <c r="AK98" s="15">
        <f t="shared" si="68"/>
        <v>0</v>
      </c>
      <c r="AL98" s="15">
        <f t="shared" si="28"/>
        <v>7.104026845637601E-2</v>
      </c>
      <c r="AM98" s="15">
        <f t="shared" si="246"/>
        <v>1.1402495606267493E-2</v>
      </c>
      <c r="AN98" s="15">
        <f t="shared" si="247"/>
        <v>9.9999999999999978E-2</v>
      </c>
      <c r="AO98" s="15">
        <f t="shared" si="248"/>
        <v>3.37620056596174E-2</v>
      </c>
      <c r="AP98" s="15">
        <f t="shared" si="174"/>
        <v>41</v>
      </c>
      <c r="AQ98" s="15">
        <f t="shared" si="175"/>
        <v>43</v>
      </c>
      <c r="AR98" s="15">
        <f t="shared" si="176"/>
        <v>52.142857142857167</v>
      </c>
      <c r="AS98" s="15">
        <f t="shared" si="88"/>
        <v>31.831935646477348</v>
      </c>
    </row>
    <row r="99" spans="1:45" x14ac:dyDescent="0.4">
      <c r="A99" s="10">
        <v>43989</v>
      </c>
      <c r="B99" s="30">
        <v>97</v>
      </c>
      <c r="C99" s="11" t="str">
        <f t="shared" ref="C99:C101" si="269">TEXT(A99,"TTTT")</f>
        <v>Sonntag</v>
      </c>
      <c r="D99" s="69">
        <v>235</v>
      </c>
      <c r="E99" s="69">
        <v>215</v>
      </c>
      <c r="F99" s="69">
        <v>254</v>
      </c>
      <c r="G99" s="69">
        <v>299</v>
      </c>
      <c r="H99" s="69">
        <v>278</v>
      </c>
      <c r="I99" s="69">
        <v>320</v>
      </c>
      <c r="J99" s="69">
        <v>0.84</v>
      </c>
      <c r="K99" s="69">
        <v>0.79</v>
      </c>
      <c r="L99" s="69">
        <v>0.88</v>
      </c>
      <c r="M99" s="69">
        <v>1.02</v>
      </c>
      <c r="N99" s="69">
        <v>0.99</v>
      </c>
      <c r="O99" s="69">
        <v>1.04</v>
      </c>
      <c r="P99" s="12">
        <f t="shared" si="251"/>
        <v>337.14285714285717</v>
      </c>
      <c r="Q99" s="15">
        <f t="shared" si="252"/>
        <v>1.015339966832504</v>
      </c>
      <c r="R99" s="4">
        <f t="shared" ref="R99:R100" si="270">W96</f>
        <v>214</v>
      </c>
      <c r="S99" s="4">
        <f t="shared" ref="S99:S100" si="271">AVERAGE(D96:D99)</f>
        <v>299</v>
      </c>
      <c r="T99" s="7">
        <f t="shared" ref="T99:T100" si="272">S99/S95</f>
        <v>0.83461270062805304</v>
      </c>
      <c r="U99" s="5">
        <v>43993</v>
      </c>
      <c r="V99" s="9" t="str">
        <f t="shared" si="266"/>
        <v>Donnerstag</v>
      </c>
      <c r="W99" s="12">
        <v>555</v>
      </c>
      <c r="X99" s="15">
        <v>0.88</v>
      </c>
      <c r="Y99" s="15">
        <v>0.99</v>
      </c>
      <c r="Z99" s="4">
        <f t="shared" ref="Z99:Z105" si="273">AVERAGE(D96:D102)</f>
        <v>356.14285714285717</v>
      </c>
      <c r="AA99" s="8">
        <f t="shared" ref="AA99:AA105" si="274">Z99/Z95</f>
        <v>1.0413533834586466</v>
      </c>
      <c r="AB99" s="4">
        <f t="shared" ref="AB99:AB105" si="275">AVERAGE(D96:D99,AA96^1.75*D93,AA96^1.75*D94,AA96^1.75*D95)</f>
        <v>326.71208258415999</v>
      </c>
      <c r="AC99" s="8">
        <f t="shared" ref="AC99:AC105" si="276">AB99/Z95</f>
        <v>0.9552984870881871</v>
      </c>
      <c r="AD99" s="4">
        <f t="shared" ref="AD99:AD105" si="277">AVERAGE(W96:W102)</f>
        <v>327.14285714285717</v>
      </c>
      <c r="AE99" s="8">
        <f t="shared" ref="AE99:AE105" si="278">AD99/AD95</f>
        <v>0.9193095142513048</v>
      </c>
      <c r="AF99" s="4">
        <f t="shared" ref="AF99:AF105" si="279">AVERAGE(W96:W99,AE96^1.75*W93,AE96^1.75*W94,AE96^1.75*W95)</f>
        <v>398.14894981563845</v>
      </c>
      <c r="AG99" s="8">
        <f t="shared" ref="AG99:AG105" si="280">AF99/AD95</f>
        <v>1.1188449011278481</v>
      </c>
      <c r="AH99" s="4">
        <f t="shared" ref="AH99" si="281">AD106</f>
        <v>507.57142857142856</v>
      </c>
      <c r="AI99" s="8">
        <f t="shared" ref="AI99" si="282">AH99/AH95</f>
        <v>1.5294877313818338</v>
      </c>
      <c r="AJ99" s="15">
        <f t="shared" ref="AJ99:AJ105" si="283">ABS(J99-$M99)</f>
        <v>0.18000000000000005</v>
      </c>
      <c r="AK99" s="15">
        <f t="shared" ref="AK99:AK102" si="284">ABS(M99-$M99)</f>
        <v>0</v>
      </c>
      <c r="AL99" s="15">
        <f t="shared" ref="AL99:AL105" si="285">ABS(AA99-$M99)</f>
        <v>2.1353383458646569E-2</v>
      </c>
      <c r="AM99" s="15">
        <f t="shared" ref="AM99:AM105" si="286">ABS(AC99-$M99)</f>
        <v>6.470151291181292E-2</v>
      </c>
      <c r="AN99" s="15">
        <f t="shared" ref="AN99:AN105" si="287">ABS(X99-$M99)</f>
        <v>0.14000000000000001</v>
      </c>
      <c r="AO99" s="15">
        <f t="shared" ref="AO99:AO105" si="288">ABS(AG99-$M99)</f>
        <v>9.884490112784805E-2</v>
      </c>
      <c r="AP99" s="15">
        <f t="shared" ref="AP99:AP105" si="289">ABS(G99-$D99)</f>
        <v>64</v>
      </c>
      <c r="AQ99" s="15">
        <f t="shared" ref="AQ99:AQ105" si="290">ABS(P99-$D99)</f>
        <v>102.14285714285717</v>
      </c>
      <c r="AR99" s="15">
        <f t="shared" ref="AR99:AR105" si="291">ABS(Z99-$D99)</f>
        <v>121.14285714285717</v>
      </c>
      <c r="AS99" s="15">
        <f t="shared" ref="AS99:AS105" si="292">ABS(AB99-$D99)</f>
        <v>91.712082584159987</v>
      </c>
    </row>
    <row r="100" spans="1:45" x14ac:dyDescent="0.4">
      <c r="A100" s="10">
        <v>43990</v>
      </c>
      <c r="B100" s="30">
        <v>98</v>
      </c>
      <c r="C100" s="11" t="str">
        <f t="shared" si="269"/>
        <v>Montag</v>
      </c>
      <c r="D100" s="69">
        <v>416</v>
      </c>
      <c r="E100" s="69">
        <v>391</v>
      </c>
      <c r="F100" s="69">
        <v>442</v>
      </c>
      <c r="G100" s="69">
        <v>318</v>
      </c>
      <c r="H100" s="69">
        <v>296</v>
      </c>
      <c r="I100" s="69">
        <v>340</v>
      </c>
      <c r="J100" s="69">
        <v>0.84</v>
      </c>
      <c r="K100" s="69">
        <v>0.8</v>
      </c>
      <c r="L100" s="69">
        <v>0.89</v>
      </c>
      <c r="M100" s="69">
        <v>1.03</v>
      </c>
      <c r="N100" s="69">
        <v>1.01</v>
      </c>
      <c r="O100" s="69">
        <v>1.06</v>
      </c>
      <c r="P100" s="12">
        <f t="shared" si="251"/>
        <v>349.85714285714283</v>
      </c>
      <c r="Q100" s="15">
        <f t="shared" si="252"/>
        <v>1.031040268456376</v>
      </c>
      <c r="R100" s="4">
        <f t="shared" si="270"/>
        <v>350</v>
      </c>
      <c r="S100" s="4">
        <f t="shared" si="271"/>
        <v>317.5</v>
      </c>
      <c r="T100" s="7">
        <f t="shared" si="272"/>
        <v>0.84329349269588316</v>
      </c>
      <c r="U100" s="5">
        <v>43994</v>
      </c>
      <c r="V100" s="9" t="str">
        <f t="shared" si="266"/>
        <v>Freitag</v>
      </c>
      <c r="W100" s="12">
        <v>258</v>
      </c>
      <c r="X100" s="15">
        <v>0.87</v>
      </c>
      <c r="Y100" s="15">
        <v>1.04</v>
      </c>
      <c r="Z100" s="4">
        <f t="shared" si="273"/>
        <v>359.85714285714283</v>
      </c>
      <c r="AA100" s="8">
        <f t="shared" si="274"/>
        <v>1.067372881355932</v>
      </c>
      <c r="AB100" s="4">
        <f t="shared" si="275"/>
        <v>354.40457460537124</v>
      </c>
      <c r="AC100" s="8">
        <f t="shared" si="276"/>
        <v>1.0512000094227112</v>
      </c>
      <c r="AD100" s="4">
        <f t="shared" si="277"/>
        <v>324</v>
      </c>
      <c r="AE100" s="8">
        <f t="shared" si="278"/>
        <v>0.85520361990950233</v>
      </c>
      <c r="AF100" s="4">
        <f t="shared" si="279"/>
        <v>345.71851419161237</v>
      </c>
      <c r="AG100" s="8">
        <f t="shared" si="280"/>
        <v>0.91253001483457263</v>
      </c>
      <c r="AH100" s="4">
        <f t="shared" ref="AH100:AH102" si="293">AD107</f>
        <v>556.85714285714289</v>
      </c>
      <c r="AI100" s="8">
        <f t="shared" ref="AI100:AI102" si="294">AH100/AH96</f>
        <v>1.6601362862010223</v>
      </c>
      <c r="AJ100" s="15">
        <f t="shared" si="283"/>
        <v>0.19000000000000006</v>
      </c>
      <c r="AK100" s="15">
        <f t="shared" si="284"/>
        <v>0</v>
      </c>
      <c r="AL100" s="15">
        <f t="shared" si="285"/>
        <v>3.7372881355931975E-2</v>
      </c>
      <c r="AM100" s="15">
        <f t="shared" si="286"/>
        <v>2.1200009422711164E-2</v>
      </c>
      <c r="AN100" s="15">
        <f t="shared" si="287"/>
        <v>0.16000000000000003</v>
      </c>
      <c r="AO100" s="15">
        <f t="shared" si="288"/>
        <v>0.11746998516542739</v>
      </c>
      <c r="AP100" s="15">
        <f t="shared" si="289"/>
        <v>98</v>
      </c>
      <c r="AQ100" s="15">
        <f t="shared" si="290"/>
        <v>66.142857142857167</v>
      </c>
      <c r="AR100" s="15">
        <f t="shared" si="291"/>
        <v>56.142857142857167</v>
      </c>
      <c r="AS100" s="15">
        <f t="shared" si="292"/>
        <v>61.595425394628762</v>
      </c>
    </row>
    <row r="101" spans="1:45" x14ac:dyDescent="0.4">
      <c r="A101" s="10">
        <v>43991</v>
      </c>
      <c r="B101" s="30">
        <v>99</v>
      </c>
      <c r="C101" s="11" t="str">
        <f t="shared" si="269"/>
        <v>Dienstag</v>
      </c>
      <c r="D101" s="69">
        <v>447</v>
      </c>
      <c r="E101" s="69">
        <v>416</v>
      </c>
      <c r="F101" s="69">
        <v>473</v>
      </c>
      <c r="G101" s="69">
        <v>349</v>
      </c>
      <c r="H101" s="69">
        <v>326</v>
      </c>
      <c r="I101" s="69">
        <v>372</v>
      </c>
      <c r="J101" s="69">
        <v>0.93</v>
      </c>
      <c r="K101" s="69">
        <v>0.89</v>
      </c>
      <c r="L101" s="69">
        <v>0.97</v>
      </c>
      <c r="M101" s="69">
        <v>1.04</v>
      </c>
      <c r="N101" s="69">
        <v>1.01</v>
      </c>
      <c r="O101" s="69">
        <v>1.07</v>
      </c>
      <c r="P101" s="12">
        <f t="shared" si="251"/>
        <v>351.14285714285717</v>
      </c>
      <c r="Q101" s="15">
        <f t="shared" si="252"/>
        <v>1.0413533834586466</v>
      </c>
      <c r="R101" s="4">
        <f t="shared" ref="R101" si="295">W98</f>
        <v>318</v>
      </c>
      <c r="S101" s="4">
        <f t="shared" ref="S101" si="296">AVERAGE(D98:D101)</f>
        <v>349.25</v>
      </c>
      <c r="T101" s="7">
        <f t="shared" ref="T101" si="297">S101/S97</f>
        <v>0.93195463642428289</v>
      </c>
      <c r="U101" s="5">
        <v>43995</v>
      </c>
      <c r="V101" s="9" t="str">
        <f t="shared" ref="V101:V102" si="298">TEXT(U101,"TTTT")</f>
        <v>Samstag</v>
      </c>
      <c r="W101" s="12">
        <v>348</v>
      </c>
      <c r="X101" s="15">
        <v>1.02</v>
      </c>
      <c r="Y101" s="15">
        <v>1.0900000000000001</v>
      </c>
      <c r="Z101" s="4">
        <f t="shared" si="273"/>
        <v>367</v>
      </c>
      <c r="AA101" s="8">
        <f t="shared" si="274"/>
        <v>1.0489995916700694</v>
      </c>
      <c r="AB101" s="4">
        <f t="shared" si="275"/>
        <v>359.4718807876655</v>
      </c>
      <c r="AC101" s="8">
        <f t="shared" si="276"/>
        <v>1.0274818969022699</v>
      </c>
      <c r="AD101" s="4">
        <f t="shared" si="277"/>
        <v>328</v>
      </c>
      <c r="AE101" s="8">
        <f t="shared" si="278"/>
        <v>0.95547232625884315</v>
      </c>
      <c r="AF101" s="4">
        <f t="shared" si="279"/>
        <v>320.53092303387496</v>
      </c>
      <c r="AG101" s="8">
        <f t="shared" si="280"/>
        <v>0.93371471545448392</v>
      </c>
      <c r="AH101" s="4">
        <f t="shared" si="293"/>
        <v>574.71428571428567</v>
      </c>
      <c r="AI101" s="8">
        <f t="shared" si="294"/>
        <v>1.4066433566433565</v>
      </c>
      <c r="AJ101" s="15">
        <f t="shared" si="283"/>
        <v>0.10999999999999999</v>
      </c>
      <c r="AK101" s="15">
        <f t="shared" si="284"/>
        <v>0</v>
      </c>
      <c r="AL101" s="15">
        <f t="shared" si="285"/>
        <v>8.9995916700693623E-3</v>
      </c>
      <c r="AM101" s="15">
        <f t="shared" si="286"/>
        <v>1.251810309773016E-2</v>
      </c>
      <c r="AN101" s="15">
        <f t="shared" si="287"/>
        <v>2.0000000000000018E-2</v>
      </c>
      <c r="AO101" s="15">
        <f t="shared" si="288"/>
        <v>0.10628528454551611</v>
      </c>
      <c r="AP101" s="15">
        <f t="shared" si="289"/>
        <v>98</v>
      </c>
      <c r="AQ101" s="15">
        <f t="shared" si="290"/>
        <v>95.857142857142833</v>
      </c>
      <c r="AR101" s="15">
        <f t="shared" si="291"/>
        <v>80</v>
      </c>
      <c r="AS101" s="15">
        <f t="shared" si="292"/>
        <v>87.528119212334502</v>
      </c>
    </row>
    <row r="102" spans="1:45" x14ac:dyDescent="0.4">
      <c r="A102" s="10">
        <v>43992</v>
      </c>
      <c r="B102" s="30">
        <v>100</v>
      </c>
      <c r="C102" s="11" t="str">
        <f t="shared" ref="C102:C103" si="299">TEXT(A102,"TTTT")</f>
        <v>Mittwoch</v>
      </c>
      <c r="D102" s="69">
        <v>434</v>
      </c>
      <c r="E102" s="69">
        <v>408</v>
      </c>
      <c r="F102" s="69">
        <v>461</v>
      </c>
      <c r="G102" s="69">
        <v>383</v>
      </c>
      <c r="H102" s="69">
        <v>357</v>
      </c>
      <c r="I102" s="69">
        <v>407</v>
      </c>
      <c r="J102" s="69">
        <v>1.1299999999999999</v>
      </c>
      <c r="K102" s="69">
        <v>1.07</v>
      </c>
      <c r="L102" s="69">
        <v>1.17</v>
      </c>
      <c r="M102" s="69">
        <v>1.07</v>
      </c>
      <c r="N102" s="69">
        <v>1.04</v>
      </c>
      <c r="O102" s="69">
        <v>1.1000000000000001</v>
      </c>
      <c r="P102" s="12">
        <f t="shared" si="251"/>
        <v>356.14285714285717</v>
      </c>
      <c r="Q102" s="15">
        <f t="shared" si="252"/>
        <v>1.067372881355932</v>
      </c>
      <c r="R102" s="4">
        <f t="shared" ref="R102" si="300">W99</f>
        <v>555</v>
      </c>
      <c r="S102" s="4">
        <f t="shared" ref="S102" si="301">AVERAGE(D99:D102)</f>
        <v>383</v>
      </c>
      <c r="T102" s="7">
        <f t="shared" ref="T102" si="302">S102/S98</f>
        <v>1.1264705882352941</v>
      </c>
      <c r="U102" s="5">
        <v>43996</v>
      </c>
      <c r="V102" s="9" t="str">
        <f t="shared" si="298"/>
        <v>Sonntag</v>
      </c>
      <c r="W102" s="12">
        <v>247</v>
      </c>
      <c r="X102" s="15">
        <v>1.05</v>
      </c>
      <c r="Y102" s="15">
        <v>1</v>
      </c>
      <c r="Z102" s="4">
        <f t="shared" si="273"/>
        <v>376.57142857142856</v>
      </c>
      <c r="AA102" s="8">
        <f t="shared" si="274"/>
        <v>1.0724165988608623</v>
      </c>
      <c r="AB102" s="4">
        <f t="shared" si="275"/>
        <v>366.23155284506294</v>
      </c>
      <c r="AC102" s="8">
        <f t="shared" si="276"/>
        <v>1.0429702481348415</v>
      </c>
      <c r="AD102" s="4">
        <f t="shared" si="277"/>
        <v>331.85714285714283</v>
      </c>
      <c r="AE102" s="8">
        <f t="shared" si="278"/>
        <v>0.99104095563139927</v>
      </c>
      <c r="AF102" s="4">
        <f t="shared" si="279"/>
        <v>309.89269447835755</v>
      </c>
      <c r="AG102" s="8">
        <f t="shared" si="280"/>
        <v>0.92544746644560705</v>
      </c>
      <c r="AH102" s="4">
        <f t="shared" si="293"/>
        <v>609.28571428571433</v>
      </c>
      <c r="AI102" s="8">
        <f t="shared" si="294"/>
        <v>1.3700610343719886</v>
      </c>
      <c r="AJ102" s="15">
        <f t="shared" si="283"/>
        <v>5.9999999999999831E-2</v>
      </c>
      <c r="AK102" s="15">
        <f t="shared" si="284"/>
        <v>0</v>
      </c>
      <c r="AL102" s="15">
        <f t="shared" si="285"/>
        <v>2.4165988608622069E-3</v>
      </c>
      <c r="AM102" s="15">
        <f t="shared" si="286"/>
        <v>2.7029751865158547E-2</v>
      </c>
      <c r="AN102" s="15">
        <f t="shared" si="287"/>
        <v>2.0000000000000018E-2</v>
      </c>
      <c r="AO102" s="15">
        <f t="shared" si="288"/>
        <v>0.14455253355439301</v>
      </c>
      <c r="AP102" s="15">
        <f t="shared" si="289"/>
        <v>51</v>
      </c>
      <c r="AQ102" s="15">
        <f t="shared" si="290"/>
        <v>77.857142857142833</v>
      </c>
      <c r="AR102" s="15">
        <f t="shared" si="291"/>
        <v>57.428571428571445</v>
      </c>
      <c r="AS102" s="15">
        <f t="shared" si="292"/>
        <v>67.768447154937064</v>
      </c>
    </row>
    <row r="103" spans="1:45" x14ac:dyDescent="0.4">
      <c r="A103" s="10">
        <v>43993</v>
      </c>
      <c r="B103" s="30">
        <v>101</v>
      </c>
      <c r="C103" s="11" t="str">
        <f t="shared" si="299"/>
        <v>Donnerstag</v>
      </c>
      <c r="D103" s="69">
        <v>368</v>
      </c>
      <c r="E103" s="69">
        <v>342</v>
      </c>
      <c r="F103" s="69">
        <v>392</v>
      </c>
      <c r="G103" s="69">
        <v>416</v>
      </c>
      <c r="H103" s="69">
        <v>389</v>
      </c>
      <c r="I103" s="69">
        <v>442</v>
      </c>
      <c r="J103" s="69">
        <v>1.39</v>
      </c>
      <c r="K103" s="69">
        <v>1.33</v>
      </c>
      <c r="L103" s="69">
        <v>1.46</v>
      </c>
      <c r="M103" s="69">
        <v>1.05</v>
      </c>
      <c r="N103" s="69">
        <v>1.02</v>
      </c>
      <c r="O103" s="69">
        <v>1.07</v>
      </c>
      <c r="P103" s="12">
        <f t="shared" si="251"/>
        <v>359.85714285714283</v>
      </c>
      <c r="Q103" s="15">
        <f t="shared" si="252"/>
        <v>1.0489995916700694</v>
      </c>
      <c r="R103" s="4">
        <f t="shared" ref="R103:R104" si="303">W100</f>
        <v>258</v>
      </c>
      <c r="S103" s="4">
        <f t="shared" ref="S103:S104" si="304">AVERAGE(D100:D103)</f>
        <v>416.25</v>
      </c>
      <c r="T103" s="7">
        <f t="shared" ref="T103:T104" si="305">S103/S99</f>
        <v>1.3921404682274248</v>
      </c>
      <c r="U103" s="5">
        <v>43997</v>
      </c>
      <c r="V103" s="9" t="str">
        <f t="shared" ref="V103:V104" si="306">TEXT(U103,"TTTT")</f>
        <v>Montag</v>
      </c>
      <c r="W103" s="12">
        <v>192</v>
      </c>
      <c r="X103" s="15">
        <v>1.19</v>
      </c>
      <c r="Y103" s="15">
        <v>0.95</v>
      </c>
      <c r="Z103" s="4">
        <f t="shared" si="273"/>
        <v>393.71428571428572</v>
      </c>
      <c r="AA103" s="8">
        <f t="shared" si="274"/>
        <v>1.1054953870838347</v>
      </c>
      <c r="AB103" s="4">
        <f t="shared" si="275"/>
        <v>374.60266648942616</v>
      </c>
      <c r="AC103" s="8">
        <f t="shared" si="276"/>
        <v>1.0518325974432343</v>
      </c>
      <c r="AD103" s="4">
        <f t="shared" si="277"/>
        <v>335.42857142857144</v>
      </c>
      <c r="AE103" s="8">
        <f t="shared" si="278"/>
        <v>1.0253275109170306</v>
      </c>
      <c r="AF103" s="4">
        <f t="shared" si="279"/>
        <v>282.16280026260546</v>
      </c>
      <c r="AG103" s="8">
        <f t="shared" si="280"/>
        <v>0.86250637634857552</v>
      </c>
      <c r="AH103" s="4">
        <f t="shared" ref="AH103:AH106" si="307">AD110</f>
        <v>616.42857142857144</v>
      </c>
      <c r="AI103" s="8">
        <f t="shared" ref="AI103:AI106" si="308">AH103/AH99</f>
        <v>1.2144666479031805</v>
      </c>
      <c r="AJ103" s="15">
        <f t="shared" si="283"/>
        <v>0.33999999999999986</v>
      </c>
      <c r="AK103" s="15">
        <f>ABS(M103-$M103)</f>
        <v>0</v>
      </c>
      <c r="AL103" s="15">
        <f t="shared" si="285"/>
        <v>5.5495387083834613E-2</v>
      </c>
      <c r="AM103" s="15">
        <f t="shared" si="286"/>
        <v>1.832597443234274E-3</v>
      </c>
      <c r="AN103" s="15">
        <f t="shared" si="287"/>
        <v>0.1399999999999999</v>
      </c>
      <c r="AO103" s="15">
        <f t="shared" si="288"/>
        <v>0.18749362365142452</v>
      </c>
      <c r="AP103" s="15">
        <f t="shared" si="289"/>
        <v>48</v>
      </c>
      <c r="AQ103" s="15">
        <f t="shared" si="290"/>
        <v>8.1428571428571672</v>
      </c>
      <c r="AR103" s="15">
        <f t="shared" si="291"/>
        <v>25.714285714285722</v>
      </c>
      <c r="AS103" s="15">
        <f t="shared" si="292"/>
        <v>6.6026664894261557</v>
      </c>
    </row>
    <row r="104" spans="1:45" x14ac:dyDescent="0.4">
      <c r="A104" s="10">
        <v>43994</v>
      </c>
      <c r="B104" s="30">
        <v>102</v>
      </c>
      <c r="C104" s="11" t="str">
        <f t="shared" ref="C104:C106" si="309">TEXT(A104,"TTTT")</f>
        <v>Freitag</v>
      </c>
      <c r="D104" s="69">
        <v>370</v>
      </c>
      <c r="E104" s="69">
        <v>344</v>
      </c>
      <c r="F104" s="69">
        <v>396</v>
      </c>
      <c r="G104" s="69">
        <v>405</v>
      </c>
      <c r="H104" s="69">
        <v>377</v>
      </c>
      <c r="I104" s="69">
        <v>430</v>
      </c>
      <c r="J104" s="69">
        <v>1.27</v>
      </c>
      <c r="K104" s="69">
        <v>1.22</v>
      </c>
      <c r="L104" s="69">
        <v>1.33</v>
      </c>
      <c r="M104" s="69">
        <v>1.07</v>
      </c>
      <c r="N104" s="69">
        <v>1.05</v>
      </c>
      <c r="O104" s="69">
        <v>1.1000000000000001</v>
      </c>
      <c r="P104" s="12">
        <f t="shared" si="251"/>
        <v>367</v>
      </c>
      <c r="Q104" s="15">
        <f t="shared" si="252"/>
        <v>1.0724165988608623</v>
      </c>
      <c r="R104" s="4">
        <f t="shared" si="303"/>
        <v>348</v>
      </c>
      <c r="S104" s="4">
        <f t="shared" si="304"/>
        <v>404.75</v>
      </c>
      <c r="T104" s="7">
        <f t="shared" si="305"/>
        <v>1.2748031496062993</v>
      </c>
      <c r="U104" s="5">
        <v>43998</v>
      </c>
      <c r="V104" s="9" t="str">
        <f t="shared" si="306"/>
        <v>Dienstag</v>
      </c>
      <c r="W104" s="12">
        <v>378</v>
      </c>
      <c r="X104" s="15">
        <v>1</v>
      </c>
      <c r="Y104" s="15">
        <v>0.86</v>
      </c>
      <c r="Z104" s="4">
        <f t="shared" si="273"/>
        <v>426.28571428571428</v>
      </c>
      <c r="AA104" s="8">
        <f t="shared" si="274"/>
        <v>1.18459706232632</v>
      </c>
      <c r="AB104" s="4">
        <f t="shared" si="275"/>
        <v>378.85037844871488</v>
      </c>
      <c r="AC104" s="8">
        <f t="shared" si="276"/>
        <v>1.0527799321718954</v>
      </c>
      <c r="AD104" s="4">
        <f t="shared" si="277"/>
        <v>408.57142857142856</v>
      </c>
      <c r="AE104" s="8">
        <f t="shared" si="278"/>
        <v>1.2610229276895943</v>
      </c>
      <c r="AF104" s="4">
        <f t="shared" si="279"/>
        <v>315.62082102877031</v>
      </c>
      <c r="AG104" s="8">
        <f t="shared" si="280"/>
        <v>0.97413833650855031</v>
      </c>
      <c r="AH104" s="4">
        <f t="shared" si="307"/>
        <v>574.57142857142856</v>
      </c>
      <c r="AI104" s="8">
        <f t="shared" si="308"/>
        <v>1.0318111852231913</v>
      </c>
      <c r="AJ104" s="15">
        <f t="shared" si="283"/>
        <v>0.19999999999999996</v>
      </c>
      <c r="AK104" s="15">
        <f>ABS(M104-$M104)</f>
        <v>0</v>
      </c>
      <c r="AL104" s="15">
        <f t="shared" si="285"/>
        <v>0.11459706232631994</v>
      </c>
      <c r="AM104" s="15">
        <f t="shared" si="286"/>
        <v>1.7220067828104701E-2</v>
      </c>
      <c r="AN104" s="15">
        <f t="shared" si="287"/>
        <v>7.0000000000000062E-2</v>
      </c>
      <c r="AO104" s="15">
        <f t="shared" si="288"/>
        <v>9.5861663491449756E-2</v>
      </c>
      <c r="AP104" s="15">
        <f t="shared" si="289"/>
        <v>35</v>
      </c>
      <c r="AQ104" s="15">
        <f t="shared" si="290"/>
        <v>3</v>
      </c>
      <c r="AR104" s="15">
        <f t="shared" si="291"/>
        <v>56.285714285714278</v>
      </c>
      <c r="AS104" s="15">
        <f t="shared" si="292"/>
        <v>8.8503784487148778</v>
      </c>
    </row>
    <row r="105" spans="1:45" x14ac:dyDescent="0.4">
      <c r="A105" s="10">
        <v>43995</v>
      </c>
      <c r="B105" s="30">
        <v>103</v>
      </c>
      <c r="C105" s="11" t="str">
        <f t="shared" si="309"/>
        <v>Samstag</v>
      </c>
      <c r="D105" s="69">
        <v>366</v>
      </c>
      <c r="E105" s="69">
        <v>341</v>
      </c>
      <c r="F105" s="69">
        <v>386</v>
      </c>
      <c r="G105" s="69">
        <v>385</v>
      </c>
      <c r="H105" s="69">
        <v>359</v>
      </c>
      <c r="I105" s="69">
        <v>408</v>
      </c>
      <c r="J105" s="69">
        <v>1.1000000000000001</v>
      </c>
      <c r="K105" s="69">
        <v>1.05</v>
      </c>
      <c r="L105" s="69">
        <v>1.1599999999999999</v>
      </c>
      <c r="M105" s="69">
        <v>1.1100000000000001</v>
      </c>
      <c r="N105" s="69">
        <v>1.08</v>
      </c>
      <c r="O105" s="69">
        <v>1.1299999999999999</v>
      </c>
      <c r="P105" s="12">
        <f t="shared" si="251"/>
        <v>376.57142857142856</v>
      </c>
      <c r="Q105" s="15">
        <f t="shared" si="252"/>
        <v>1.1054953870838347</v>
      </c>
      <c r="R105" s="4">
        <f t="shared" ref="R105:R106" si="310">W102</f>
        <v>247</v>
      </c>
      <c r="S105" s="4">
        <f t="shared" ref="S105:S106" si="311">AVERAGE(D102:D105)</f>
        <v>384.5</v>
      </c>
      <c r="T105" s="7">
        <f t="shared" ref="T105:T106" si="312">S105/S101</f>
        <v>1.1009305654974946</v>
      </c>
      <c r="U105" s="5">
        <v>43999</v>
      </c>
      <c r="V105" s="9" t="str">
        <f t="shared" ref="V105:V106" si="313">TEXT(U105,"TTTT")</f>
        <v>Mittwoch</v>
      </c>
      <c r="W105" s="12">
        <v>345</v>
      </c>
      <c r="X105" s="15">
        <v>0.86</v>
      </c>
      <c r="Y105" s="15">
        <v>0.89</v>
      </c>
      <c r="Z105" s="4">
        <f t="shared" si="273"/>
        <v>522</v>
      </c>
      <c r="AA105" s="8">
        <f t="shared" si="274"/>
        <v>1.4223433242506811</v>
      </c>
      <c r="AB105" s="4">
        <f t="shared" si="275"/>
        <v>396.98641981102986</v>
      </c>
      <c r="AC105" s="8">
        <f t="shared" si="276"/>
        <v>1.0817068659701086</v>
      </c>
      <c r="AD105" s="4">
        <f t="shared" si="277"/>
        <v>444.71428571428572</v>
      </c>
      <c r="AE105" s="8">
        <f t="shared" si="278"/>
        <v>1.355836236933798</v>
      </c>
      <c r="AF105" s="4">
        <f t="shared" si="279"/>
        <v>329.2655230564489</v>
      </c>
      <c r="AG105" s="8">
        <f t="shared" si="280"/>
        <v>1.0038583020013685</v>
      </c>
      <c r="AH105" s="4">
        <f t="shared" si="307"/>
        <v>586.85714285714289</v>
      </c>
      <c r="AI105" s="8">
        <f t="shared" si="308"/>
        <v>1.021128511061397</v>
      </c>
      <c r="AJ105" s="15">
        <f t="shared" si="283"/>
        <v>1.0000000000000009E-2</v>
      </c>
      <c r="AK105" s="15">
        <f t="shared" ref="AK105" si="314">ABS(M105-$M105)</f>
        <v>0</v>
      </c>
      <c r="AL105" s="15">
        <f t="shared" si="285"/>
        <v>0.31234332425068101</v>
      </c>
      <c r="AM105" s="15">
        <f t="shared" si="286"/>
        <v>2.8293134029891531E-2</v>
      </c>
      <c r="AN105" s="15">
        <f t="shared" si="287"/>
        <v>0.25000000000000011</v>
      </c>
      <c r="AO105" s="15">
        <f t="shared" si="288"/>
        <v>0.1061416979986316</v>
      </c>
      <c r="AP105" s="15">
        <f t="shared" si="289"/>
        <v>19</v>
      </c>
      <c r="AQ105" s="15">
        <f t="shared" si="290"/>
        <v>10.571428571428555</v>
      </c>
      <c r="AR105" s="15">
        <f t="shared" si="291"/>
        <v>156</v>
      </c>
      <c r="AS105" s="15">
        <f t="shared" si="292"/>
        <v>30.986419811029862</v>
      </c>
    </row>
    <row r="106" spans="1:45" x14ac:dyDescent="0.4">
      <c r="A106" s="10">
        <v>43996</v>
      </c>
      <c r="B106" s="30">
        <v>104</v>
      </c>
      <c r="C106" s="11" t="str">
        <f t="shared" si="309"/>
        <v>Sonntag</v>
      </c>
      <c r="D106" s="69">
        <v>355</v>
      </c>
      <c r="E106" s="69">
        <v>332</v>
      </c>
      <c r="F106" s="69">
        <v>384</v>
      </c>
      <c r="G106" s="69">
        <v>365</v>
      </c>
      <c r="H106" s="69">
        <v>340</v>
      </c>
      <c r="I106" s="69">
        <v>389</v>
      </c>
      <c r="J106" s="69">
        <v>0.95</v>
      </c>
      <c r="K106" s="69">
        <v>0.91</v>
      </c>
      <c r="L106" s="69">
        <v>1</v>
      </c>
      <c r="M106" s="69">
        <v>1.19</v>
      </c>
      <c r="N106" s="69">
        <v>1.1599999999999999</v>
      </c>
      <c r="O106" s="69">
        <v>1.21</v>
      </c>
      <c r="P106" s="12">
        <f t="shared" ref="P106:P110" si="315">AVERAGE(D100:D106)</f>
        <v>393.71428571428572</v>
      </c>
      <c r="Q106" s="15">
        <f t="shared" ref="Q106:Q110" si="316">P107/P103</f>
        <v>1.18459706232632</v>
      </c>
      <c r="R106" s="4">
        <f t="shared" si="310"/>
        <v>192</v>
      </c>
      <c r="S106" s="4">
        <f t="shared" si="311"/>
        <v>364.75</v>
      </c>
      <c r="T106" s="7">
        <f t="shared" si="312"/>
        <v>0.95234986945169708</v>
      </c>
      <c r="U106" s="5">
        <v>44000</v>
      </c>
      <c r="V106" s="9" t="str">
        <f t="shared" si="313"/>
        <v>Donnerstag</v>
      </c>
      <c r="W106" s="12">
        <v>580</v>
      </c>
      <c r="X106" s="15">
        <v>0.86</v>
      </c>
      <c r="Y106" s="15">
        <v>1</v>
      </c>
      <c r="Z106" s="4">
        <f t="shared" ref="Z106:Z107" si="317">AVERAGE(D103:D109)</f>
        <v>555.14285714285711</v>
      </c>
      <c r="AA106" s="8">
        <f t="shared" ref="AA106:AA107" si="318">Z106/Z102</f>
        <v>1.4742033383915023</v>
      </c>
      <c r="AB106" s="4">
        <f t="shared" ref="AB106:AB107" si="319">AVERAGE(D103:D106,AA103^1.75*D100,AA103^1.75*D101,AA103^1.75*D102)</f>
        <v>429.2628932442272</v>
      </c>
      <c r="AC106" s="8">
        <f t="shared" ref="AC106:AC107" si="320">AB106/Z102</f>
        <v>1.1399242233344424</v>
      </c>
      <c r="AD106" s="4">
        <f t="shared" ref="AD106:AD107" si="321">AVERAGE(W103:W109)</f>
        <v>507.57142857142856</v>
      </c>
      <c r="AE106" s="8">
        <f t="shared" ref="AE106:AE107" si="322">AD106/AD102</f>
        <v>1.5294877313818338</v>
      </c>
      <c r="AF106" s="4">
        <f t="shared" ref="AF106:AF107" si="323">AVERAGE(W103:W106,AE103^1.75*W100,AE103^1.75*W101,AE103^1.75*W102)</f>
        <v>340.88085428524397</v>
      </c>
      <c r="AG106" s="8">
        <f t="shared" ref="AG106:AG107" si="324">AF106/AD102</f>
        <v>1.0271915540235506</v>
      </c>
      <c r="AH106" s="4">
        <f t="shared" si="307"/>
        <v>525.28571428571433</v>
      </c>
      <c r="AI106" s="8">
        <f t="shared" si="308"/>
        <v>0.86213364595545139</v>
      </c>
      <c r="AJ106" s="15">
        <f t="shared" ref="AJ106:AJ108" si="325">ABS(J106-$M106)</f>
        <v>0.24</v>
      </c>
      <c r="AK106" s="15">
        <f>ABS(M106-$M106)</f>
        <v>0</v>
      </c>
      <c r="AL106" s="15">
        <f t="shared" ref="AL106:AL108" si="326">ABS(AA106-$M106)</f>
        <v>0.28420333839150236</v>
      </c>
      <c r="AM106" s="15">
        <f t="shared" ref="AM106:AM108" si="327">ABS(AC106-$M106)</f>
        <v>5.0075776665557514E-2</v>
      </c>
      <c r="AN106" s="15">
        <f t="shared" ref="AN106:AN108" si="328">ABS(X106-$M106)</f>
        <v>0.32999999999999996</v>
      </c>
      <c r="AO106" s="15">
        <f t="shared" ref="AO106:AO108" si="329">ABS(AG106-$M106)</f>
        <v>0.16280844597644939</v>
      </c>
      <c r="AP106" s="15">
        <f t="shared" ref="AP106:AP108" si="330">ABS(G106-$D106)</f>
        <v>10</v>
      </c>
      <c r="AQ106" s="15">
        <f t="shared" ref="AQ106:AQ108" si="331">ABS(P106-$D106)</f>
        <v>38.714285714285722</v>
      </c>
      <c r="AR106" s="15">
        <f t="shared" ref="AR106:AR108" si="332">ABS(Z106-$D106)</f>
        <v>200.14285714285711</v>
      </c>
      <c r="AS106" s="15">
        <f t="shared" ref="AS106:AS108" si="333">ABS(AB106-$D106)</f>
        <v>74.2628932442272</v>
      </c>
    </row>
    <row r="107" spans="1:45" x14ac:dyDescent="0.4">
      <c r="A107" s="10">
        <v>43997</v>
      </c>
      <c r="B107" s="30">
        <v>105</v>
      </c>
      <c r="C107" s="11" t="str">
        <f t="shared" ref="C107:C110" si="334">TEXT(A107,"TTTT")</f>
        <v>Montag</v>
      </c>
      <c r="D107" s="69">
        <v>644</v>
      </c>
      <c r="E107" s="69">
        <v>614</v>
      </c>
      <c r="F107" s="69">
        <v>678</v>
      </c>
      <c r="G107" s="69">
        <v>434</v>
      </c>
      <c r="H107" s="69">
        <v>408</v>
      </c>
      <c r="I107" s="69">
        <v>461</v>
      </c>
      <c r="J107" s="69">
        <v>1.04</v>
      </c>
      <c r="K107" s="69">
        <v>1</v>
      </c>
      <c r="L107" s="69">
        <v>1.08</v>
      </c>
      <c r="M107" s="69">
        <v>1.42</v>
      </c>
      <c r="N107" s="69">
        <v>1.39</v>
      </c>
      <c r="O107" s="69">
        <v>1.45</v>
      </c>
      <c r="P107" s="12">
        <f t="shared" si="315"/>
        <v>426.28571428571428</v>
      </c>
      <c r="Q107" s="15">
        <f t="shared" si="316"/>
        <v>1.4223433242506811</v>
      </c>
      <c r="R107" s="4">
        <f t="shared" ref="R107:R110" si="335">W104</f>
        <v>378</v>
      </c>
      <c r="S107" s="4">
        <f t="shared" ref="S107:S110" si="336">AVERAGE(D104:D107)</f>
        <v>433.75</v>
      </c>
      <c r="T107" s="7">
        <f t="shared" ref="T107:T110" si="337">S107/S103</f>
        <v>1.042042042042042</v>
      </c>
      <c r="U107" s="5">
        <v>44001</v>
      </c>
      <c r="V107" s="9" t="str">
        <f t="shared" ref="V107:V108" si="338">TEXT(U107,"TTTT")</f>
        <v>Freitag</v>
      </c>
      <c r="W107" s="12">
        <v>770</v>
      </c>
      <c r="X107" s="15">
        <v>1.06</v>
      </c>
      <c r="Y107" s="15">
        <v>1.17</v>
      </c>
      <c r="Z107" s="4">
        <f t="shared" si="317"/>
        <v>579.14285714285711</v>
      </c>
      <c r="AA107" s="8">
        <f t="shared" si="318"/>
        <v>1.4709724238026123</v>
      </c>
      <c r="AB107" s="4">
        <f t="shared" si="319"/>
        <v>487.85813560181896</v>
      </c>
      <c r="AC107" s="8">
        <f t="shared" si="320"/>
        <v>1.2391171804110059</v>
      </c>
      <c r="AD107" s="4">
        <f t="shared" si="321"/>
        <v>556.85714285714289</v>
      </c>
      <c r="AE107" s="8">
        <f t="shared" si="322"/>
        <v>1.6601362862010223</v>
      </c>
      <c r="AF107" s="4">
        <f t="shared" si="323"/>
        <v>464.85327941357536</v>
      </c>
      <c r="AG107" s="8">
        <f t="shared" si="324"/>
        <v>1.3858487887116813</v>
      </c>
      <c r="AH107" s="4">
        <f t="shared" ref="AH107:AH109" si="339">AD114</f>
        <v>486</v>
      </c>
      <c r="AI107" s="8">
        <f t="shared" ref="AI107:AI109" si="340">AH107/AH103</f>
        <v>0.7884125144843569</v>
      </c>
      <c r="AJ107" s="15">
        <f t="shared" si="325"/>
        <v>0.37999999999999989</v>
      </c>
      <c r="AK107" s="15">
        <f t="shared" ref="AK107:AK108" si="341">ABS(M107-$M107)</f>
        <v>0</v>
      </c>
      <c r="AL107" s="15">
        <f t="shared" si="326"/>
        <v>5.0972423802612354E-2</v>
      </c>
      <c r="AM107" s="15">
        <f t="shared" si="327"/>
        <v>0.18088281958899399</v>
      </c>
      <c r="AN107" s="15">
        <f t="shared" si="328"/>
        <v>0.35999999999999988</v>
      </c>
      <c r="AO107" s="15">
        <f t="shared" si="329"/>
        <v>3.4151211288318661E-2</v>
      </c>
      <c r="AP107" s="15">
        <f t="shared" si="330"/>
        <v>210</v>
      </c>
      <c r="AQ107" s="15">
        <f t="shared" si="331"/>
        <v>217.71428571428572</v>
      </c>
      <c r="AR107" s="15">
        <f t="shared" si="332"/>
        <v>64.85714285714289</v>
      </c>
      <c r="AS107" s="15">
        <f t="shared" si="333"/>
        <v>156.14186439818104</v>
      </c>
    </row>
    <row r="108" spans="1:45" x14ac:dyDescent="0.4">
      <c r="A108" s="10">
        <v>43998</v>
      </c>
      <c r="B108" s="30">
        <v>106</v>
      </c>
      <c r="C108" s="11" t="str">
        <f t="shared" si="334"/>
        <v>Dienstag</v>
      </c>
      <c r="D108" s="69">
        <v>1117</v>
      </c>
      <c r="E108" s="69">
        <v>1085</v>
      </c>
      <c r="F108" s="69">
        <v>1157</v>
      </c>
      <c r="G108" s="69">
        <v>621</v>
      </c>
      <c r="H108" s="69">
        <v>593</v>
      </c>
      <c r="I108" s="69">
        <v>651</v>
      </c>
      <c r="J108" s="69">
        <v>1.53</v>
      </c>
      <c r="K108" s="69">
        <v>1.48</v>
      </c>
      <c r="L108" s="69">
        <v>1.6</v>
      </c>
      <c r="M108" s="69">
        <v>1.47</v>
      </c>
      <c r="N108" s="69">
        <v>1.44</v>
      </c>
      <c r="O108" s="69">
        <v>1.51</v>
      </c>
      <c r="P108" s="12">
        <f t="shared" si="315"/>
        <v>522</v>
      </c>
      <c r="Q108" s="15">
        <f t="shared" si="316"/>
        <v>1.4742033383915023</v>
      </c>
      <c r="R108" s="4">
        <f t="shared" si="335"/>
        <v>345</v>
      </c>
      <c r="S108" s="4">
        <f t="shared" si="336"/>
        <v>620.5</v>
      </c>
      <c r="T108" s="7">
        <f t="shared" si="337"/>
        <v>1.5330450895614578</v>
      </c>
      <c r="U108" s="5">
        <v>44002</v>
      </c>
      <c r="V108" s="9" t="str">
        <f t="shared" si="338"/>
        <v>Samstag</v>
      </c>
      <c r="W108" s="12">
        <v>601</v>
      </c>
      <c r="X108" s="15">
        <v>1.79</v>
      </c>
      <c r="Y108" s="15">
        <v>1.55</v>
      </c>
      <c r="Z108" s="4">
        <f t="shared" ref="Z108:Z109" si="342">AVERAGE(D105:D111)</f>
        <v>607.57142857142856</v>
      </c>
      <c r="AA108" s="8">
        <f t="shared" ref="AA108:AA109" si="343">Z108/Z104</f>
        <v>1.4252680965147453</v>
      </c>
      <c r="AB108" s="4">
        <f t="shared" ref="AB108:AB111" si="344">AVERAGE(D105:D108,AA105^1.75*D102,AA105^1.75*D103,AA105^1.75*D104)</f>
        <v>664.73253659460272</v>
      </c>
      <c r="AC108" s="8">
        <f t="shared" ref="AC108:AC111" si="345">AB108/Z104</f>
        <v>1.5593591676146847</v>
      </c>
      <c r="AD108" s="4">
        <f t="shared" ref="AD108" si="346">AVERAGE(W105:W111)</f>
        <v>574.71428571428567</v>
      </c>
      <c r="AE108" s="8">
        <f t="shared" ref="AE108" si="347">AD108/AD104</f>
        <v>1.4066433566433565</v>
      </c>
      <c r="AF108" s="4">
        <f t="shared" ref="AF108" si="348">AVERAGE(W105:W108,AE105^1.75*W102,AE105^1.75*W103,AE105^1.75*W104)</f>
        <v>526.83218322274149</v>
      </c>
      <c r="AG108" s="8">
        <f t="shared" ref="AG108" si="349">AF108/AD104</f>
        <v>1.2894493994962204</v>
      </c>
      <c r="AH108" s="4">
        <f t="shared" si="339"/>
        <v>485.28571428571428</v>
      </c>
      <c r="AI108" s="8">
        <f t="shared" si="340"/>
        <v>0.84460467429139729</v>
      </c>
      <c r="AJ108" s="15">
        <f t="shared" si="325"/>
        <v>6.0000000000000053E-2</v>
      </c>
      <c r="AK108" s="15">
        <f t="shared" si="341"/>
        <v>0</v>
      </c>
      <c r="AL108" s="15">
        <f t="shared" si="326"/>
        <v>4.4731903485254687E-2</v>
      </c>
      <c r="AM108" s="15">
        <f t="shared" si="327"/>
        <v>8.9359167614684765E-2</v>
      </c>
      <c r="AN108" s="15">
        <f t="shared" si="328"/>
        <v>0.32000000000000006</v>
      </c>
      <c r="AO108" s="15">
        <f t="shared" si="329"/>
        <v>0.18055060050377958</v>
      </c>
      <c r="AP108" s="15">
        <f t="shared" si="330"/>
        <v>496</v>
      </c>
      <c r="AQ108" s="15">
        <f t="shared" si="331"/>
        <v>595</v>
      </c>
      <c r="AR108" s="15">
        <f t="shared" si="332"/>
        <v>509.42857142857144</v>
      </c>
      <c r="AS108" s="15">
        <f t="shared" si="333"/>
        <v>452.26746340539728</v>
      </c>
    </row>
    <row r="109" spans="1:45" x14ac:dyDescent="0.4">
      <c r="A109" s="10">
        <v>43999</v>
      </c>
      <c r="B109" s="30">
        <v>107</v>
      </c>
      <c r="C109" s="11" t="str">
        <f t="shared" si="334"/>
        <v>Mittwoch</v>
      </c>
      <c r="D109" s="69">
        <v>666</v>
      </c>
      <c r="E109" s="69">
        <v>633</v>
      </c>
      <c r="F109" s="69">
        <v>699</v>
      </c>
      <c r="G109" s="69">
        <v>696</v>
      </c>
      <c r="H109" s="69">
        <v>666</v>
      </c>
      <c r="I109" s="69">
        <v>730</v>
      </c>
      <c r="J109" s="69">
        <v>1.81</v>
      </c>
      <c r="K109" s="69">
        <v>1.73</v>
      </c>
      <c r="L109" s="69">
        <v>1.89</v>
      </c>
      <c r="M109" s="69">
        <v>1.47</v>
      </c>
      <c r="N109" s="69">
        <v>1.44</v>
      </c>
      <c r="O109" s="69">
        <v>1.5</v>
      </c>
      <c r="P109" s="12">
        <f t="shared" si="315"/>
        <v>555.14285714285711</v>
      </c>
      <c r="Q109" s="15">
        <f t="shared" si="316"/>
        <v>1.4709724238026123</v>
      </c>
      <c r="R109" s="4">
        <f t="shared" si="335"/>
        <v>580</v>
      </c>
      <c r="S109" s="4">
        <f t="shared" si="336"/>
        <v>695.5</v>
      </c>
      <c r="T109" s="7">
        <f t="shared" si="337"/>
        <v>1.8088426527958388</v>
      </c>
      <c r="U109" s="5">
        <v>44003</v>
      </c>
      <c r="V109" s="9" t="str">
        <f t="shared" ref="V109:V110" si="350">TEXT(U109,"TTTT")</f>
        <v>Sonntag</v>
      </c>
      <c r="W109" s="12">
        <v>687</v>
      </c>
      <c r="X109" s="15">
        <v>2.88</v>
      </c>
      <c r="Y109" s="15">
        <v>2.0299999999999998</v>
      </c>
      <c r="Z109" s="4">
        <f t="shared" si="342"/>
        <v>622.85714285714289</v>
      </c>
      <c r="AA109" s="8">
        <f t="shared" si="343"/>
        <v>1.1932129173508486</v>
      </c>
      <c r="AB109" s="4">
        <f t="shared" si="344"/>
        <v>708.4902179408665</v>
      </c>
      <c r="AC109" s="8">
        <f t="shared" si="345"/>
        <v>1.357260953909706</v>
      </c>
      <c r="AD109" s="4">
        <f t="shared" ref="AD109:AD111" si="351">AVERAGE(W106:W112)</f>
        <v>609.28571428571433</v>
      </c>
      <c r="AE109" s="8">
        <f t="shared" ref="AE109:AE111" si="352">AD109/AD105</f>
        <v>1.3700610343719886</v>
      </c>
      <c r="AF109" s="4">
        <f t="shared" ref="AF109:AF112" si="353">AVERAGE(W106:W109,AE106^1.75*W103,AE106^1.75*W104,AE106^1.75*W105)</f>
        <v>651.82286053579878</v>
      </c>
      <c r="AG109" s="8">
        <f t="shared" ref="AG109:AG112" si="354">AF109/AD105</f>
        <v>1.4657115399134568</v>
      </c>
      <c r="AH109" s="4">
        <f t="shared" si="339"/>
        <v>468</v>
      </c>
      <c r="AI109" s="8">
        <f t="shared" si="340"/>
        <v>0.79746835443037967</v>
      </c>
      <c r="AJ109" s="15">
        <f t="shared" ref="AJ109" si="355">ABS(J109-$M109)</f>
        <v>0.34000000000000008</v>
      </c>
      <c r="AK109" s="15">
        <f>ABS(M109-$M109)</f>
        <v>0</v>
      </c>
      <c r="AL109" s="15">
        <f t="shared" ref="AL109" si="356">ABS(AA109-$M109)</f>
        <v>0.27678708264915142</v>
      </c>
      <c r="AM109" s="15">
        <f t="shared" ref="AM109" si="357">ABS(AC109-$M109)</f>
        <v>0.11273904609029395</v>
      </c>
      <c r="AN109" s="15">
        <f t="shared" ref="AN109" si="358">ABS(X109-$M109)</f>
        <v>1.41</v>
      </c>
      <c r="AO109" s="15">
        <f t="shared" ref="AO109" si="359">ABS(AG109-$M109)</f>
        <v>4.2884600865431555E-3</v>
      </c>
      <c r="AP109" s="15">
        <f t="shared" ref="AP109" si="360">ABS(G109-$D109)</f>
        <v>30</v>
      </c>
      <c r="AQ109" s="15">
        <f t="shared" ref="AQ109" si="361">ABS(P109-$D109)</f>
        <v>110.85714285714289</v>
      </c>
      <c r="AR109" s="15">
        <f t="shared" ref="AR109" si="362">ABS(Z109-$D109)</f>
        <v>43.14285714285711</v>
      </c>
      <c r="AS109" s="15">
        <f t="shared" ref="AS109" si="363">ABS(AB109-$D109)</f>
        <v>42.490217940866501</v>
      </c>
    </row>
    <row r="110" spans="1:45" x14ac:dyDescent="0.4">
      <c r="A110" s="10">
        <v>44000</v>
      </c>
      <c r="B110" s="30">
        <v>108</v>
      </c>
      <c r="C110" s="11" t="str">
        <f t="shared" si="334"/>
        <v>Donnerstag</v>
      </c>
      <c r="D110" s="69">
        <v>536</v>
      </c>
      <c r="E110" s="69">
        <v>505</v>
      </c>
      <c r="F110" s="69">
        <v>569</v>
      </c>
      <c r="G110" s="69">
        <v>741</v>
      </c>
      <c r="H110" s="69">
        <v>709</v>
      </c>
      <c r="I110" s="69">
        <v>776</v>
      </c>
      <c r="J110" s="69">
        <v>2.0299999999999998</v>
      </c>
      <c r="K110" s="69">
        <v>1.96</v>
      </c>
      <c r="L110" s="69">
        <v>2.11</v>
      </c>
      <c r="M110" s="69">
        <v>1.43</v>
      </c>
      <c r="N110" s="69">
        <v>1.4</v>
      </c>
      <c r="O110" s="69">
        <v>1.46</v>
      </c>
      <c r="P110" s="12">
        <f t="shared" si="315"/>
        <v>579.14285714285711</v>
      </c>
      <c r="Q110" s="15">
        <f t="shared" si="316"/>
        <v>1.4252680965147453</v>
      </c>
      <c r="R110" s="4">
        <f t="shared" si="335"/>
        <v>770</v>
      </c>
      <c r="S110" s="4">
        <f t="shared" si="336"/>
        <v>740.75</v>
      </c>
      <c r="T110" s="7">
        <f t="shared" si="337"/>
        <v>2.0308430431802607</v>
      </c>
      <c r="U110" s="5">
        <v>44004</v>
      </c>
      <c r="V110" s="9" t="str">
        <f t="shared" si="350"/>
        <v>Montag</v>
      </c>
      <c r="W110" s="12">
        <v>537</v>
      </c>
      <c r="X110" s="15">
        <v>2.76</v>
      </c>
      <c r="Y110" s="15">
        <v>1.83</v>
      </c>
      <c r="Z110" s="4">
        <f t="shared" ref="Z110:Z112" si="364">AVERAGE(D107:D113)</f>
        <v>624.71428571428567</v>
      </c>
      <c r="AA110" s="8">
        <f t="shared" ref="AA110:AA112" si="365">Z110/Z106</f>
        <v>1.1253216675244466</v>
      </c>
      <c r="AB110" s="4">
        <f t="shared" si="344"/>
        <v>729.50648134878986</v>
      </c>
      <c r="AC110" s="8">
        <f t="shared" si="345"/>
        <v>1.3140878459705427</v>
      </c>
      <c r="AD110" s="4">
        <f t="shared" si="351"/>
        <v>616.42857142857144</v>
      </c>
      <c r="AE110" s="8">
        <f t="shared" si="352"/>
        <v>1.2144666479031805</v>
      </c>
      <c r="AF110" s="4">
        <f t="shared" si="353"/>
        <v>822.67212588741438</v>
      </c>
      <c r="AG110" s="8">
        <f t="shared" si="354"/>
        <v>1.620800698342781</v>
      </c>
      <c r="AH110" s="4">
        <f t="shared" ref="AH110:AH112" si="366">AD117</f>
        <v>449.85714285714283</v>
      </c>
      <c r="AI110" s="8">
        <f t="shared" ref="AI110:AI112" si="367">AH110/AH106</f>
        <v>0.85640467772640727</v>
      </c>
      <c r="AJ110" s="15">
        <f t="shared" ref="AJ110:AJ112" si="368">ABS(J110-$M110)</f>
        <v>0.59999999999999987</v>
      </c>
      <c r="AK110" s="15">
        <f t="shared" ref="AK110:AK111" si="369">ABS(M110-$M110)</f>
        <v>0</v>
      </c>
      <c r="AL110" s="15">
        <f t="shared" ref="AL110:AL112" si="370">ABS(AA110-$M110)</f>
        <v>0.30467833247555332</v>
      </c>
      <c r="AM110" s="15">
        <f t="shared" ref="AM110:AM112" si="371">ABS(AC110-$M110)</f>
        <v>0.1159121540294572</v>
      </c>
      <c r="AN110" s="15">
        <f t="shared" ref="AN110:AN112" si="372">ABS(X110-$M110)</f>
        <v>1.3299999999999998</v>
      </c>
      <c r="AO110" s="15">
        <f t="shared" ref="AO110:AO112" si="373">ABS(AG110-$M110)</f>
        <v>0.19080069834278102</v>
      </c>
      <c r="AP110" s="15">
        <f t="shared" ref="AP110:AP112" si="374">ABS(G110-$D110)</f>
        <v>205</v>
      </c>
      <c r="AQ110" s="15">
        <f t="shared" ref="AQ110:AQ112" si="375">ABS(P110-$D110)</f>
        <v>43.14285714285711</v>
      </c>
      <c r="AR110" s="15">
        <f t="shared" ref="AR110:AR112" si="376">ABS(Z110-$D110)</f>
        <v>88.714285714285666</v>
      </c>
      <c r="AS110" s="15">
        <f t="shared" ref="AS110:AS112" si="377">ABS(AB110-$D110)</f>
        <v>193.50648134878986</v>
      </c>
    </row>
    <row r="111" spans="1:45" x14ac:dyDescent="0.4">
      <c r="A111" s="10">
        <v>44001</v>
      </c>
      <c r="B111" s="30">
        <v>109</v>
      </c>
      <c r="C111" s="11" t="str">
        <f t="shared" ref="C111:C112" si="378">TEXT(A111,"TTTT")</f>
        <v>Freitag</v>
      </c>
      <c r="D111" s="69">
        <v>569</v>
      </c>
      <c r="E111" s="69">
        <v>541</v>
      </c>
      <c r="F111" s="69">
        <v>596</v>
      </c>
      <c r="G111" s="69">
        <v>722</v>
      </c>
      <c r="H111" s="69">
        <v>691</v>
      </c>
      <c r="I111" s="69">
        <v>755</v>
      </c>
      <c r="J111" s="69">
        <v>1.66</v>
      </c>
      <c r="K111" s="69">
        <v>1.61</v>
      </c>
      <c r="L111" s="69">
        <v>1.73</v>
      </c>
      <c r="M111" s="69">
        <v>1.19</v>
      </c>
      <c r="N111" s="69">
        <v>1.17</v>
      </c>
      <c r="O111" s="69">
        <v>1.22</v>
      </c>
      <c r="P111" s="12">
        <f t="shared" ref="P111:P115" si="379">AVERAGE(D105:D111)</f>
        <v>607.57142857142856</v>
      </c>
      <c r="Q111" s="15">
        <f t="shared" ref="Q111:Q115" si="380">P112/P108</f>
        <v>1.1932129173508486</v>
      </c>
      <c r="R111" s="4">
        <f t="shared" ref="R111:R116" si="381">W108</f>
        <v>601</v>
      </c>
      <c r="S111" s="4">
        <f t="shared" ref="S111:S116" si="382">AVERAGE(D108:D111)</f>
        <v>722</v>
      </c>
      <c r="T111" s="7">
        <f t="shared" ref="T111:T116" si="383">S111/S107</f>
        <v>1.6645533141210376</v>
      </c>
      <c r="U111" s="5">
        <v>44005</v>
      </c>
      <c r="V111" s="9" t="str">
        <f t="shared" ref="V111:V113" si="384">TEXT(U111,"TTTT")</f>
        <v>Dienstag</v>
      </c>
      <c r="W111" s="12">
        <v>503</v>
      </c>
      <c r="X111" s="15">
        <v>1.67</v>
      </c>
      <c r="Y111" s="15">
        <v>2.02</v>
      </c>
      <c r="Z111" s="4">
        <f t="shared" si="364"/>
        <v>599.57142857142856</v>
      </c>
      <c r="AA111" s="8">
        <f t="shared" si="365"/>
        <v>1.0352738036507154</v>
      </c>
      <c r="AB111" s="4">
        <f t="shared" si="344"/>
        <v>775.10948170293761</v>
      </c>
      <c r="AC111" s="8">
        <f t="shared" si="345"/>
        <v>1.3383735500544065</v>
      </c>
      <c r="AD111" s="4">
        <f t="shared" si="351"/>
        <v>574.57142857142856</v>
      </c>
      <c r="AE111" s="8">
        <f t="shared" si="352"/>
        <v>1.0318111852231913</v>
      </c>
      <c r="AF111" s="4">
        <f t="shared" si="353"/>
        <v>772.51164239088496</v>
      </c>
      <c r="AG111" s="8">
        <f t="shared" si="354"/>
        <v>1.3872707790498189</v>
      </c>
      <c r="AH111" s="4">
        <f t="shared" si="366"/>
        <v>445.42857142857144</v>
      </c>
      <c r="AI111" s="8">
        <f t="shared" si="367"/>
        <v>0.91651969429747215</v>
      </c>
      <c r="AJ111" s="15">
        <f t="shared" si="368"/>
        <v>0.47</v>
      </c>
      <c r="AK111" s="15">
        <f t="shared" si="369"/>
        <v>0</v>
      </c>
      <c r="AL111" s="15">
        <f t="shared" si="370"/>
        <v>0.15472619634928453</v>
      </c>
      <c r="AM111" s="15">
        <f t="shared" si="371"/>
        <v>0.14837355005440656</v>
      </c>
      <c r="AN111" s="15">
        <f t="shared" si="372"/>
        <v>0.48</v>
      </c>
      <c r="AO111" s="15">
        <f t="shared" si="373"/>
        <v>0.19727077904981893</v>
      </c>
      <c r="AP111" s="15">
        <f t="shared" si="374"/>
        <v>153</v>
      </c>
      <c r="AQ111" s="15">
        <f t="shared" si="375"/>
        <v>38.571428571428555</v>
      </c>
      <c r="AR111" s="15">
        <f t="shared" si="376"/>
        <v>30.571428571428555</v>
      </c>
      <c r="AS111" s="15">
        <f t="shared" si="377"/>
        <v>206.10948170293761</v>
      </c>
    </row>
    <row r="112" spans="1:45" x14ac:dyDescent="0.4">
      <c r="A112" s="10">
        <v>44002</v>
      </c>
      <c r="B112" s="30">
        <v>110</v>
      </c>
      <c r="C112" s="11" t="str">
        <f t="shared" si="378"/>
        <v>Samstag</v>
      </c>
      <c r="D112" s="69">
        <v>473</v>
      </c>
      <c r="E112" s="69">
        <v>442</v>
      </c>
      <c r="F112" s="69">
        <v>500</v>
      </c>
      <c r="G112" s="69">
        <v>561</v>
      </c>
      <c r="H112" s="69">
        <v>530</v>
      </c>
      <c r="I112" s="69">
        <v>591</v>
      </c>
      <c r="J112" s="69">
        <v>0.9</v>
      </c>
      <c r="K112" s="69">
        <v>0.87</v>
      </c>
      <c r="L112" s="69">
        <v>0.94</v>
      </c>
      <c r="M112" s="69">
        <v>1.1299999999999999</v>
      </c>
      <c r="N112" s="69">
        <v>1.1100000000000001</v>
      </c>
      <c r="O112" s="69">
        <v>1.1499999999999999</v>
      </c>
      <c r="P112" s="12">
        <f t="shared" si="379"/>
        <v>622.85714285714289</v>
      </c>
      <c r="Q112" s="15">
        <f t="shared" si="380"/>
        <v>1.1253216675244466</v>
      </c>
      <c r="R112" s="4">
        <f t="shared" si="381"/>
        <v>687</v>
      </c>
      <c r="S112" s="4">
        <f t="shared" si="382"/>
        <v>561</v>
      </c>
      <c r="T112" s="7">
        <f t="shared" si="383"/>
        <v>0.90410958904109584</v>
      </c>
      <c r="U112" s="5">
        <v>44006</v>
      </c>
      <c r="V112" s="9" t="str">
        <f t="shared" si="384"/>
        <v>Mittwoch</v>
      </c>
      <c r="W112" s="12">
        <v>587</v>
      </c>
      <c r="X112" s="15">
        <v>0.72</v>
      </c>
      <c r="Y112" s="15">
        <v>1.17</v>
      </c>
      <c r="Z112" s="4">
        <f t="shared" si="364"/>
        <v>501.42857142857144</v>
      </c>
      <c r="AA112" s="8">
        <f t="shared" si="365"/>
        <v>0.82529978838466966</v>
      </c>
      <c r="AB112" s="4">
        <f t="shared" ref="AB112" si="385">AVERAGE(D109:D112,AA109^1.75*D106,AA109^1.75*D107,AA109^1.75*D108)</f>
        <v>732.35975350199863</v>
      </c>
      <c r="AC112" s="8">
        <f t="shared" ref="AC112" si="386">AB112/Z108</f>
        <v>1.2053887313693841</v>
      </c>
      <c r="AD112" s="4">
        <f t="shared" ref="AD112" si="387">AVERAGE(W109:W115)</f>
        <v>586.85714285714289</v>
      </c>
      <c r="AE112" s="8">
        <f t="shared" ref="AE112" si="388">AD112/AD108</f>
        <v>1.021128511061397</v>
      </c>
      <c r="AF112" s="4">
        <f t="shared" si="353"/>
        <v>814.13556101127267</v>
      </c>
      <c r="AG112" s="8">
        <f t="shared" si="354"/>
        <v>1.4165918287543895</v>
      </c>
      <c r="AH112" s="4">
        <f t="shared" si="366"/>
        <v>407.57142857142856</v>
      </c>
      <c r="AI112" s="8">
        <f t="shared" si="367"/>
        <v>0.8398586988519281</v>
      </c>
      <c r="AJ112" s="15">
        <f t="shared" si="368"/>
        <v>0.22999999999999987</v>
      </c>
      <c r="AK112" s="15">
        <f>ABS(M112-$M112)</f>
        <v>0</v>
      </c>
      <c r="AL112" s="15">
        <f t="shared" si="370"/>
        <v>0.30470021161533023</v>
      </c>
      <c r="AM112" s="15">
        <f t="shared" si="371"/>
        <v>7.5388731369384177E-2</v>
      </c>
      <c r="AN112" s="15">
        <f t="shared" si="372"/>
        <v>0.40999999999999992</v>
      </c>
      <c r="AO112" s="15">
        <f t="shared" si="373"/>
        <v>0.2865918287543896</v>
      </c>
      <c r="AP112" s="15">
        <f t="shared" si="374"/>
        <v>88</v>
      </c>
      <c r="AQ112" s="15">
        <f t="shared" si="375"/>
        <v>149.85714285714289</v>
      </c>
      <c r="AR112" s="15">
        <f t="shared" si="376"/>
        <v>28.428571428571445</v>
      </c>
      <c r="AS112" s="15">
        <f t="shared" si="377"/>
        <v>259.35975350199863</v>
      </c>
    </row>
    <row r="113" spans="1:45" x14ac:dyDescent="0.4">
      <c r="A113" s="10">
        <v>44003</v>
      </c>
      <c r="B113" s="30">
        <v>111</v>
      </c>
      <c r="C113" s="11" t="str">
        <f t="shared" ref="C113:C116" si="389">TEXT(A113,"TTTT")</f>
        <v>Sonntag</v>
      </c>
      <c r="D113" s="69">
        <v>368</v>
      </c>
      <c r="E113" s="69">
        <v>341</v>
      </c>
      <c r="F113" s="69">
        <v>395</v>
      </c>
      <c r="G113" s="69">
        <v>487</v>
      </c>
      <c r="H113" s="69">
        <v>457</v>
      </c>
      <c r="I113" s="69">
        <v>515</v>
      </c>
      <c r="J113" s="69">
        <v>0.7</v>
      </c>
      <c r="K113" s="69">
        <v>0.67</v>
      </c>
      <c r="L113" s="69">
        <v>0.73</v>
      </c>
      <c r="M113" s="69">
        <v>1.04</v>
      </c>
      <c r="N113" s="69">
        <v>1.02</v>
      </c>
      <c r="O113" s="69">
        <v>1.05</v>
      </c>
      <c r="P113" s="12">
        <f t="shared" si="379"/>
        <v>624.71428571428567</v>
      </c>
      <c r="Q113" s="15">
        <f t="shared" si="380"/>
        <v>1.0352738036507154</v>
      </c>
      <c r="R113" s="4">
        <f t="shared" si="381"/>
        <v>537</v>
      </c>
      <c r="S113" s="4">
        <f t="shared" si="382"/>
        <v>486.5</v>
      </c>
      <c r="T113" s="7">
        <f t="shared" si="383"/>
        <v>0.69949676491732571</v>
      </c>
      <c r="U113" s="5">
        <v>44007</v>
      </c>
      <c r="V113" s="9" t="str">
        <f t="shared" si="384"/>
        <v>Donnerstag</v>
      </c>
      <c r="W113" s="12">
        <v>630</v>
      </c>
      <c r="X113" s="15">
        <v>0.59</v>
      </c>
      <c r="Y113" s="15">
        <v>1.1100000000000001</v>
      </c>
      <c r="Z113" s="4">
        <f t="shared" ref="Z113:Z121" si="390">AVERAGE(D110:D116)</f>
        <v>472.57142857142856</v>
      </c>
      <c r="AA113" s="8">
        <f t="shared" ref="AA113:AA121" si="391">Z113/Z109</f>
        <v>0.75871559633027519</v>
      </c>
      <c r="AB113" s="4">
        <f t="shared" ref="AB113:AB121" si="392">AVERAGE(D110:D113,AA110^1.75*D107,AA110^1.75*D108,AA110^1.75*D109)</f>
        <v>704.29076877905811</v>
      </c>
      <c r="AC113" s="8">
        <f t="shared" ref="AC113:AC121" si="393">AB113/Z109</f>
        <v>1.1307420599663776</v>
      </c>
      <c r="AD113" s="4">
        <f t="shared" ref="AD113:AD121" si="394">AVERAGE(W110:W116)</f>
        <v>525.28571428571433</v>
      </c>
      <c r="AE113" s="8">
        <f t="shared" ref="AE113:AE121" si="395">AD113/AD109</f>
        <v>0.86213364595545139</v>
      </c>
      <c r="AF113" s="4">
        <f t="shared" ref="AF113:AF121" si="396">AVERAGE(W110:W113,AE110^1.75*W107,AE110^1.75*W108,AE110^1.75*W109)</f>
        <v>735.49710930098081</v>
      </c>
      <c r="AG113" s="8">
        <f t="shared" ref="AG113:AG121" si="397">AF113/AD109</f>
        <v>1.2071464865432275</v>
      </c>
      <c r="AH113" s="4">
        <f t="shared" ref="AH113:AH121" si="398">AD120</f>
        <v>405.14285714285717</v>
      </c>
      <c r="AI113" s="8">
        <f t="shared" ref="AI113:AI121" si="399">AH113/AH109</f>
        <v>0.86568986568986572</v>
      </c>
      <c r="AJ113" s="15">
        <f t="shared" ref="AJ113:AJ121" si="400">ABS(J113-$M113)</f>
        <v>0.34000000000000008</v>
      </c>
      <c r="AK113" s="15">
        <f>ABS(M113-$M113)</f>
        <v>0</v>
      </c>
      <c r="AL113" s="15">
        <f t="shared" ref="AL113:AL121" si="401">ABS(AA113-$M113)</f>
        <v>0.28128440366972485</v>
      </c>
      <c r="AM113" s="15">
        <f t="shared" ref="AM113:AM121" si="402">ABS(AC113-$M113)</f>
        <v>9.074205996637752E-2</v>
      </c>
      <c r="AN113" s="15">
        <f t="shared" ref="AN113:AN121" si="403">ABS(X113-$M113)</f>
        <v>0.45000000000000007</v>
      </c>
      <c r="AO113" s="15">
        <f t="shared" ref="AO113:AO121" si="404">ABS(AG113-$M113)</f>
        <v>0.1671464865432275</v>
      </c>
      <c r="AP113" s="15">
        <f t="shared" ref="AP113:AP121" si="405">ABS(G113-$D113)</f>
        <v>119</v>
      </c>
      <c r="AQ113" s="15">
        <f t="shared" ref="AQ113:AQ121" si="406">ABS(P113-$D113)</f>
        <v>256.71428571428567</v>
      </c>
      <c r="AR113" s="15">
        <f t="shared" ref="AR113:AR121" si="407">ABS(Z113-$D113)</f>
        <v>104.57142857142856</v>
      </c>
      <c r="AS113" s="15">
        <f t="shared" ref="AS113:AS121" si="408">ABS(AB113-$D113)</f>
        <v>336.29076877905811</v>
      </c>
    </row>
    <row r="114" spans="1:45" x14ac:dyDescent="0.4">
      <c r="A114" s="10">
        <v>44004</v>
      </c>
      <c r="B114" s="30">
        <v>112</v>
      </c>
      <c r="C114" s="11" t="str">
        <f t="shared" si="389"/>
        <v>Montag</v>
      </c>
      <c r="D114" s="69">
        <v>468</v>
      </c>
      <c r="E114" s="69">
        <v>441</v>
      </c>
      <c r="F114" s="69">
        <v>496</v>
      </c>
      <c r="G114" s="69">
        <v>470</v>
      </c>
      <c r="H114" s="69">
        <v>441</v>
      </c>
      <c r="I114" s="69">
        <v>497</v>
      </c>
      <c r="J114" s="69">
        <v>0.63</v>
      </c>
      <c r="K114" s="69">
        <v>0.61</v>
      </c>
      <c r="L114" s="69">
        <v>0.66</v>
      </c>
      <c r="M114" s="69">
        <v>0.83</v>
      </c>
      <c r="N114" s="69">
        <v>0.81</v>
      </c>
      <c r="O114" s="69">
        <v>0.84</v>
      </c>
      <c r="P114" s="12">
        <f t="shared" si="379"/>
        <v>599.57142857142856</v>
      </c>
      <c r="Q114" s="15">
        <f t="shared" si="380"/>
        <v>0.82529978838466966</v>
      </c>
      <c r="R114" s="4">
        <f t="shared" si="381"/>
        <v>503</v>
      </c>
      <c r="S114" s="4">
        <f t="shared" si="382"/>
        <v>469.5</v>
      </c>
      <c r="T114" s="7">
        <f t="shared" si="383"/>
        <v>0.63381707728653391</v>
      </c>
      <c r="U114" s="5">
        <v>44008</v>
      </c>
      <c r="V114" s="9" t="str">
        <f t="shared" ref="V114:V115" si="409">TEXT(U114,"TTTT")</f>
        <v>Freitag</v>
      </c>
      <c r="W114" s="12">
        <v>477</v>
      </c>
      <c r="X114" s="15">
        <v>0.56999999999999995</v>
      </c>
      <c r="Y114" s="15">
        <v>1.02</v>
      </c>
      <c r="Z114" s="4">
        <f t="shared" si="390"/>
        <v>453.85714285714283</v>
      </c>
      <c r="AA114" s="8">
        <f t="shared" si="391"/>
        <v>0.72650354447747545</v>
      </c>
      <c r="AB114" s="4">
        <f t="shared" si="392"/>
        <v>620.29113553754144</v>
      </c>
      <c r="AC114" s="8">
        <f t="shared" si="393"/>
        <v>0.99291972301916087</v>
      </c>
      <c r="AD114" s="4">
        <f t="shared" si="394"/>
        <v>486</v>
      </c>
      <c r="AE114" s="8">
        <f t="shared" si="395"/>
        <v>0.7884125144843569</v>
      </c>
      <c r="AF114" s="4">
        <f t="shared" si="396"/>
        <v>589.2579659272493</v>
      </c>
      <c r="AG114" s="8">
        <f t="shared" si="397"/>
        <v>0.95592254032230473</v>
      </c>
      <c r="AH114" s="4">
        <f t="shared" si="398"/>
        <v>399</v>
      </c>
      <c r="AI114" s="8">
        <f t="shared" si="399"/>
        <v>0.88694823753572571</v>
      </c>
      <c r="AJ114" s="15">
        <f t="shared" si="400"/>
        <v>0.19999999999999996</v>
      </c>
      <c r="AK114" s="15">
        <f t="shared" ref="AK114" si="410">ABS(M114-$M114)</f>
        <v>0</v>
      </c>
      <c r="AL114" s="15">
        <f t="shared" si="401"/>
        <v>0.10349645552252451</v>
      </c>
      <c r="AM114" s="15">
        <f t="shared" si="402"/>
        <v>0.16291972301916091</v>
      </c>
      <c r="AN114" s="15">
        <f t="shared" si="403"/>
        <v>0.26</v>
      </c>
      <c r="AO114" s="15">
        <f t="shared" si="404"/>
        <v>0.12592254032230477</v>
      </c>
      <c r="AP114" s="15">
        <f t="shared" si="405"/>
        <v>2</v>
      </c>
      <c r="AQ114" s="15">
        <f t="shared" si="406"/>
        <v>131.57142857142856</v>
      </c>
      <c r="AR114" s="15">
        <f t="shared" si="407"/>
        <v>14.142857142857167</v>
      </c>
      <c r="AS114" s="15">
        <f t="shared" si="408"/>
        <v>152.29113553754144</v>
      </c>
    </row>
    <row r="115" spans="1:45" x14ac:dyDescent="0.4">
      <c r="A115" s="10">
        <v>44005</v>
      </c>
      <c r="B115" s="30">
        <v>113</v>
      </c>
      <c r="C115" s="11" t="str">
        <f t="shared" si="389"/>
        <v>Dienstag</v>
      </c>
      <c r="D115" s="69">
        <v>430</v>
      </c>
      <c r="E115" s="69">
        <v>401</v>
      </c>
      <c r="F115" s="69">
        <v>460</v>
      </c>
      <c r="G115" s="69">
        <v>435</v>
      </c>
      <c r="H115" s="69">
        <v>406</v>
      </c>
      <c r="I115" s="69">
        <v>463</v>
      </c>
      <c r="J115" s="69">
        <v>0.6</v>
      </c>
      <c r="K115" s="69">
        <v>0.57999999999999996</v>
      </c>
      <c r="L115" s="69">
        <v>0.63</v>
      </c>
      <c r="M115" s="69">
        <v>0.76</v>
      </c>
      <c r="N115" s="69">
        <v>0.74</v>
      </c>
      <c r="O115" s="69">
        <v>0.77</v>
      </c>
      <c r="P115" s="12">
        <f t="shared" si="379"/>
        <v>501.42857142857144</v>
      </c>
      <c r="Q115" s="15">
        <f t="shared" si="380"/>
        <v>0.75871559633027519</v>
      </c>
      <c r="R115" s="4">
        <f t="shared" si="381"/>
        <v>587</v>
      </c>
      <c r="S115" s="4">
        <f t="shared" si="382"/>
        <v>434.75</v>
      </c>
      <c r="T115" s="7">
        <f t="shared" si="383"/>
        <v>0.60214681440443218</v>
      </c>
      <c r="U115" s="5">
        <v>44009</v>
      </c>
      <c r="V115" s="9" t="str">
        <f t="shared" si="409"/>
        <v>Samstag</v>
      </c>
      <c r="W115" s="12">
        <v>687</v>
      </c>
      <c r="X115" s="15">
        <v>0.62</v>
      </c>
      <c r="Y115" s="15">
        <v>0.83</v>
      </c>
      <c r="Z115" s="4">
        <f t="shared" si="390"/>
        <v>434.28571428571428</v>
      </c>
      <c r="AA115" s="8">
        <f t="shared" si="391"/>
        <v>0.7243269001667858</v>
      </c>
      <c r="AB115" s="4">
        <f t="shared" si="392"/>
        <v>429.22550289539311</v>
      </c>
      <c r="AC115" s="8">
        <f t="shared" si="393"/>
        <v>0.71588718614909508</v>
      </c>
      <c r="AD115" s="4">
        <f t="shared" si="394"/>
        <v>485.28571428571428</v>
      </c>
      <c r="AE115" s="8">
        <f t="shared" si="395"/>
        <v>0.84460467429139729</v>
      </c>
      <c r="AF115" s="4">
        <f t="shared" si="396"/>
        <v>596.05152829448889</v>
      </c>
      <c r="AG115" s="8">
        <f t="shared" si="397"/>
        <v>1.0373845594384441</v>
      </c>
      <c r="AH115" s="4">
        <f t="shared" si="398"/>
        <v>383.57142857142856</v>
      </c>
      <c r="AI115" s="8">
        <f t="shared" si="399"/>
        <v>0.86112892880051306</v>
      </c>
      <c r="AJ115" s="15">
        <f t="shared" si="400"/>
        <v>0.16000000000000003</v>
      </c>
      <c r="AK115" s="15">
        <f>ABS(M115-$M115)</f>
        <v>0</v>
      </c>
      <c r="AL115" s="15">
        <f t="shared" si="401"/>
        <v>3.5673099833214206E-2</v>
      </c>
      <c r="AM115" s="15">
        <f t="shared" si="402"/>
        <v>4.4112813850904931E-2</v>
      </c>
      <c r="AN115" s="15">
        <f t="shared" si="403"/>
        <v>0.14000000000000001</v>
      </c>
      <c r="AO115" s="15">
        <f t="shared" si="404"/>
        <v>0.27738455943844409</v>
      </c>
      <c r="AP115" s="15">
        <f t="shared" si="405"/>
        <v>5</v>
      </c>
      <c r="AQ115" s="15">
        <f t="shared" si="406"/>
        <v>71.428571428571445</v>
      </c>
      <c r="AR115" s="15">
        <f t="shared" si="407"/>
        <v>4.2857142857142776</v>
      </c>
      <c r="AS115" s="15">
        <f t="shared" si="408"/>
        <v>0.77449710460689403</v>
      </c>
    </row>
    <row r="116" spans="1:45" x14ac:dyDescent="0.4">
      <c r="A116" s="10">
        <v>44006</v>
      </c>
      <c r="B116" s="30">
        <v>114</v>
      </c>
      <c r="C116" s="11" t="str">
        <f t="shared" si="389"/>
        <v>Mittwoch</v>
      </c>
      <c r="D116" s="69">
        <v>464</v>
      </c>
      <c r="E116" s="69">
        <v>437</v>
      </c>
      <c r="F116" s="69">
        <v>490</v>
      </c>
      <c r="G116" s="69">
        <v>433</v>
      </c>
      <c r="H116" s="69">
        <v>405</v>
      </c>
      <c r="I116" s="69">
        <v>460</v>
      </c>
      <c r="J116" s="69">
        <v>0.77</v>
      </c>
      <c r="K116" s="69">
        <v>0.74</v>
      </c>
      <c r="L116" s="69">
        <v>0.8</v>
      </c>
      <c r="M116" s="69">
        <v>0.73</v>
      </c>
      <c r="N116" s="69">
        <v>0.71</v>
      </c>
      <c r="O116" s="69">
        <v>0.74</v>
      </c>
      <c r="P116" s="12">
        <f t="shared" ref="P116:P121" si="411">AVERAGE(D110:D116)</f>
        <v>472.57142857142856</v>
      </c>
      <c r="Q116" s="15">
        <f t="shared" ref="Q116:Q121" si="412">P117/P113</f>
        <v>0.72650354447747545</v>
      </c>
      <c r="R116" s="4">
        <f t="shared" si="381"/>
        <v>630</v>
      </c>
      <c r="S116" s="4">
        <f t="shared" si="382"/>
        <v>432.5</v>
      </c>
      <c r="T116" s="7">
        <f t="shared" si="383"/>
        <v>0.77094474153297687</v>
      </c>
      <c r="U116" s="5">
        <v>44010</v>
      </c>
      <c r="V116" s="9" t="str">
        <f t="shared" ref="V116:V118" si="413">TEXT(U116,"TTTT")</f>
        <v>Sonntag</v>
      </c>
      <c r="W116" s="12">
        <v>256</v>
      </c>
      <c r="X116" s="15">
        <v>0.71</v>
      </c>
      <c r="Y116" s="15">
        <v>0.71</v>
      </c>
      <c r="Z116" s="4">
        <f t="shared" si="390"/>
        <v>416.85714285714283</v>
      </c>
      <c r="AA116" s="8">
        <f t="shared" si="391"/>
        <v>0.83133903133903131</v>
      </c>
      <c r="AB116" s="4">
        <f t="shared" si="392"/>
        <v>386.18524871876264</v>
      </c>
      <c r="AC116" s="8">
        <f t="shared" si="393"/>
        <v>0.77017001168984001</v>
      </c>
      <c r="AD116" s="4">
        <f t="shared" si="394"/>
        <v>468</v>
      </c>
      <c r="AE116" s="8">
        <f t="shared" si="395"/>
        <v>0.79746835443037967</v>
      </c>
      <c r="AF116" s="4">
        <f t="shared" si="396"/>
        <v>472.14259593456649</v>
      </c>
      <c r="AG116" s="8">
        <f t="shared" si="397"/>
        <v>0.80452730563338981</v>
      </c>
      <c r="AH116" s="4">
        <f t="shared" si="398"/>
        <v>373.71428571428572</v>
      </c>
      <c r="AI116" s="8">
        <f t="shared" si="399"/>
        <v>0.91692954784437442</v>
      </c>
      <c r="AJ116" s="15">
        <f t="shared" si="400"/>
        <v>4.0000000000000036E-2</v>
      </c>
      <c r="AK116" s="15">
        <f t="shared" ref="AK116:AK117" si="414">ABS(M116-$M116)</f>
        <v>0</v>
      </c>
      <c r="AL116" s="15">
        <f t="shared" si="401"/>
        <v>0.10133903133903133</v>
      </c>
      <c r="AM116" s="15">
        <f t="shared" si="402"/>
        <v>4.0170011689840024E-2</v>
      </c>
      <c r="AN116" s="15">
        <f t="shared" si="403"/>
        <v>2.0000000000000018E-2</v>
      </c>
      <c r="AO116" s="15">
        <f t="shared" si="404"/>
        <v>7.4527305633389829E-2</v>
      </c>
      <c r="AP116" s="15">
        <f t="shared" si="405"/>
        <v>31</v>
      </c>
      <c r="AQ116" s="15">
        <f t="shared" si="406"/>
        <v>8.5714285714285552</v>
      </c>
      <c r="AR116" s="15">
        <f t="shared" si="407"/>
        <v>47.142857142857167</v>
      </c>
      <c r="AS116" s="15">
        <f t="shared" si="408"/>
        <v>77.814751281237363</v>
      </c>
    </row>
    <row r="117" spans="1:45" x14ac:dyDescent="0.4">
      <c r="A117" s="10">
        <v>44007</v>
      </c>
      <c r="B117" s="30">
        <v>115</v>
      </c>
      <c r="C117" s="11" t="str">
        <f t="shared" ref="C117:C119" si="415">TEXT(A117,"TTTT")</f>
        <v>Donnerstag</v>
      </c>
      <c r="D117" s="69">
        <v>405</v>
      </c>
      <c r="E117" s="69">
        <v>378</v>
      </c>
      <c r="F117" s="69">
        <v>432</v>
      </c>
      <c r="G117" s="69">
        <v>442</v>
      </c>
      <c r="H117" s="69">
        <v>414</v>
      </c>
      <c r="I117" s="69">
        <v>469</v>
      </c>
      <c r="J117" s="69">
        <v>0.91</v>
      </c>
      <c r="K117" s="69">
        <v>0.87</v>
      </c>
      <c r="L117" s="69">
        <v>0.95</v>
      </c>
      <c r="M117" s="69">
        <v>0.72</v>
      </c>
      <c r="N117" s="69">
        <v>0.71</v>
      </c>
      <c r="O117" s="69">
        <v>0.74</v>
      </c>
      <c r="P117" s="12">
        <f t="shared" si="411"/>
        <v>453.85714285714283</v>
      </c>
      <c r="Q117" s="15">
        <f t="shared" si="412"/>
        <v>0.7243269001667858</v>
      </c>
      <c r="R117" s="4">
        <f t="shared" ref="R117:R119" si="416">W114</f>
        <v>477</v>
      </c>
      <c r="S117" s="4">
        <f t="shared" ref="S117:S119" si="417">AVERAGE(D114:D117)</f>
        <v>441.75</v>
      </c>
      <c r="T117" s="7">
        <f t="shared" ref="T117:T119" si="418">S117/S113</f>
        <v>0.90801644398766701</v>
      </c>
      <c r="U117" s="5">
        <v>44011</v>
      </c>
      <c r="V117" s="9" t="str">
        <f t="shared" si="413"/>
        <v>Montag</v>
      </c>
      <c r="W117" s="12">
        <v>262</v>
      </c>
      <c r="X117" s="15">
        <v>0.74</v>
      </c>
      <c r="Y117" s="15">
        <v>0.63</v>
      </c>
      <c r="Z117" s="4">
        <f t="shared" si="390"/>
        <v>409.14285714285717</v>
      </c>
      <c r="AA117" s="8">
        <f t="shared" si="391"/>
        <v>0.86577992744860954</v>
      </c>
      <c r="AB117" s="4">
        <f t="shared" si="392"/>
        <v>367.58471519608526</v>
      </c>
      <c r="AC117" s="8">
        <f t="shared" si="393"/>
        <v>0.77783948197478747</v>
      </c>
      <c r="AD117" s="4">
        <f t="shared" si="394"/>
        <v>449.85714285714283</v>
      </c>
      <c r="AE117" s="8">
        <f t="shared" si="395"/>
        <v>0.85640467772640727</v>
      </c>
      <c r="AF117" s="4">
        <f t="shared" si="396"/>
        <v>402.37303670180165</v>
      </c>
      <c r="AG117" s="8">
        <f t="shared" si="397"/>
        <v>0.76600795673446054</v>
      </c>
      <c r="AH117" s="4">
        <f t="shared" si="398"/>
        <v>365</v>
      </c>
      <c r="AI117" s="8">
        <f t="shared" si="399"/>
        <v>0.90091678420310295</v>
      </c>
      <c r="AJ117" s="15">
        <f t="shared" si="400"/>
        <v>0.19000000000000006</v>
      </c>
      <c r="AK117" s="15">
        <f t="shared" si="414"/>
        <v>0</v>
      </c>
      <c r="AL117" s="15">
        <f t="shared" si="401"/>
        <v>0.14577992744860957</v>
      </c>
      <c r="AM117" s="15">
        <f t="shared" si="402"/>
        <v>5.7839481974787499E-2</v>
      </c>
      <c r="AN117" s="15">
        <f t="shared" si="403"/>
        <v>2.0000000000000018E-2</v>
      </c>
      <c r="AO117" s="15">
        <f t="shared" si="404"/>
        <v>4.6007956734460564E-2</v>
      </c>
      <c r="AP117" s="15">
        <f t="shared" si="405"/>
        <v>37</v>
      </c>
      <c r="AQ117" s="15">
        <f t="shared" si="406"/>
        <v>48.857142857142833</v>
      </c>
      <c r="AR117" s="15">
        <f t="shared" si="407"/>
        <v>4.1428571428571672</v>
      </c>
      <c r="AS117" s="15">
        <f t="shared" si="408"/>
        <v>37.415284803914744</v>
      </c>
    </row>
    <row r="118" spans="1:45" x14ac:dyDescent="0.4">
      <c r="A118" s="10">
        <v>44008</v>
      </c>
      <c r="B118" s="30">
        <v>116</v>
      </c>
      <c r="C118" s="11" t="str">
        <f t="shared" si="415"/>
        <v>Freitag</v>
      </c>
      <c r="D118" s="69">
        <v>432</v>
      </c>
      <c r="E118" s="69">
        <v>409</v>
      </c>
      <c r="F118" s="69">
        <v>461</v>
      </c>
      <c r="G118" s="69">
        <v>433</v>
      </c>
      <c r="H118" s="69">
        <v>406</v>
      </c>
      <c r="I118" s="69">
        <v>461</v>
      </c>
      <c r="J118" s="69">
        <v>0.92</v>
      </c>
      <c r="K118" s="69">
        <v>0.88</v>
      </c>
      <c r="L118" s="69">
        <v>0.97</v>
      </c>
      <c r="M118" s="69">
        <v>0.83</v>
      </c>
      <c r="N118" s="69">
        <v>0.81</v>
      </c>
      <c r="O118" s="69">
        <v>0.85</v>
      </c>
      <c r="P118" s="12">
        <f t="shared" si="411"/>
        <v>434.28571428571428</v>
      </c>
      <c r="Q118" s="15">
        <f t="shared" si="412"/>
        <v>0.83133903133903131</v>
      </c>
      <c r="R118" s="4">
        <f t="shared" si="416"/>
        <v>687</v>
      </c>
      <c r="S118" s="4">
        <f t="shared" si="417"/>
        <v>432.75</v>
      </c>
      <c r="T118" s="7">
        <f t="shared" si="418"/>
        <v>0.92172523961661346</v>
      </c>
      <c r="U118" s="5">
        <v>44012</v>
      </c>
      <c r="V118" s="9" t="str">
        <f t="shared" si="413"/>
        <v>Dienstag</v>
      </c>
      <c r="W118" s="12">
        <v>498</v>
      </c>
      <c r="X118" s="15">
        <v>0.83</v>
      </c>
      <c r="Y118" s="15">
        <v>0.67</v>
      </c>
      <c r="Z118" s="4">
        <f t="shared" si="390"/>
        <v>402.85714285714283</v>
      </c>
      <c r="AA118" s="8">
        <f t="shared" si="391"/>
        <v>0.88762983947119922</v>
      </c>
      <c r="AB118" s="4">
        <f t="shared" si="392"/>
        <v>353.63318898975041</v>
      </c>
      <c r="AC118" s="8">
        <f t="shared" si="393"/>
        <v>0.77917290617823509</v>
      </c>
      <c r="AD118" s="4">
        <f t="shared" si="394"/>
        <v>445.42857142857144</v>
      </c>
      <c r="AE118" s="8">
        <f t="shared" si="395"/>
        <v>0.91651969429747215</v>
      </c>
      <c r="AF118" s="4">
        <f t="shared" si="396"/>
        <v>423.36300874039279</v>
      </c>
      <c r="AG118" s="8">
        <f t="shared" si="397"/>
        <v>0.87111730193496462</v>
      </c>
      <c r="AH118" s="4">
        <f t="shared" si="398"/>
        <v>357.71428571428572</v>
      </c>
      <c r="AI118" s="8">
        <f t="shared" si="399"/>
        <v>0.89652703186537774</v>
      </c>
      <c r="AJ118" s="15">
        <f t="shared" si="400"/>
        <v>9.000000000000008E-2</v>
      </c>
      <c r="AK118" s="15">
        <f>ABS(M118-$M118)</f>
        <v>0</v>
      </c>
      <c r="AL118" s="15">
        <f t="shared" si="401"/>
        <v>5.7629839471199262E-2</v>
      </c>
      <c r="AM118" s="15">
        <f t="shared" si="402"/>
        <v>5.0827093821764868E-2</v>
      </c>
      <c r="AN118" s="15">
        <f t="shared" si="403"/>
        <v>0</v>
      </c>
      <c r="AO118" s="15">
        <f t="shared" si="404"/>
        <v>4.1117301934964656E-2</v>
      </c>
      <c r="AP118" s="15">
        <f t="shared" si="405"/>
        <v>1</v>
      </c>
      <c r="AQ118" s="15">
        <f t="shared" si="406"/>
        <v>2.2857142857142776</v>
      </c>
      <c r="AR118" s="15">
        <f t="shared" si="407"/>
        <v>29.142857142857167</v>
      </c>
      <c r="AS118" s="15">
        <f t="shared" si="408"/>
        <v>78.366811010249592</v>
      </c>
    </row>
    <row r="119" spans="1:45" x14ac:dyDescent="0.4">
      <c r="A119" s="10">
        <v>44009</v>
      </c>
      <c r="B119" s="30">
        <v>117</v>
      </c>
      <c r="C119" s="11" t="str">
        <f t="shared" si="415"/>
        <v>Samstag</v>
      </c>
      <c r="D119" s="69">
        <v>351</v>
      </c>
      <c r="E119" s="69">
        <v>328</v>
      </c>
      <c r="F119" s="69">
        <v>373</v>
      </c>
      <c r="G119" s="69">
        <v>413</v>
      </c>
      <c r="H119" s="69">
        <v>388</v>
      </c>
      <c r="I119" s="69">
        <v>439</v>
      </c>
      <c r="J119" s="69">
        <v>0.95</v>
      </c>
      <c r="K119" s="69">
        <v>0.91</v>
      </c>
      <c r="L119" s="69">
        <v>0.99</v>
      </c>
      <c r="M119" s="69">
        <v>0.87</v>
      </c>
      <c r="N119" s="69">
        <v>0.85</v>
      </c>
      <c r="O119" s="69">
        <v>0.89</v>
      </c>
      <c r="P119" s="12">
        <f t="shared" si="411"/>
        <v>416.85714285714283</v>
      </c>
      <c r="Q119" s="15">
        <f t="shared" si="412"/>
        <v>0.86577992744860954</v>
      </c>
      <c r="R119" s="4">
        <f t="shared" si="416"/>
        <v>256</v>
      </c>
      <c r="S119" s="4">
        <f t="shared" si="417"/>
        <v>413</v>
      </c>
      <c r="T119" s="7">
        <f t="shared" si="418"/>
        <v>0.94997124784358822</v>
      </c>
      <c r="U119" s="5">
        <v>44013</v>
      </c>
      <c r="V119" s="9" t="str">
        <f t="shared" ref="V119:V121" si="419">TEXT(U119,"TTTT")</f>
        <v>Mittwoch</v>
      </c>
      <c r="W119" s="12">
        <v>466</v>
      </c>
      <c r="X119" s="15">
        <v>0.86</v>
      </c>
      <c r="Y119" s="15">
        <v>0.79</v>
      </c>
      <c r="Z119" s="4">
        <f t="shared" si="390"/>
        <v>403.57142857142856</v>
      </c>
      <c r="AA119" s="8">
        <f t="shared" si="391"/>
        <v>0.92927631578947367</v>
      </c>
      <c r="AB119" s="4">
        <f t="shared" si="392"/>
        <v>366.90235659072863</v>
      </c>
      <c r="AC119" s="8">
        <f t="shared" si="393"/>
        <v>0.84484095267601989</v>
      </c>
      <c r="AD119" s="4">
        <f t="shared" si="394"/>
        <v>407.57142857142856</v>
      </c>
      <c r="AE119" s="8">
        <f t="shared" si="395"/>
        <v>0.8398586988519281</v>
      </c>
      <c r="AF119" s="4">
        <f t="shared" si="396"/>
        <v>384.18801362946778</v>
      </c>
      <c r="AG119" s="8">
        <f t="shared" si="397"/>
        <v>0.79167385793531775</v>
      </c>
      <c r="AH119" s="4">
        <f t="shared" si="398"/>
        <v>351.42857142857144</v>
      </c>
      <c r="AI119" s="8">
        <f t="shared" si="399"/>
        <v>0.91620111731843579</v>
      </c>
      <c r="AJ119" s="15">
        <f t="shared" si="400"/>
        <v>7.999999999999996E-2</v>
      </c>
      <c r="AK119" s="15">
        <f t="shared" ref="AK119:AK120" si="420">ABS(M119-$M119)</f>
        <v>0</v>
      </c>
      <c r="AL119" s="15">
        <f t="shared" si="401"/>
        <v>5.9276315789473677E-2</v>
      </c>
      <c r="AM119" s="15">
        <f t="shared" si="402"/>
        <v>2.515904732398011E-2</v>
      </c>
      <c r="AN119" s="15">
        <f t="shared" si="403"/>
        <v>1.0000000000000009E-2</v>
      </c>
      <c r="AO119" s="15">
        <f t="shared" si="404"/>
        <v>7.8326142064682247E-2</v>
      </c>
      <c r="AP119" s="15">
        <f t="shared" si="405"/>
        <v>62</v>
      </c>
      <c r="AQ119" s="15">
        <f t="shared" si="406"/>
        <v>65.857142857142833</v>
      </c>
      <c r="AR119" s="15">
        <f t="shared" si="407"/>
        <v>52.571428571428555</v>
      </c>
      <c r="AS119" s="15">
        <f t="shared" si="408"/>
        <v>15.90235659072863</v>
      </c>
    </row>
    <row r="120" spans="1:45" x14ac:dyDescent="0.4">
      <c r="A120" s="10">
        <v>44010</v>
      </c>
      <c r="B120" s="30">
        <v>118</v>
      </c>
      <c r="C120" s="11" t="str">
        <f t="shared" ref="C120:C122" si="421">TEXT(A120,"TTTT")</f>
        <v>Sonntag</v>
      </c>
      <c r="D120" s="69">
        <v>314</v>
      </c>
      <c r="E120" s="69">
        <v>289</v>
      </c>
      <c r="F120" s="69">
        <v>339</v>
      </c>
      <c r="G120" s="69">
        <v>375</v>
      </c>
      <c r="H120" s="69">
        <v>351</v>
      </c>
      <c r="I120" s="69">
        <v>401</v>
      </c>
      <c r="J120" s="69">
        <v>0.87</v>
      </c>
      <c r="K120" s="69">
        <v>0.83</v>
      </c>
      <c r="L120" s="69">
        <v>0.91</v>
      </c>
      <c r="M120" s="69">
        <v>0.89</v>
      </c>
      <c r="N120" s="69">
        <v>0.86</v>
      </c>
      <c r="O120" s="69">
        <v>0.91</v>
      </c>
      <c r="P120" s="12">
        <f t="shared" si="411"/>
        <v>409.14285714285717</v>
      </c>
      <c r="Q120" s="15">
        <f t="shared" si="412"/>
        <v>0.88762983947119922</v>
      </c>
      <c r="R120" s="4">
        <f t="shared" ref="R120:R121" si="422">W117</f>
        <v>262</v>
      </c>
      <c r="S120" s="4">
        <f t="shared" ref="S120:S121" si="423">AVERAGE(D117:D120)</f>
        <v>375.5</v>
      </c>
      <c r="T120" s="7">
        <f t="shared" ref="T120:T121" si="424">S120/S116</f>
        <v>0.86820809248554909</v>
      </c>
      <c r="U120" s="5">
        <v>44014</v>
      </c>
      <c r="V120" s="9" t="str">
        <f t="shared" si="419"/>
        <v>Donnerstag</v>
      </c>
      <c r="W120" s="12">
        <v>503</v>
      </c>
      <c r="X120" s="15">
        <v>0.83</v>
      </c>
      <c r="Y120" s="15">
        <v>0.83</v>
      </c>
      <c r="Z120" s="4">
        <f t="shared" si="390"/>
        <v>395.28571428571428</v>
      </c>
      <c r="AA120" s="8">
        <f t="shared" si="391"/>
        <v>0.94825222755311867</v>
      </c>
      <c r="AB120" s="4">
        <f t="shared" si="392"/>
        <v>365.76809461770125</v>
      </c>
      <c r="AC120" s="8">
        <f t="shared" si="393"/>
        <v>0.87744231059763844</v>
      </c>
      <c r="AD120" s="4">
        <f t="shared" si="394"/>
        <v>405.14285714285717</v>
      </c>
      <c r="AE120" s="8">
        <f t="shared" si="395"/>
        <v>0.86568986568986572</v>
      </c>
      <c r="AF120" s="4">
        <f t="shared" si="396"/>
        <v>401.66021451490985</v>
      </c>
      <c r="AG120" s="8">
        <f t="shared" si="397"/>
        <v>0.8582483216130552</v>
      </c>
      <c r="AH120" s="4">
        <f t="shared" si="398"/>
        <v>352.71428571428572</v>
      </c>
      <c r="AI120" s="8">
        <f t="shared" si="399"/>
        <v>0.94380733944954132</v>
      </c>
      <c r="AJ120" s="15">
        <f t="shared" si="400"/>
        <v>2.0000000000000018E-2</v>
      </c>
      <c r="AK120" s="15">
        <f t="shared" si="420"/>
        <v>0</v>
      </c>
      <c r="AL120" s="15">
        <f t="shared" si="401"/>
        <v>5.8252227553118652E-2</v>
      </c>
      <c r="AM120" s="15">
        <f t="shared" si="402"/>
        <v>1.2557689402361571E-2</v>
      </c>
      <c r="AN120" s="15">
        <f t="shared" si="403"/>
        <v>6.0000000000000053E-2</v>
      </c>
      <c r="AO120" s="15">
        <f t="shared" si="404"/>
        <v>3.1751678386944815E-2</v>
      </c>
      <c r="AP120" s="15">
        <f t="shared" si="405"/>
        <v>61</v>
      </c>
      <c r="AQ120" s="15">
        <f t="shared" si="406"/>
        <v>95.142857142857167</v>
      </c>
      <c r="AR120" s="15">
        <f t="shared" si="407"/>
        <v>81.285714285714278</v>
      </c>
      <c r="AS120" s="15">
        <f t="shared" si="408"/>
        <v>51.768094617701252</v>
      </c>
    </row>
    <row r="121" spans="1:45" x14ac:dyDescent="0.4">
      <c r="A121" s="10">
        <v>44011</v>
      </c>
      <c r="B121" s="30">
        <v>119</v>
      </c>
      <c r="C121" s="11" t="str">
        <f t="shared" si="421"/>
        <v>Montag</v>
      </c>
      <c r="D121" s="69">
        <v>424</v>
      </c>
      <c r="E121" s="69">
        <v>401</v>
      </c>
      <c r="F121" s="69">
        <v>449</v>
      </c>
      <c r="G121" s="69">
        <v>380</v>
      </c>
      <c r="H121" s="69">
        <v>357</v>
      </c>
      <c r="I121" s="69">
        <v>405</v>
      </c>
      <c r="J121" s="69">
        <v>0.86</v>
      </c>
      <c r="K121" s="69">
        <v>0.83</v>
      </c>
      <c r="L121" s="69">
        <v>0.9</v>
      </c>
      <c r="M121" s="69">
        <v>0.93</v>
      </c>
      <c r="N121" s="69">
        <v>0.91</v>
      </c>
      <c r="O121" s="69">
        <v>0.95</v>
      </c>
      <c r="P121" s="12">
        <f t="shared" si="411"/>
        <v>402.85714285714283</v>
      </c>
      <c r="Q121" s="15">
        <f t="shared" si="412"/>
        <v>0.92927631578947367</v>
      </c>
      <c r="R121" s="4">
        <f t="shared" si="422"/>
        <v>498</v>
      </c>
      <c r="S121" s="4">
        <f t="shared" si="423"/>
        <v>380.25</v>
      </c>
      <c r="T121" s="7">
        <f t="shared" si="424"/>
        <v>0.8607809847198642</v>
      </c>
      <c r="U121" s="5">
        <v>44015</v>
      </c>
      <c r="V121" s="9" t="str">
        <f t="shared" si="419"/>
        <v>Freitag</v>
      </c>
      <c r="W121" s="12">
        <v>446</v>
      </c>
      <c r="X121" s="15">
        <v>0.84</v>
      </c>
      <c r="Y121" s="15">
        <v>0.85</v>
      </c>
      <c r="Z121" s="4">
        <f t="shared" si="390"/>
        <v>385.85714285714283</v>
      </c>
      <c r="AA121" s="8">
        <f t="shared" si="391"/>
        <v>0.94308659217877089</v>
      </c>
      <c r="AB121" s="4">
        <f t="shared" si="392"/>
        <v>367.91760407295726</v>
      </c>
      <c r="AC121" s="8">
        <f t="shared" si="393"/>
        <v>0.89923995408893176</v>
      </c>
      <c r="AD121" s="4">
        <f t="shared" si="394"/>
        <v>399</v>
      </c>
      <c r="AE121" s="8">
        <f t="shared" si="395"/>
        <v>0.88694823753572571</v>
      </c>
      <c r="AF121" s="4">
        <f t="shared" si="396"/>
        <v>421.07302952759613</v>
      </c>
      <c r="AG121" s="8">
        <f t="shared" si="397"/>
        <v>0.93601499101085206</v>
      </c>
      <c r="AH121" s="4">
        <f t="shared" si="398"/>
        <v>344.14285714285717</v>
      </c>
      <c r="AI121" s="8">
        <f t="shared" si="399"/>
        <v>0.94285714285714295</v>
      </c>
      <c r="AJ121" s="15">
        <f t="shared" si="400"/>
        <v>7.0000000000000062E-2</v>
      </c>
      <c r="AK121" s="15">
        <f>ABS(M121-$M121)</f>
        <v>0</v>
      </c>
      <c r="AL121" s="15">
        <f t="shared" si="401"/>
        <v>1.3086592178770839E-2</v>
      </c>
      <c r="AM121" s="15">
        <f t="shared" si="402"/>
        <v>3.076004591106829E-2</v>
      </c>
      <c r="AN121" s="15">
        <f t="shared" si="403"/>
        <v>9.000000000000008E-2</v>
      </c>
      <c r="AO121" s="15">
        <f t="shared" si="404"/>
        <v>6.014991010852011E-3</v>
      </c>
      <c r="AP121" s="15">
        <f t="shared" si="405"/>
        <v>44</v>
      </c>
      <c r="AQ121" s="15">
        <f t="shared" si="406"/>
        <v>21.142857142857167</v>
      </c>
      <c r="AR121" s="15">
        <f t="shared" si="407"/>
        <v>38.142857142857167</v>
      </c>
      <c r="AS121" s="15">
        <f t="shared" si="408"/>
        <v>56.082395927042739</v>
      </c>
    </row>
    <row r="122" spans="1:45" x14ac:dyDescent="0.4">
      <c r="A122" s="10">
        <v>44012</v>
      </c>
      <c r="B122" s="30">
        <v>120</v>
      </c>
      <c r="C122" s="11" t="str">
        <f t="shared" si="421"/>
        <v>Dienstag</v>
      </c>
      <c r="D122" s="69">
        <v>435</v>
      </c>
      <c r="E122" s="69">
        <v>410</v>
      </c>
      <c r="F122" s="69">
        <v>459</v>
      </c>
      <c r="G122" s="69">
        <v>381</v>
      </c>
      <c r="H122" s="69">
        <v>357</v>
      </c>
      <c r="I122" s="69">
        <v>405</v>
      </c>
      <c r="J122" s="69">
        <v>0.88</v>
      </c>
      <c r="K122" s="69">
        <v>0.84</v>
      </c>
      <c r="L122" s="69">
        <v>0.92</v>
      </c>
      <c r="M122" s="69">
        <v>0.95</v>
      </c>
      <c r="N122" s="69">
        <v>0.93</v>
      </c>
      <c r="O122" s="69">
        <v>0.97</v>
      </c>
      <c r="P122" s="12">
        <f t="shared" ref="P122:P131" si="425">AVERAGE(D116:D122)</f>
        <v>403.57142857142856</v>
      </c>
      <c r="Q122" s="15">
        <f t="shared" ref="Q122:Q131" si="426">P123/P119</f>
        <v>0.94825222755311867</v>
      </c>
      <c r="R122" s="4">
        <f t="shared" ref="R122:R131" si="427">W119</f>
        <v>466</v>
      </c>
      <c r="S122" s="4">
        <f t="shared" ref="S122:S131" si="428">AVERAGE(D119:D122)</f>
        <v>381</v>
      </c>
      <c r="T122" s="7">
        <f t="shared" ref="T122:T131" si="429">S122/S118</f>
        <v>0.88041594454072791</v>
      </c>
      <c r="U122" s="5">
        <v>44016</v>
      </c>
      <c r="V122" s="9" t="str">
        <f t="shared" ref="V122:V131" si="430">TEXT(U122,"TTTT")</f>
        <v>Samstag</v>
      </c>
      <c r="W122" s="12">
        <v>422</v>
      </c>
      <c r="X122" s="15">
        <v>0.93</v>
      </c>
      <c r="Y122" s="15">
        <v>0.94</v>
      </c>
      <c r="Z122" s="4">
        <f t="shared" ref="Z122:Z125" si="431">AVERAGE(D119:D125)</f>
        <v>373.71428571428572</v>
      </c>
      <c r="AA122" s="8">
        <f t="shared" ref="AA122:AA125" si="432">Z122/Z118</f>
        <v>0.92765957446808522</v>
      </c>
      <c r="AB122" s="4">
        <f t="shared" ref="AB122:AB125" si="433">AVERAGE(D119:D122,AA119^1.75*D116,AA119^1.75*D117,AA119^1.75*D118)</f>
        <v>381.18229601198419</v>
      </c>
      <c r="AC122" s="8">
        <f t="shared" ref="AC122:AC125" si="434">AB122/Z118</f>
        <v>0.94619718868223035</v>
      </c>
      <c r="AD122" s="4">
        <f t="shared" ref="AD122:AD125" si="435">AVERAGE(W119:W125)</f>
        <v>383.57142857142856</v>
      </c>
      <c r="AE122" s="8">
        <f t="shared" ref="AE122:AE125" si="436">AD122/AD118</f>
        <v>0.86112892880051306</v>
      </c>
      <c r="AF122" s="4">
        <f t="shared" ref="AF122:AF125" si="437">AVERAGE(W119:W122,AE119^1.75*W116,AE119^1.75*W117,AE119^1.75*W118)</f>
        <v>369.37260527130377</v>
      </c>
      <c r="AG122" s="8">
        <f t="shared" ref="AG122:AG125" si="438">AF122/AD118</f>
        <v>0.82925216064757101</v>
      </c>
      <c r="AH122" s="4">
        <f t="shared" ref="AH122:AH125" si="439">AD129</f>
        <v>347.28571428571428</v>
      </c>
      <c r="AI122" s="8">
        <f t="shared" ref="AI122:AI125" si="440">AH122/AH118</f>
        <v>0.97084664536741205</v>
      </c>
      <c r="AJ122" s="15">
        <f t="shared" ref="AJ122:AJ125" si="441">ABS(J122-$M122)</f>
        <v>6.9999999999999951E-2</v>
      </c>
      <c r="AK122" s="15">
        <f>ABS(M122-$M122)</f>
        <v>0</v>
      </c>
      <c r="AL122" s="15">
        <f t="shared" ref="AL122:AL125" si="442">ABS(AA122-$M122)</f>
        <v>2.2340425531914732E-2</v>
      </c>
      <c r="AM122" s="15">
        <f t="shared" ref="AM122:AM125" si="443">ABS(AC122-$M122)</f>
        <v>3.8028113177696055E-3</v>
      </c>
      <c r="AN122" s="15">
        <f t="shared" ref="AN122:AN125" si="444">ABS(X122-$M122)</f>
        <v>1.9999999999999907E-2</v>
      </c>
      <c r="AO122" s="15">
        <f t="shared" ref="AO122:AO125" si="445">ABS(AG122-$M122)</f>
        <v>0.12074783935242894</v>
      </c>
      <c r="AP122" s="15">
        <f t="shared" ref="AP122:AP125" si="446">ABS(G122-$D122)</f>
        <v>54</v>
      </c>
      <c r="AQ122" s="15">
        <f t="shared" ref="AQ122:AQ125" si="447">ABS(P122-$D122)</f>
        <v>31.428571428571445</v>
      </c>
      <c r="AR122" s="15">
        <f t="shared" ref="AR122:AR125" si="448">ABS(Z122-$D122)</f>
        <v>61.285714285714278</v>
      </c>
      <c r="AS122" s="15">
        <f t="shared" ref="AS122:AS125" si="449">ABS(AB122-$D122)</f>
        <v>53.817703988015808</v>
      </c>
    </row>
    <row r="123" spans="1:45" x14ac:dyDescent="0.4">
      <c r="A123" s="10">
        <v>44013</v>
      </c>
      <c r="B123" s="30">
        <v>121</v>
      </c>
      <c r="C123" s="11" t="str">
        <f t="shared" ref="C123:C131" si="450">TEXT(A123,"TTTT")</f>
        <v>Mittwoch</v>
      </c>
      <c r="D123" s="69">
        <v>406</v>
      </c>
      <c r="E123" s="69">
        <v>378</v>
      </c>
      <c r="F123" s="69">
        <v>434</v>
      </c>
      <c r="G123" s="69">
        <v>395</v>
      </c>
      <c r="H123" s="69">
        <v>369</v>
      </c>
      <c r="I123" s="69">
        <v>420</v>
      </c>
      <c r="J123" s="69">
        <v>0.96</v>
      </c>
      <c r="K123" s="69">
        <v>0.92</v>
      </c>
      <c r="L123" s="69">
        <v>1</v>
      </c>
      <c r="M123" s="69">
        <v>0.94</v>
      </c>
      <c r="N123" s="69">
        <v>0.92</v>
      </c>
      <c r="O123" s="69">
        <v>0.97</v>
      </c>
      <c r="P123" s="12">
        <f t="shared" si="425"/>
        <v>395.28571428571428</v>
      </c>
      <c r="Q123" s="15">
        <f t="shared" si="426"/>
        <v>0.94308659217877089</v>
      </c>
      <c r="R123" s="4">
        <f t="shared" si="427"/>
        <v>503</v>
      </c>
      <c r="S123" s="4">
        <f t="shared" si="428"/>
        <v>394.75</v>
      </c>
      <c r="T123" s="7">
        <f t="shared" si="429"/>
        <v>0.95581113801452788</v>
      </c>
      <c r="U123" s="5">
        <v>44017</v>
      </c>
      <c r="V123" s="9" t="str">
        <f t="shared" si="430"/>
        <v>Sonntag</v>
      </c>
      <c r="W123" s="12">
        <v>239</v>
      </c>
      <c r="X123" s="15">
        <v>0.96</v>
      </c>
      <c r="Y123" s="15">
        <v>0.94</v>
      </c>
      <c r="Z123" s="4">
        <f t="shared" si="431"/>
        <v>366</v>
      </c>
      <c r="AA123" s="8">
        <f t="shared" si="432"/>
        <v>0.90690265486725663</v>
      </c>
      <c r="AB123" s="4">
        <f t="shared" si="433"/>
        <v>380.21617681906224</v>
      </c>
      <c r="AC123" s="8">
        <f t="shared" si="434"/>
        <v>0.94212857972864983</v>
      </c>
      <c r="AD123" s="4">
        <f t="shared" si="435"/>
        <v>373.71428571428572</v>
      </c>
      <c r="AE123" s="8">
        <f t="shared" si="436"/>
        <v>0.91692954784437442</v>
      </c>
      <c r="AF123" s="4">
        <f t="shared" si="437"/>
        <v>366.07442682730743</v>
      </c>
      <c r="AG123" s="8">
        <f t="shared" si="438"/>
        <v>0.89818471356156748</v>
      </c>
      <c r="AH123" s="4">
        <f t="shared" si="439"/>
        <v>340.71428571428572</v>
      </c>
      <c r="AI123" s="8">
        <f t="shared" si="440"/>
        <v>0.96951219512195119</v>
      </c>
      <c r="AJ123" s="15">
        <f t="shared" si="441"/>
        <v>2.0000000000000018E-2</v>
      </c>
      <c r="AK123" s="15">
        <f t="shared" ref="AK123:AK124" si="451">ABS(M123-$M123)</f>
        <v>0</v>
      </c>
      <c r="AL123" s="15">
        <f t="shared" si="442"/>
        <v>3.3097345132743317E-2</v>
      </c>
      <c r="AM123" s="15">
        <f t="shared" si="443"/>
        <v>2.128579728649882E-3</v>
      </c>
      <c r="AN123" s="15">
        <f t="shared" si="444"/>
        <v>2.0000000000000018E-2</v>
      </c>
      <c r="AO123" s="15">
        <f t="shared" si="445"/>
        <v>4.1815286438432464E-2</v>
      </c>
      <c r="AP123" s="15">
        <f t="shared" si="446"/>
        <v>11</v>
      </c>
      <c r="AQ123" s="15">
        <f t="shared" si="447"/>
        <v>10.714285714285722</v>
      </c>
      <c r="AR123" s="15">
        <f t="shared" si="448"/>
        <v>40</v>
      </c>
      <c r="AS123" s="15">
        <f t="shared" si="449"/>
        <v>25.783823180937759</v>
      </c>
    </row>
    <row r="124" spans="1:45" x14ac:dyDescent="0.4">
      <c r="A124" s="10">
        <v>44014</v>
      </c>
      <c r="B124" s="30">
        <v>122</v>
      </c>
      <c r="C124" s="11" t="str">
        <f t="shared" si="450"/>
        <v>Donnerstag</v>
      </c>
      <c r="D124" s="69">
        <v>339</v>
      </c>
      <c r="E124" s="69">
        <v>314</v>
      </c>
      <c r="F124" s="69">
        <v>364</v>
      </c>
      <c r="G124" s="69">
        <v>401</v>
      </c>
      <c r="H124" s="69">
        <v>375</v>
      </c>
      <c r="I124" s="69">
        <v>426</v>
      </c>
      <c r="J124" s="69">
        <v>1.07</v>
      </c>
      <c r="K124" s="69">
        <v>1.03</v>
      </c>
      <c r="L124" s="69">
        <v>1.1200000000000001</v>
      </c>
      <c r="M124" s="69">
        <v>0.93</v>
      </c>
      <c r="N124" s="69">
        <v>0.91</v>
      </c>
      <c r="O124" s="69">
        <v>0.95</v>
      </c>
      <c r="P124" s="12">
        <f t="shared" si="425"/>
        <v>385.85714285714283</v>
      </c>
      <c r="Q124" s="15">
        <f t="shared" si="426"/>
        <v>0.92765957446808522</v>
      </c>
      <c r="R124" s="4">
        <f t="shared" si="427"/>
        <v>446</v>
      </c>
      <c r="S124" s="4">
        <f t="shared" si="428"/>
        <v>401</v>
      </c>
      <c r="T124" s="7">
        <f t="shared" si="429"/>
        <v>1.0679094540612517</v>
      </c>
      <c r="U124" s="5">
        <v>44018</v>
      </c>
      <c r="V124" s="9" t="str">
        <f t="shared" si="430"/>
        <v>Montag</v>
      </c>
      <c r="W124" s="12">
        <v>219</v>
      </c>
      <c r="X124" s="15">
        <v>0.97</v>
      </c>
      <c r="Y124" s="15">
        <v>0.89</v>
      </c>
      <c r="Z124" s="4">
        <f t="shared" si="431"/>
        <v>363.28571428571428</v>
      </c>
      <c r="AA124" s="8">
        <f t="shared" si="432"/>
        <v>0.91904589808456816</v>
      </c>
      <c r="AB124" s="4">
        <f t="shared" si="433"/>
        <v>370.58337443609474</v>
      </c>
      <c r="AC124" s="8">
        <f t="shared" si="434"/>
        <v>0.93750763319575836</v>
      </c>
      <c r="AD124" s="4">
        <f t="shared" si="435"/>
        <v>365</v>
      </c>
      <c r="AE124" s="8">
        <f t="shared" si="436"/>
        <v>0.90091678420310295</v>
      </c>
      <c r="AF124" s="4">
        <f t="shared" si="437"/>
        <v>359.31318834043083</v>
      </c>
      <c r="AG124" s="8">
        <f t="shared" si="438"/>
        <v>0.88688022509979392</v>
      </c>
      <c r="AH124" s="4">
        <f t="shared" si="439"/>
        <v>353.85714285714283</v>
      </c>
      <c r="AI124" s="8">
        <f t="shared" si="440"/>
        <v>1.0032401782098015</v>
      </c>
      <c r="AJ124" s="15">
        <f t="shared" si="441"/>
        <v>0.14000000000000001</v>
      </c>
      <c r="AK124" s="15">
        <f t="shared" si="451"/>
        <v>0</v>
      </c>
      <c r="AL124" s="15">
        <f t="shared" si="442"/>
        <v>1.0954101915431891E-2</v>
      </c>
      <c r="AM124" s="15">
        <f t="shared" si="443"/>
        <v>7.507633195758312E-3</v>
      </c>
      <c r="AN124" s="15">
        <f t="shared" si="444"/>
        <v>3.9999999999999925E-2</v>
      </c>
      <c r="AO124" s="15">
        <f t="shared" si="445"/>
        <v>4.3119774900206131E-2</v>
      </c>
      <c r="AP124" s="15">
        <f t="shared" si="446"/>
        <v>62</v>
      </c>
      <c r="AQ124" s="15">
        <f t="shared" si="447"/>
        <v>46.857142857142833</v>
      </c>
      <c r="AR124" s="15">
        <f t="shared" si="448"/>
        <v>24.285714285714278</v>
      </c>
      <c r="AS124" s="15">
        <f t="shared" si="449"/>
        <v>31.583374436094743</v>
      </c>
    </row>
    <row r="125" spans="1:45" x14ac:dyDescent="0.4">
      <c r="A125" s="10">
        <v>44015</v>
      </c>
      <c r="B125" s="30">
        <v>123</v>
      </c>
      <c r="C125" s="11" t="str">
        <f t="shared" si="450"/>
        <v>Freitag</v>
      </c>
      <c r="D125" s="69">
        <v>347</v>
      </c>
      <c r="E125" s="69">
        <v>325</v>
      </c>
      <c r="F125" s="69">
        <v>372</v>
      </c>
      <c r="G125" s="69">
        <v>382</v>
      </c>
      <c r="H125" s="69">
        <v>357</v>
      </c>
      <c r="I125" s="69">
        <v>407</v>
      </c>
      <c r="J125" s="69">
        <v>1</v>
      </c>
      <c r="K125" s="69">
        <v>0.96</v>
      </c>
      <c r="L125" s="69">
        <v>1.05</v>
      </c>
      <c r="M125" s="69">
        <v>0.91</v>
      </c>
      <c r="N125" s="69">
        <v>0.89</v>
      </c>
      <c r="O125" s="69">
        <v>0.93</v>
      </c>
      <c r="P125" s="12">
        <f t="shared" si="425"/>
        <v>373.71428571428572</v>
      </c>
      <c r="Q125" s="15">
        <f t="shared" si="426"/>
        <v>0.90690265486725663</v>
      </c>
      <c r="R125" s="4">
        <f t="shared" si="427"/>
        <v>422</v>
      </c>
      <c r="S125" s="4">
        <f t="shared" si="428"/>
        <v>381.75</v>
      </c>
      <c r="T125" s="7">
        <f t="shared" si="429"/>
        <v>1.0039447731755424</v>
      </c>
      <c r="U125" s="5">
        <v>44019</v>
      </c>
      <c r="V125" s="9" t="str">
        <f t="shared" si="430"/>
        <v>Dienstag</v>
      </c>
      <c r="W125" s="12">
        <v>390</v>
      </c>
      <c r="X125" s="15">
        <v>0.81</v>
      </c>
      <c r="Y125" s="15">
        <v>0.84</v>
      </c>
      <c r="Z125" s="4">
        <f t="shared" si="431"/>
        <v>356.85714285714283</v>
      </c>
      <c r="AA125" s="8">
        <f t="shared" si="432"/>
        <v>0.92484265087004813</v>
      </c>
      <c r="AB125" s="4">
        <f t="shared" si="433"/>
        <v>354.55717151852826</v>
      </c>
      <c r="AC125" s="8">
        <f t="shared" si="434"/>
        <v>0.91888196987400894</v>
      </c>
      <c r="AD125" s="4">
        <f t="shared" si="435"/>
        <v>357.71428571428572</v>
      </c>
      <c r="AE125" s="8">
        <f t="shared" si="436"/>
        <v>0.89652703186537774</v>
      </c>
      <c r="AF125" s="4">
        <f t="shared" si="437"/>
        <v>337.03506391129764</v>
      </c>
      <c r="AG125" s="8">
        <f t="shared" si="438"/>
        <v>0.84469940829899159</v>
      </c>
      <c r="AH125" s="4">
        <f t="shared" si="439"/>
        <v>380.71428571428572</v>
      </c>
      <c r="AI125" s="8">
        <f t="shared" si="440"/>
        <v>1.1062681610626817</v>
      </c>
      <c r="AJ125" s="15">
        <f t="shared" si="441"/>
        <v>8.9999999999999969E-2</v>
      </c>
      <c r="AK125" s="15">
        <f>ABS(M125-$M125)</f>
        <v>0</v>
      </c>
      <c r="AL125" s="15">
        <f t="shared" si="442"/>
        <v>1.4842650870048102E-2</v>
      </c>
      <c r="AM125" s="15">
        <f t="shared" si="443"/>
        <v>8.8819698740089104E-3</v>
      </c>
      <c r="AN125" s="15">
        <f t="shared" si="444"/>
        <v>9.9999999999999978E-2</v>
      </c>
      <c r="AO125" s="15">
        <f t="shared" si="445"/>
        <v>6.5300591701008437E-2</v>
      </c>
      <c r="AP125" s="15">
        <f t="shared" si="446"/>
        <v>35</v>
      </c>
      <c r="AQ125" s="15">
        <f t="shared" si="447"/>
        <v>26.714285714285722</v>
      </c>
      <c r="AR125" s="15">
        <f t="shared" si="448"/>
        <v>9.8571428571428328</v>
      </c>
      <c r="AS125" s="15">
        <f t="shared" si="449"/>
        <v>7.5571715185282642</v>
      </c>
    </row>
    <row r="126" spans="1:45" x14ac:dyDescent="0.4">
      <c r="A126" s="10">
        <v>44016</v>
      </c>
      <c r="B126" s="30">
        <v>124</v>
      </c>
      <c r="C126" s="11" t="str">
        <f t="shared" si="450"/>
        <v>Samstag</v>
      </c>
      <c r="D126" s="69">
        <v>297</v>
      </c>
      <c r="E126" s="69">
        <v>276</v>
      </c>
      <c r="F126" s="69">
        <v>320</v>
      </c>
      <c r="G126" s="69">
        <v>347</v>
      </c>
      <c r="H126" s="69">
        <v>323</v>
      </c>
      <c r="I126" s="69">
        <v>372</v>
      </c>
      <c r="J126" s="69">
        <v>0.91</v>
      </c>
      <c r="K126" s="69">
        <v>0.87</v>
      </c>
      <c r="L126" s="69">
        <v>0.95</v>
      </c>
      <c r="M126" s="69">
        <v>0.92</v>
      </c>
      <c r="N126" s="69">
        <v>0.9</v>
      </c>
      <c r="O126" s="69">
        <v>0.95</v>
      </c>
      <c r="P126" s="12">
        <f t="shared" si="425"/>
        <v>366</v>
      </c>
      <c r="Q126" s="15">
        <f t="shared" si="426"/>
        <v>0.91904589808456816</v>
      </c>
      <c r="R126" s="4">
        <f t="shared" si="427"/>
        <v>239</v>
      </c>
      <c r="S126" s="4">
        <f t="shared" si="428"/>
        <v>347.25</v>
      </c>
      <c r="T126" s="7">
        <f t="shared" si="429"/>
        <v>0.91141732283464572</v>
      </c>
      <c r="U126" s="5">
        <v>44020</v>
      </c>
      <c r="V126" s="9" t="str">
        <f t="shared" si="430"/>
        <v>Mittwoch</v>
      </c>
      <c r="W126" s="12">
        <v>397</v>
      </c>
      <c r="X126" s="15">
        <v>0.7</v>
      </c>
      <c r="Y126" s="15">
        <v>0.83</v>
      </c>
      <c r="Z126" s="4">
        <f t="shared" ref="Z126:Z128" si="452">AVERAGE(D123:D129)</f>
        <v>347.28571428571428</v>
      </c>
      <c r="AA126" s="8">
        <f t="shared" ref="AA126:AA128" si="453">Z126/Z122</f>
        <v>0.92928134556574915</v>
      </c>
      <c r="AB126" s="4">
        <f t="shared" ref="AB126:AB128" si="454">AVERAGE(D123:D126,AA123^1.75*D120,AA123^1.75*D121,AA123^1.75*D122)</f>
        <v>339.65993438238547</v>
      </c>
      <c r="AC126" s="8">
        <f t="shared" ref="AC126:AC128" si="455">AB126/Z122</f>
        <v>0.90887597120668895</v>
      </c>
      <c r="AD126" s="4">
        <f t="shared" ref="AD126:AD128" si="456">AVERAGE(W123:W129)</f>
        <v>351.42857142857144</v>
      </c>
      <c r="AE126" s="8">
        <f t="shared" ref="AE126:AE128" si="457">AD126/AD122</f>
        <v>0.91620111731843579</v>
      </c>
      <c r="AF126" s="4">
        <f t="shared" ref="AF126:AF128" si="458">AVERAGE(W123:W126,AE123^1.75*W120,AE123^1.75*W121,AE123^1.75*W122)</f>
        <v>346.13514945283924</v>
      </c>
      <c r="AG126" s="8">
        <f t="shared" ref="AG126:AG128" si="459">AF126/AD122</f>
        <v>0.90240076207444131</v>
      </c>
      <c r="AH126" s="4">
        <f t="shared" ref="AH126:AH128" si="460">AD133</f>
        <v>402.28571428571428</v>
      </c>
      <c r="AI126" s="8">
        <f t="shared" ref="AI126:AI128" si="461">AH126/AH122</f>
        <v>1.158371040723982</v>
      </c>
      <c r="AJ126" s="15">
        <f t="shared" ref="AJ126:AJ128" si="462">ABS(J126-$M126)</f>
        <v>1.0000000000000009E-2</v>
      </c>
      <c r="AK126" s="15">
        <f t="shared" ref="AK126:AK127" si="463">ABS(M126-$M126)</f>
        <v>0</v>
      </c>
      <c r="AL126" s="15">
        <f t="shared" ref="AL126:AL128" si="464">ABS(AA126-$M126)</f>
        <v>9.2813455657491106E-3</v>
      </c>
      <c r="AM126" s="15">
        <f t="shared" ref="AM126:AM128" si="465">ABS(AC126-$M126)</f>
        <v>1.1124028793311092E-2</v>
      </c>
      <c r="AN126" s="15">
        <f t="shared" ref="AN126:AN128" si="466">ABS(X126-$M126)</f>
        <v>0.22000000000000008</v>
      </c>
      <c r="AO126" s="15">
        <f t="shared" ref="AO126:AO128" si="467">ABS(AG126-$M126)</f>
        <v>1.7599237925558731E-2</v>
      </c>
      <c r="AP126" s="15">
        <f t="shared" ref="AP126:AP128" si="468">ABS(G126-$D126)</f>
        <v>50</v>
      </c>
      <c r="AQ126" s="15">
        <f t="shared" ref="AQ126:AQ128" si="469">ABS(P126-$D126)</f>
        <v>69</v>
      </c>
      <c r="AR126" s="15">
        <f t="shared" ref="AR126:AR128" si="470">ABS(Z126-$D126)</f>
        <v>50.285714285714278</v>
      </c>
      <c r="AS126" s="15">
        <f t="shared" ref="AS126:AS128" si="471">ABS(AB126-$D126)</f>
        <v>42.659934382385472</v>
      </c>
    </row>
    <row r="127" spans="1:45" x14ac:dyDescent="0.4">
      <c r="A127" s="10">
        <v>44017</v>
      </c>
      <c r="B127" s="30">
        <v>125</v>
      </c>
      <c r="C127" s="11" t="str">
        <f t="shared" si="450"/>
        <v>Sonntag</v>
      </c>
      <c r="D127" s="69">
        <v>295</v>
      </c>
      <c r="E127" s="69">
        <v>273</v>
      </c>
      <c r="F127" s="69">
        <v>320</v>
      </c>
      <c r="G127" s="69">
        <v>319</v>
      </c>
      <c r="H127" s="69">
        <v>297</v>
      </c>
      <c r="I127" s="69">
        <v>344</v>
      </c>
      <c r="J127" s="69">
        <v>0.81</v>
      </c>
      <c r="K127" s="69">
        <v>0.77</v>
      </c>
      <c r="L127" s="69">
        <v>0.85</v>
      </c>
      <c r="M127" s="69">
        <v>0.92</v>
      </c>
      <c r="N127" s="69">
        <v>0.9</v>
      </c>
      <c r="O127" s="69">
        <v>0.95</v>
      </c>
      <c r="P127" s="12">
        <f t="shared" si="425"/>
        <v>363.28571428571428</v>
      </c>
      <c r="Q127" s="15">
        <f t="shared" si="426"/>
        <v>0.92484265087004813</v>
      </c>
      <c r="R127" s="4">
        <f t="shared" si="427"/>
        <v>219</v>
      </c>
      <c r="S127" s="4">
        <f t="shared" si="428"/>
        <v>319.5</v>
      </c>
      <c r="T127" s="7">
        <f t="shared" si="429"/>
        <v>0.80937302089930341</v>
      </c>
      <c r="U127" s="5">
        <v>44021</v>
      </c>
      <c r="V127" s="9" t="str">
        <f t="shared" si="430"/>
        <v>Donnerstag</v>
      </c>
      <c r="W127" s="12">
        <v>442</v>
      </c>
      <c r="X127" s="15">
        <v>0.66</v>
      </c>
      <c r="Y127" s="15">
        <v>0.86</v>
      </c>
      <c r="Z127" s="4">
        <f t="shared" si="452"/>
        <v>340.14285714285717</v>
      </c>
      <c r="AA127" s="8">
        <f t="shared" si="453"/>
        <v>0.92935206869633102</v>
      </c>
      <c r="AB127" s="4">
        <f t="shared" si="454"/>
        <v>338.46657250301945</v>
      </c>
      <c r="AC127" s="8">
        <f t="shared" si="455"/>
        <v>0.92477205601917878</v>
      </c>
      <c r="AD127" s="4">
        <f t="shared" si="456"/>
        <v>352.71428571428572</v>
      </c>
      <c r="AE127" s="8">
        <f t="shared" si="457"/>
        <v>0.94380733944954132</v>
      </c>
      <c r="AF127" s="4">
        <f t="shared" si="458"/>
        <v>338.60627626869979</v>
      </c>
      <c r="AG127" s="8">
        <f t="shared" si="459"/>
        <v>0.90605654964866145</v>
      </c>
      <c r="AH127" s="4">
        <f t="shared" si="460"/>
        <v>395.71428571428572</v>
      </c>
      <c r="AI127" s="8">
        <f t="shared" si="461"/>
        <v>1.1614255765199162</v>
      </c>
      <c r="AJ127" s="15">
        <f t="shared" si="462"/>
        <v>0.10999999999999999</v>
      </c>
      <c r="AK127" s="15">
        <f t="shared" si="463"/>
        <v>0</v>
      </c>
      <c r="AL127" s="15">
        <f t="shared" si="464"/>
        <v>9.352068696330984E-3</v>
      </c>
      <c r="AM127" s="15">
        <f t="shared" si="465"/>
        <v>4.7720560191787387E-3</v>
      </c>
      <c r="AN127" s="15">
        <f t="shared" si="466"/>
        <v>0.26</v>
      </c>
      <c r="AO127" s="15">
        <f t="shared" si="467"/>
        <v>1.3943450351338593E-2</v>
      </c>
      <c r="AP127" s="15">
        <f t="shared" si="468"/>
        <v>24</v>
      </c>
      <c r="AQ127" s="15">
        <f t="shared" si="469"/>
        <v>68.285714285714278</v>
      </c>
      <c r="AR127" s="15">
        <f t="shared" si="470"/>
        <v>45.142857142857167</v>
      </c>
      <c r="AS127" s="15">
        <f t="shared" si="471"/>
        <v>43.466572503019449</v>
      </c>
    </row>
    <row r="128" spans="1:45" x14ac:dyDescent="0.4">
      <c r="A128" s="10">
        <v>44018</v>
      </c>
      <c r="B128" s="30">
        <v>126</v>
      </c>
      <c r="C128" s="11" t="str">
        <f t="shared" si="450"/>
        <v>Montag</v>
      </c>
      <c r="D128" s="69">
        <v>379</v>
      </c>
      <c r="E128" s="69">
        <v>356</v>
      </c>
      <c r="F128" s="69">
        <v>404</v>
      </c>
      <c r="G128" s="69">
        <v>330</v>
      </c>
      <c r="H128" s="69">
        <v>307</v>
      </c>
      <c r="I128" s="69">
        <v>354</v>
      </c>
      <c r="J128" s="69">
        <v>0.82</v>
      </c>
      <c r="K128" s="69">
        <v>0.78</v>
      </c>
      <c r="L128" s="69">
        <v>0.86</v>
      </c>
      <c r="M128" s="69">
        <v>0.93</v>
      </c>
      <c r="N128" s="69">
        <v>0.91</v>
      </c>
      <c r="O128" s="69">
        <v>0.95</v>
      </c>
      <c r="P128" s="12">
        <f t="shared" si="425"/>
        <v>356.85714285714283</v>
      </c>
      <c r="Q128" s="15">
        <f t="shared" si="426"/>
        <v>0.92928134556574915</v>
      </c>
      <c r="R128" s="4">
        <f t="shared" si="427"/>
        <v>390</v>
      </c>
      <c r="S128" s="4">
        <f t="shared" si="428"/>
        <v>329.5</v>
      </c>
      <c r="T128" s="7">
        <f t="shared" si="429"/>
        <v>0.82169576059850369</v>
      </c>
      <c r="U128" s="5">
        <v>44022</v>
      </c>
      <c r="V128" s="9" t="str">
        <f t="shared" si="430"/>
        <v>Freitag</v>
      </c>
      <c r="W128" s="12">
        <v>395</v>
      </c>
      <c r="X128" s="15">
        <v>0.8</v>
      </c>
      <c r="Y128" s="15">
        <v>0.9</v>
      </c>
      <c r="Z128" s="4">
        <f t="shared" si="452"/>
        <v>345.71428571428572</v>
      </c>
      <c r="AA128" s="8">
        <f t="shared" si="453"/>
        <v>0.95163193079040509</v>
      </c>
      <c r="AB128" s="4">
        <f t="shared" si="454"/>
        <v>335.31461309063008</v>
      </c>
      <c r="AC128" s="8">
        <f t="shared" si="455"/>
        <v>0.9230052267536023</v>
      </c>
      <c r="AD128" s="4">
        <f t="shared" si="456"/>
        <v>344.14285714285717</v>
      </c>
      <c r="AE128" s="8">
        <f t="shared" si="457"/>
        <v>0.94285714285714295</v>
      </c>
      <c r="AF128" s="4">
        <f t="shared" si="458"/>
        <v>335.84140667207333</v>
      </c>
      <c r="AG128" s="8">
        <f t="shared" si="459"/>
        <v>0.92011344293718722</v>
      </c>
      <c r="AH128" s="4">
        <f t="shared" si="460"/>
        <v>408.57142857142856</v>
      </c>
      <c r="AI128" s="8">
        <f t="shared" si="461"/>
        <v>1.1546225272507065</v>
      </c>
      <c r="AJ128" s="15">
        <f t="shared" si="462"/>
        <v>0.1100000000000001</v>
      </c>
      <c r="AK128" s="15">
        <f>ABS(M128-$M128)</f>
        <v>0</v>
      </c>
      <c r="AL128" s="15">
        <f t="shared" si="464"/>
        <v>2.1631930790405041E-2</v>
      </c>
      <c r="AM128" s="15">
        <f t="shared" si="465"/>
        <v>6.9947732463977452E-3</v>
      </c>
      <c r="AN128" s="15">
        <f t="shared" si="466"/>
        <v>0.13</v>
      </c>
      <c r="AO128" s="15">
        <f t="shared" si="467"/>
        <v>9.8865570628128285E-3</v>
      </c>
      <c r="AP128" s="15">
        <f t="shared" si="468"/>
        <v>49</v>
      </c>
      <c r="AQ128" s="15">
        <f t="shared" si="469"/>
        <v>22.142857142857167</v>
      </c>
      <c r="AR128" s="15">
        <f t="shared" si="470"/>
        <v>33.285714285714278</v>
      </c>
      <c r="AS128" s="15">
        <f t="shared" si="471"/>
        <v>43.685386909369925</v>
      </c>
    </row>
    <row r="129" spans="1:45" x14ac:dyDescent="0.4">
      <c r="A129" s="10">
        <v>44019</v>
      </c>
      <c r="B129" s="30">
        <v>127</v>
      </c>
      <c r="C129" s="11" t="str">
        <f t="shared" si="450"/>
        <v>Dienstag</v>
      </c>
      <c r="D129" s="69">
        <v>368</v>
      </c>
      <c r="E129" s="69">
        <v>341</v>
      </c>
      <c r="F129" s="69">
        <v>400</v>
      </c>
      <c r="G129" s="69">
        <v>335</v>
      </c>
      <c r="H129" s="69">
        <v>311</v>
      </c>
      <c r="I129" s="69">
        <v>361</v>
      </c>
      <c r="J129" s="69">
        <v>0.88</v>
      </c>
      <c r="K129" s="69">
        <v>0.84</v>
      </c>
      <c r="L129" s="69">
        <v>0.91</v>
      </c>
      <c r="M129" s="69">
        <v>0.93</v>
      </c>
      <c r="N129" s="69">
        <v>0.91</v>
      </c>
      <c r="O129" s="69">
        <v>0.95</v>
      </c>
      <c r="P129" s="12">
        <f t="shared" si="425"/>
        <v>347.28571428571428</v>
      </c>
      <c r="Q129" s="15">
        <f t="shared" si="426"/>
        <v>0.92935206869633102</v>
      </c>
      <c r="R129" s="4">
        <f t="shared" si="427"/>
        <v>397</v>
      </c>
      <c r="S129" s="4">
        <f t="shared" si="428"/>
        <v>334.75</v>
      </c>
      <c r="T129" s="7">
        <f t="shared" si="429"/>
        <v>0.87688277668631298</v>
      </c>
      <c r="U129" s="5">
        <v>44023</v>
      </c>
      <c r="V129" s="9" t="str">
        <f t="shared" si="430"/>
        <v>Samstag</v>
      </c>
      <c r="W129" s="12">
        <v>378</v>
      </c>
      <c r="X129" s="15">
        <v>0.93</v>
      </c>
      <c r="Y129" s="15">
        <v>0.93</v>
      </c>
      <c r="Z129" s="4">
        <f t="shared" ref="Z129:Z134" si="472">AVERAGE(D126:D132)</f>
        <v>357.42857142857144</v>
      </c>
      <c r="AA129" s="8">
        <f t="shared" ref="AA129:AA134" si="473">Z129/Z125</f>
        <v>1.00160128102482</v>
      </c>
      <c r="AB129" s="4">
        <f t="shared" ref="AB129:AB134" si="474">AVERAGE(D126:D129,AA126^1.75*D123,AA126^1.75*D124,AA126^1.75*D125)</f>
        <v>328.4945982734759</v>
      </c>
      <c r="AC129" s="8">
        <f t="shared" ref="AC129:AC134" si="475">AB129/Z125</f>
        <v>0.92052129219949219</v>
      </c>
      <c r="AD129" s="4">
        <f t="shared" ref="AD129:AD134" si="476">AVERAGE(W126:W132)</f>
        <v>347.28571428571428</v>
      </c>
      <c r="AE129" s="8">
        <f t="shared" ref="AE129:AE134" si="477">AD129/AD125</f>
        <v>0.97084664536741205</v>
      </c>
      <c r="AF129" s="4">
        <f t="shared" ref="AF129:AF134" si="478">AVERAGE(W126:W129,AE126^1.75*W123,AE126^1.75*W124,AE126^1.75*W125)</f>
        <v>334.22548204527737</v>
      </c>
      <c r="AG129" s="8">
        <f t="shared" ref="AG129:AG134" si="479">AF129/AD125</f>
        <v>0.93433641146842716</v>
      </c>
      <c r="AH129" s="4">
        <f t="shared" ref="AH129:AH134" si="480">AD136</f>
        <v>424.28571428571428</v>
      </c>
      <c r="AI129" s="8">
        <f t="shared" ref="AI129:AI134" si="481">AH129/AH125</f>
        <v>1.1144465290806753</v>
      </c>
      <c r="AJ129" s="15">
        <f t="shared" ref="AJ129:AJ134" si="482">ABS(J129-$M129)</f>
        <v>5.0000000000000044E-2</v>
      </c>
      <c r="AK129" s="15">
        <f t="shared" ref="AK129:AK130" si="483">ABS(M129-$M129)</f>
        <v>0</v>
      </c>
      <c r="AL129" s="15">
        <f t="shared" ref="AL129:AL134" si="484">ABS(AA129-$M129)</f>
        <v>7.1601281024819996E-2</v>
      </c>
      <c r="AM129" s="15">
        <f t="shared" ref="AM129:AM134" si="485">ABS(AC129-$M129)</f>
        <v>9.4787078005078573E-3</v>
      </c>
      <c r="AN129" s="15">
        <f t="shared" ref="AN129:AN134" si="486">ABS(X129-$M129)</f>
        <v>0</v>
      </c>
      <c r="AO129" s="15">
        <f t="shared" ref="AO129:AO134" si="487">ABS(AG129-$M129)</f>
        <v>4.3364114684271149E-3</v>
      </c>
      <c r="AP129" s="15">
        <f t="shared" ref="AP129:AP134" si="488">ABS(G129-$D129)</f>
        <v>33</v>
      </c>
      <c r="AQ129" s="15">
        <f t="shared" ref="AQ129:AQ134" si="489">ABS(P129-$D129)</f>
        <v>20.714285714285722</v>
      </c>
      <c r="AR129" s="15">
        <f t="shared" ref="AR129:AR134" si="490">ABS(Z129-$D129)</f>
        <v>10.571428571428555</v>
      </c>
      <c r="AS129" s="15">
        <f t="shared" ref="AS129:AS134" si="491">ABS(AB129-$D129)</f>
        <v>39.505401726524099</v>
      </c>
    </row>
    <row r="130" spans="1:45" x14ac:dyDescent="0.4">
      <c r="A130" s="10">
        <v>44020</v>
      </c>
      <c r="B130" s="30">
        <v>128</v>
      </c>
      <c r="C130" s="11" t="str">
        <f t="shared" si="450"/>
        <v>Mittwoch</v>
      </c>
      <c r="D130" s="69">
        <v>356</v>
      </c>
      <c r="E130" s="69">
        <v>333</v>
      </c>
      <c r="F130" s="69">
        <v>380</v>
      </c>
      <c r="G130" s="69">
        <v>350</v>
      </c>
      <c r="H130" s="69">
        <v>326</v>
      </c>
      <c r="I130" s="69">
        <v>376</v>
      </c>
      <c r="J130" s="69">
        <v>1.01</v>
      </c>
      <c r="K130" s="69">
        <v>0.97</v>
      </c>
      <c r="L130" s="69">
        <v>1.06</v>
      </c>
      <c r="M130" s="69">
        <v>0.95</v>
      </c>
      <c r="N130" s="69">
        <v>0.93</v>
      </c>
      <c r="O130" s="69">
        <v>0.97</v>
      </c>
      <c r="P130" s="12">
        <f t="shared" si="425"/>
        <v>340.14285714285717</v>
      </c>
      <c r="Q130" s="15">
        <f t="shared" si="426"/>
        <v>0.95163193079040509</v>
      </c>
      <c r="R130" s="4">
        <f t="shared" si="427"/>
        <v>442</v>
      </c>
      <c r="S130" s="4">
        <f t="shared" si="428"/>
        <v>349.5</v>
      </c>
      <c r="T130" s="7">
        <f t="shared" si="429"/>
        <v>1.0064794816414686</v>
      </c>
      <c r="U130" s="5">
        <v>44024</v>
      </c>
      <c r="V130" s="9" t="str">
        <f t="shared" si="430"/>
        <v>Sonntag</v>
      </c>
      <c r="W130" s="12">
        <v>248</v>
      </c>
      <c r="X130" s="15">
        <v>1.04</v>
      </c>
      <c r="Y130" s="15">
        <v>0.91</v>
      </c>
      <c r="Z130" s="4">
        <f t="shared" si="472"/>
        <v>370.28571428571428</v>
      </c>
      <c r="AA130" s="8">
        <f t="shared" si="473"/>
        <v>1.0662278897573014</v>
      </c>
      <c r="AB130" s="4">
        <f t="shared" si="474"/>
        <v>323.24386158661167</v>
      </c>
      <c r="AC130" s="8">
        <f t="shared" si="475"/>
        <v>0.93077212303837176</v>
      </c>
      <c r="AD130" s="4">
        <f t="shared" si="476"/>
        <v>340.71428571428572</v>
      </c>
      <c r="AE130" s="8">
        <f t="shared" si="477"/>
        <v>0.96951219512195119</v>
      </c>
      <c r="AF130" s="4">
        <f t="shared" si="478"/>
        <v>338.88105381343439</v>
      </c>
      <c r="AG130" s="8">
        <f t="shared" si="479"/>
        <v>0.96429568158294332</v>
      </c>
      <c r="AH130" s="4">
        <f t="shared" si="480"/>
        <v>439</v>
      </c>
      <c r="AI130" s="8">
        <f t="shared" si="481"/>
        <v>1.0912642045454546</v>
      </c>
      <c r="AJ130" s="15">
        <f t="shared" si="482"/>
        <v>6.0000000000000053E-2</v>
      </c>
      <c r="AK130" s="15">
        <f t="shared" si="483"/>
        <v>0</v>
      </c>
      <c r="AL130" s="15">
        <f t="shared" si="484"/>
        <v>0.11622788975730147</v>
      </c>
      <c r="AM130" s="15">
        <f t="shared" si="485"/>
        <v>1.9227876961628199E-2</v>
      </c>
      <c r="AN130" s="15">
        <f t="shared" si="486"/>
        <v>9.000000000000008E-2</v>
      </c>
      <c r="AO130" s="15">
        <f t="shared" si="487"/>
        <v>1.4295681582943365E-2</v>
      </c>
      <c r="AP130" s="15">
        <f t="shared" si="488"/>
        <v>6</v>
      </c>
      <c r="AQ130" s="15">
        <f t="shared" si="489"/>
        <v>15.857142857142833</v>
      </c>
      <c r="AR130" s="15">
        <f t="shared" si="490"/>
        <v>14.285714285714278</v>
      </c>
      <c r="AS130" s="15">
        <f t="shared" si="491"/>
        <v>32.756138413388328</v>
      </c>
    </row>
    <row r="131" spans="1:45" x14ac:dyDescent="0.4">
      <c r="A131" s="10">
        <v>44021</v>
      </c>
      <c r="B131" s="30">
        <v>129</v>
      </c>
      <c r="C131" s="11" t="str">
        <f t="shared" si="450"/>
        <v>Donnerstag</v>
      </c>
      <c r="D131" s="69">
        <v>378</v>
      </c>
      <c r="E131" s="69">
        <v>354</v>
      </c>
      <c r="F131" s="69">
        <v>404</v>
      </c>
      <c r="G131" s="69">
        <v>370</v>
      </c>
      <c r="H131" s="69">
        <v>346</v>
      </c>
      <c r="I131" s="69">
        <v>397</v>
      </c>
      <c r="J131" s="69">
        <v>1.1599999999999999</v>
      </c>
      <c r="K131" s="69">
        <v>1.1100000000000001</v>
      </c>
      <c r="L131" s="69">
        <v>1.22</v>
      </c>
      <c r="M131" s="69">
        <v>1</v>
      </c>
      <c r="N131" s="69">
        <v>0.98</v>
      </c>
      <c r="O131" s="69">
        <v>1.03</v>
      </c>
      <c r="P131" s="12">
        <f t="shared" si="425"/>
        <v>345.71428571428572</v>
      </c>
      <c r="Q131" s="15">
        <f t="shared" si="426"/>
        <v>1.00160128102482</v>
      </c>
      <c r="R131" s="4">
        <f t="shared" si="427"/>
        <v>395</v>
      </c>
      <c r="S131" s="4">
        <f t="shared" si="428"/>
        <v>370.25</v>
      </c>
      <c r="T131" s="7">
        <f t="shared" si="429"/>
        <v>1.1588419405320813</v>
      </c>
      <c r="U131" s="5">
        <v>44025</v>
      </c>
      <c r="V131" s="9" t="str">
        <f t="shared" si="430"/>
        <v>Montag</v>
      </c>
      <c r="W131" s="12">
        <v>159</v>
      </c>
      <c r="X131" s="15">
        <v>1</v>
      </c>
      <c r="Y131" s="15">
        <v>0.83</v>
      </c>
      <c r="Z131" s="4">
        <f t="shared" si="472"/>
        <v>380</v>
      </c>
      <c r="AA131" s="8">
        <f t="shared" si="473"/>
        <v>1.1171776564468709</v>
      </c>
      <c r="AB131" s="4">
        <f t="shared" si="474"/>
        <v>334.56667087653511</v>
      </c>
      <c r="AC131" s="8">
        <f t="shared" si="475"/>
        <v>0.98360634025020821</v>
      </c>
      <c r="AD131" s="4">
        <f t="shared" si="476"/>
        <v>353.85714285714283</v>
      </c>
      <c r="AE131" s="8">
        <f t="shared" si="477"/>
        <v>1.0032401782098015</v>
      </c>
      <c r="AF131" s="4">
        <f t="shared" si="478"/>
        <v>326.96376316160723</v>
      </c>
      <c r="AG131" s="8">
        <f t="shared" si="479"/>
        <v>0.92699325319208203</v>
      </c>
      <c r="AH131" s="4">
        <f t="shared" si="480"/>
        <v>444</v>
      </c>
      <c r="AI131" s="8">
        <f t="shared" si="481"/>
        <v>1.1220216606498195</v>
      </c>
      <c r="AJ131" s="15">
        <f t="shared" si="482"/>
        <v>0.15999999999999992</v>
      </c>
      <c r="AK131" s="15">
        <f>ABS(M131-$M131)</f>
        <v>0</v>
      </c>
      <c r="AL131" s="15">
        <f t="shared" si="484"/>
        <v>0.11717765644687095</v>
      </c>
      <c r="AM131" s="15">
        <f t="shared" si="485"/>
        <v>1.6393659749791789E-2</v>
      </c>
      <c r="AN131" s="15">
        <f t="shared" si="486"/>
        <v>0</v>
      </c>
      <c r="AO131" s="15">
        <f t="shared" si="487"/>
        <v>7.3006746807917966E-2</v>
      </c>
      <c r="AP131" s="15">
        <f t="shared" si="488"/>
        <v>8</v>
      </c>
      <c r="AQ131" s="15">
        <f t="shared" si="489"/>
        <v>32.285714285714278</v>
      </c>
      <c r="AR131" s="15">
        <f t="shared" si="490"/>
        <v>2</v>
      </c>
      <c r="AS131" s="15">
        <f t="shared" si="491"/>
        <v>43.433329123464887</v>
      </c>
    </row>
    <row r="132" spans="1:45" x14ac:dyDescent="0.4">
      <c r="A132" s="10">
        <v>44022</v>
      </c>
      <c r="B132" s="30">
        <v>130</v>
      </c>
      <c r="C132" s="11" t="str">
        <f t="shared" ref="C132:C138" si="492">TEXT(A132,"TTTT")</f>
        <v>Freitag</v>
      </c>
      <c r="D132" s="69">
        <v>429</v>
      </c>
      <c r="E132" s="69">
        <v>405</v>
      </c>
      <c r="F132" s="69">
        <v>453</v>
      </c>
      <c r="G132" s="69">
        <v>383</v>
      </c>
      <c r="H132" s="69">
        <v>358</v>
      </c>
      <c r="I132" s="69">
        <v>409</v>
      </c>
      <c r="J132" s="69">
        <v>1.1599999999999999</v>
      </c>
      <c r="K132" s="69">
        <v>1.1000000000000001</v>
      </c>
      <c r="L132" s="69">
        <v>1.22</v>
      </c>
      <c r="M132" s="69">
        <v>1.07</v>
      </c>
      <c r="N132" s="69">
        <v>1.04</v>
      </c>
      <c r="O132" s="69">
        <v>1.0900000000000001</v>
      </c>
      <c r="P132" s="12">
        <f t="shared" ref="P132:P138" si="493">AVERAGE(D126:D132)</f>
        <v>357.42857142857144</v>
      </c>
      <c r="Q132" s="15">
        <f t="shared" ref="Q132:Q138" si="494">P133/P129</f>
        <v>1.0662278897573014</v>
      </c>
      <c r="R132" s="4">
        <f t="shared" ref="R132:R138" si="495">W129</f>
        <v>378</v>
      </c>
      <c r="S132" s="4">
        <f t="shared" ref="S132:S138" si="496">AVERAGE(D129:D132)</f>
        <v>382.75</v>
      </c>
      <c r="T132" s="7">
        <f t="shared" ref="T132:T138" si="497">S132/S128</f>
        <v>1.1616084977238239</v>
      </c>
      <c r="U132" s="5">
        <v>44026</v>
      </c>
      <c r="V132" s="9" t="str">
        <f t="shared" ref="V132:V138" si="498">TEXT(U132,"TTTT")</f>
        <v>Dienstag</v>
      </c>
      <c r="W132" s="12">
        <v>412</v>
      </c>
      <c r="X132" s="15">
        <v>1.06</v>
      </c>
      <c r="Y132" s="15">
        <v>0.91</v>
      </c>
      <c r="Z132" s="4">
        <f t="shared" si="472"/>
        <v>403.42857142857144</v>
      </c>
      <c r="AA132" s="8">
        <f t="shared" si="473"/>
        <v>1.1669421487603306</v>
      </c>
      <c r="AB132" s="4">
        <f t="shared" si="474"/>
        <v>357.81751577952735</v>
      </c>
      <c r="AC132" s="8">
        <f t="shared" si="475"/>
        <v>1.035009343163922</v>
      </c>
      <c r="AD132" s="4">
        <f t="shared" si="476"/>
        <v>380.71428571428572</v>
      </c>
      <c r="AE132" s="8">
        <f t="shared" si="477"/>
        <v>1.1062681610626817</v>
      </c>
      <c r="AF132" s="4">
        <f t="shared" si="478"/>
        <v>338.39047036048891</v>
      </c>
      <c r="AG132" s="8">
        <f t="shared" si="479"/>
        <v>0.98328488689224669</v>
      </c>
      <c r="AH132" s="4">
        <f t="shared" si="480"/>
        <v>477.14285714285717</v>
      </c>
      <c r="AI132" s="8">
        <f t="shared" si="481"/>
        <v>1.1678321678321679</v>
      </c>
      <c r="AJ132" s="15">
        <f t="shared" si="482"/>
        <v>8.9999999999999858E-2</v>
      </c>
      <c r="AK132" s="15">
        <f t="shared" ref="AK132:AK133" si="499">ABS(M132-$M132)</f>
        <v>0</v>
      </c>
      <c r="AL132" s="15">
        <f t="shared" si="484"/>
        <v>9.6942148760330582E-2</v>
      </c>
      <c r="AM132" s="15">
        <f t="shared" si="485"/>
        <v>3.4990656836078049E-2</v>
      </c>
      <c r="AN132" s="15">
        <f t="shared" si="486"/>
        <v>1.0000000000000009E-2</v>
      </c>
      <c r="AO132" s="15">
        <f t="shared" si="487"/>
        <v>8.6715113107753372E-2</v>
      </c>
      <c r="AP132" s="15">
        <f t="shared" si="488"/>
        <v>46</v>
      </c>
      <c r="AQ132" s="15">
        <f t="shared" si="489"/>
        <v>71.571428571428555</v>
      </c>
      <c r="AR132" s="15">
        <f t="shared" si="490"/>
        <v>25.571428571428555</v>
      </c>
      <c r="AS132" s="15">
        <f t="shared" si="491"/>
        <v>71.182484220472645</v>
      </c>
    </row>
    <row r="133" spans="1:45" x14ac:dyDescent="0.4">
      <c r="A133" s="10">
        <v>44023</v>
      </c>
      <c r="B133" s="30">
        <v>131</v>
      </c>
      <c r="C133" s="11" t="str">
        <f t="shared" si="492"/>
        <v>Samstag</v>
      </c>
      <c r="D133" s="69">
        <v>387</v>
      </c>
      <c r="E133" s="69">
        <v>364</v>
      </c>
      <c r="F133" s="69">
        <v>411</v>
      </c>
      <c r="G133" s="69">
        <v>388</v>
      </c>
      <c r="H133" s="69">
        <v>364</v>
      </c>
      <c r="I133" s="69">
        <v>412</v>
      </c>
      <c r="J133" s="69">
        <v>1.1599999999999999</v>
      </c>
      <c r="K133" s="69">
        <v>1.1000000000000001</v>
      </c>
      <c r="L133" s="69">
        <v>1.21</v>
      </c>
      <c r="M133" s="69">
        <v>1.1200000000000001</v>
      </c>
      <c r="N133" s="69">
        <v>1.0900000000000001</v>
      </c>
      <c r="O133" s="69">
        <v>1.1399999999999999</v>
      </c>
      <c r="P133" s="12">
        <f t="shared" si="493"/>
        <v>370.28571428571428</v>
      </c>
      <c r="Q133" s="15">
        <f t="shared" si="494"/>
        <v>1.1171776564468709</v>
      </c>
      <c r="R133" s="4">
        <f t="shared" si="495"/>
        <v>248</v>
      </c>
      <c r="S133" s="4">
        <f t="shared" si="496"/>
        <v>387.5</v>
      </c>
      <c r="T133" s="7">
        <f t="shared" si="497"/>
        <v>1.157580283793876</v>
      </c>
      <c r="U133" s="5">
        <v>44027</v>
      </c>
      <c r="V133" s="9" t="str">
        <f t="shared" si="498"/>
        <v>Mittwoch</v>
      </c>
      <c r="W133" s="12">
        <v>351</v>
      </c>
      <c r="X133" s="15">
        <v>1.02</v>
      </c>
      <c r="Y133" s="15">
        <v>0.95</v>
      </c>
      <c r="Z133" s="4">
        <f t="shared" si="472"/>
        <v>424.42857142857144</v>
      </c>
      <c r="AA133" s="8">
        <f t="shared" si="473"/>
        <v>1.1874500399680257</v>
      </c>
      <c r="AB133" s="4">
        <f t="shared" si="474"/>
        <v>387.96423278057682</v>
      </c>
      <c r="AC133" s="8">
        <f t="shared" si="475"/>
        <v>1.0854315065803508</v>
      </c>
      <c r="AD133" s="4">
        <f t="shared" si="476"/>
        <v>402.28571428571428</v>
      </c>
      <c r="AE133" s="8">
        <f t="shared" si="477"/>
        <v>1.158371040723982</v>
      </c>
      <c r="AF133" s="4">
        <f t="shared" si="478"/>
        <v>331.55976314738609</v>
      </c>
      <c r="AG133" s="8">
        <f t="shared" si="479"/>
        <v>0.95471754094269956</v>
      </c>
      <c r="AH133" s="4">
        <f t="shared" si="480"/>
        <v>513.14285714285711</v>
      </c>
      <c r="AI133" s="8">
        <f t="shared" si="481"/>
        <v>1.2094276094276093</v>
      </c>
      <c r="AJ133" s="15">
        <f t="shared" si="482"/>
        <v>3.9999999999999813E-2</v>
      </c>
      <c r="AK133" s="15">
        <f t="shared" si="499"/>
        <v>0</v>
      </c>
      <c r="AL133" s="15">
        <f t="shared" si="484"/>
        <v>6.7450039968025566E-2</v>
      </c>
      <c r="AM133" s="15">
        <f t="shared" si="485"/>
        <v>3.4568493419649293E-2</v>
      </c>
      <c r="AN133" s="15">
        <f t="shared" si="486"/>
        <v>0.10000000000000009</v>
      </c>
      <c r="AO133" s="15">
        <f t="shared" si="487"/>
        <v>0.16528245905730055</v>
      </c>
      <c r="AP133" s="15">
        <f t="shared" si="488"/>
        <v>1</v>
      </c>
      <c r="AQ133" s="15">
        <f t="shared" si="489"/>
        <v>16.714285714285722</v>
      </c>
      <c r="AR133" s="15">
        <f t="shared" si="490"/>
        <v>37.428571428571445</v>
      </c>
      <c r="AS133" s="15">
        <f t="shared" si="491"/>
        <v>0.96423278057682182</v>
      </c>
    </row>
    <row r="134" spans="1:45" x14ac:dyDescent="0.4">
      <c r="A134" s="10">
        <v>44024</v>
      </c>
      <c r="B134" s="30">
        <v>132</v>
      </c>
      <c r="C134" s="11" t="str">
        <f t="shared" si="492"/>
        <v>Sonntag</v>
      </c>
      <c r="D134" s="69">
        <v>363</v>
      </c>
      <c r="E134" s="69">
        <v>339</v>
      </c>
      <c r="F134" s="69">
        <v>389</v>
      </c>
      <c r="G134" s="69">
        <v>389</v>
      </c>
      <c r="H134" s="69">
        <v>365</v>
      </c>
      <c r="I134" s="69">
        <v>414</v>
      </c>
      <c r="J134" s="69">
        <v>1.1100000000000001</v>
      </c>
      <c r="K134" s="69">
        <v>1.07</v>
      </c>
      <c r="L134" s="69">
        <v>1.1599999999999999</v>
      </c>
      <c r="M134" s="69">
        <v>1.17</v>
      </c>
      <c r="N134" s="69">
        <v>1.1399999999999999</v>
      </c>
      <c r="O134" s="69">
        <v>1.2</v>
      </c>
      <c r="P134" s="12">
        <f t="shared" si="493"/>
        <v>380</v>
      </c>
      <c r="Q134" s="15">
        <f t="shared" si="494"/>
        <v>1.1669421487603306</v>
      </c>
      <c r="R134" s="4">
        <f t="shared" si="495"/>
        <v>159</v>
      </c>
      <c r="S134" s="4">
        <f t="shared" si="496"/>
        <v>389.25</v>
      </c>
      <c r="T134" s="7">
        <f t="shared" si="497"/>
        <v>1.1137339055793991</v>
      </c>
      <c r="U134" s="5">
        <v>44028</v>
      </c>
      <c r="V134" s="9" t="str">
        <f t="shared" si="498"/>
        <v>Donnerstag</v>
      </c>
      <c r="W134" s="12">
        <v>534</v>
      </c>
      <c r="X134" s="15">
        <v>1.1000000000000001</v>
      </c>
      <c r="Y134" s="15">
        <v>1.07</v>
      </c>
      <c r="Z134" s="4">
        <f t="shared" si="472"/>
        <v>452.42857142857144</v>
      </c>
      <c r="AA134" s="8">
        <f t="shared" si="473"/>
        <v>1.2218364197530864</v>
      </c>
      <c r="AB134" s="4">
        <f t="shared" si="474"/>
        <v>413.71818708701795</v>
      </c>
      <c r="AC134" s="8">
        <f t="shared" si="475"/>
        <v>1.1172944867319159</v>
      </c>
      <c r="AD134" s="4">
        <f t="shared" si="476"/>
        <v>395.71428571428572</v>
      </c>
      <c r="AE134" s="8">
        <f t="shared" si="477"/>
        <v>1.1614255765199162</v>
      </c>
      <c r="AF134" s="4">
        <f t="shared" si="478"/>
        <v>354.68520300181262</v>
      </c>
      <c r="AG134" s="8">
        <f t="shared" si="479"/>
        <v>1.0410047886845653</v>
      </c>
      <c r="AH134" s="4">
        <f t="shared" si="480"/>
        <v>527.85714285714289</v>
      </c>
      <c r="AI134" s="8">
        <f t="shared" si="481"/>
        <v>1.2024080702896194</v>
      </c>
      <c r="AJ134" s="15">
        <f t="shared" si="482"/>
        <v>5.9999999999999831E-2</v>
      </c>
      <c r="AK134" s="15">
        <f>ABS(M134-$M134)</f>
        <v>0</v>
      </c>
      <c r="AL134" s="15">
        <f t="shared" si="484"/>
        <v>5.1836419753086505E-2</v>
      </c>
      <c r="AM134" s="15">
        <f t="shared" si="485"/>
        <v>5.2705513268084037E-2</v>
      </c>
      <c r="AN134" s="15">
        <f t="shared" si="486"/>
        <v>6.999999999999984E-2</v>
      </c>
      <c r="AO134" s="15">
        <f t="shared" si="487"/>
        <v>0.12899521131543468</v>
      </c>
      <c r="AP134" s="15">
        <f t="shared" si="488"/>
        <v>26</v>
      </c>
      <c r="AQ134" s="15">
        <f t="shared" si="489"/>
        <v>17</v>
      </c>
      <c r="AR134" s="15">
        <f t="shared" si="490"/>
        <v>89.428571428571445</v>
      </c>
      <c r="AS134" s="15">
        <f t="shared" si="491"/>
        <v>50.718187087017952</v>
      </c>
    </row>
    <row r="135" spans="1:45" x14ac:dyDescent="0.4">
      <c r="A135" s="10">
        <v>44025</v>
      </c>
      <c r="B135" s="30">
        <v>133</v>
      </c>
      <c r="C135" s="11" t="str">
        <f t="shared" si="492"/>
        <v>Montag</v>
      </c>
      <c r="D135" s="69">
        <v>543</v>
      </c>
      <c r="E135" s="69">
        <v>518</v>
      </c>
      <c r="F135" s="69">
        <v>574</v>
      </c>
      <c r="G135" s="69">
        <v>431</v>
      </c>
      <c r="H135" s="69">
        <v>406</v>
      </c>
      <c r="I135" s="69">
        <v>457</v>
      </c>
      <c r="J135" s="69">
        <v>1.1599999999999999</v>
      </c>
      <c r="K135" s="69">
        <v>1.1100000000000001</v>
      </c>
      <c r="L135" s="69">
        <v>1.21</v>
      </c>
      <c r="M135" s="69">
        <v>1.19</v>
      </c>
      <c r="N135" s="69">
        <v>1.1599999999999999</v>
      </c>
      <c r="O135" s="69">
        <v>1.21</v>
      </c>
      <c r="P135" s="12">
        <f t="shared" si="493"/>
        <v>403.42857142857144</v>
      </c>
      <c r="Q135" s="15">
        <f t="shared" si="494"/>
        <v>1.1874500399680257</v>
      </c>
      <c r="R135" s="4">
        <f t="shared" si="495"/>
        <v>412</v>
      </c>
      <c r="S135" s="4">
        <f t="shared" si="496"/>
        <v>430.5</v>
      </c>
      <c r="T135" s="7">
        <f t="shared" si="497"/>
        <v>1.162727886563133</v>
      </c>
      <c r="U135" s="5">
        <v>44029</v>
      </c>
      <c r="V135" s="9" t="str">
        <f t="shared" si="498"/>
        <v>Freitag</v>
      </c>
      <c r="W135" s="12">
        <v>583</v>
      </c>
      <c r="X135" s="15">
        <v>1.25</v>
      </c>
      <c r="Y135" s="15">
        <v>1.2</v>
      </c>
      <c r="Z135" s="4">
        <f t="shared" ref="Z135:Z137" si="500">AVERAGE(D132:D138)</f>
        <v>466.14285714285717</v>
      </c>
      <c r="AA135" s="8">
        <f t="shared" ref="AA135:AA137" si="501">Z135/Z131</f>
        <v>1.2266917293233084</v>
      </c>
      <c r="AB135" s="4">
        <f t="shared" ref="AB135:AB137" si="502">AVERAGE(D132:D135,AA132^1.75*D129,AA132^1.75*D130,AA132^1.75*D131)</f>
        <v>452.26230926458044</v>
      </c>
      <c r="AC135" s="8">
        <f t="shared" ref="AC135:AC137" si="503">AB135/Z131</f>
        <v>1.1901639717488959</v>
      </c>
      <c r="AD135" s="4">
        <f t="shared" ref="AD135:AD137" si="504">AVERAGE(W132:W138)</f>
        <v>408.57142857142856</v>
      </c>
      <c r="AE135" s="8">
        <f t="shared" ref="AE135:AE137" si="505">AD135/AD131</f>
        <v>1.1546225272507065</v>
      </c>
      <c r="AF135" s="4">
        <f t="shared" ref="AF135:AF137" si="506">AVERAGE(W132:W135,AE132^1.75*W129,AE132^1.75*W130,AE132^1.75*W131)</f>
        <v>402.39337430780614</v>
      </c>
      <c r="AG135" s="8">
        <f t="shared" ref="AG135:AG137" si="507">AF135/AD131</f>
        <v>1.1371633508900456</v>
      </c>
      <c r="AH135" s="4">
        <f t="shared" ref="AH135:AH137" si="508">AD142</f>
        <v>540.85714285714289</v>
      </c>
      <c r="AI135" s="8">
        <f t="shared" ref="AI135:AI137" si="509">AH135/AH131</f>
        <v>1.2181467181467183</v>
      </c>
      <c r="AJ135" s="15">
        <f t="shared" ref="AJ135:AJ137" si="510">ABS(J135-$M135)</f>
        <v>3.0000000000000027E-2</v>
      </c>
      <c r="AK135" s="15">
        <f t="shared" ref="AK135:AK136" si="511">ABS(M135-$M135)</f>
        <v>0</v>
      </c>
      <c r="AL135" s="15">
        <f t="shared" ref="AL135:AL137" si="512">ABS(AA135-$M135)</f>
        <v>3.6691729323308442E-2</v>
      </c>
      <c r="AM135" s="15">
        <f t="shared" ref="AM135:AM137" si="513">ABS(AC135-$M135)</f>
        <v>1.6397174889593025E-4</v>
      </c>
      <c r="AN135" s="15">
        <f t="shared" ref="AN135:AN137" si="514">ABS(X135-$M135)</f>
        <v>6.0000000000000053E-2</v>
      </c>
      <c r="AO135" s="15">
        <f t="shared" ref="AO135:AO137" si="515">ABS(AG135-$M135)</f>
        <v>5.2836649109954337E-2</v>
      </c>
      <c r="AP135" s="15">
        <f t="shared" ref="AP135:AP137" si="516">ABS(G135-$D135)</f>
        <v>112</v>
      </c>
      <c r="AQ135" s="15">
        <f t="shared" ref="AQ135:AQ137" si="517">ABS(P135-$D135)</f>
        <v>139.57142857142856</v>
      </c>
      <c r="AR135" s="15">
        <f t="shared" ref="AR135:AR137" si="518">ABS(Z135-$D135)</f>
        <v>76.857142857142833</v>
      </c>
      <c r="AS135" s="15">
        <f t="shared" ref="AS135:AS137" si="519">ABS(AB135-$D135)</f>
        <v>90.737690735419562</v>
      </c>
    </row>
    <row r="136" spans="1:45" x14ac:dyDescent="0.4">
      <c r="A136" s="10">
        <v>44026</v>
      </c>
      <c r="B136" s="30">
        <v>134</v>
      </c>
      <c r="C136" s="11" t="str">
        <f t="shared" si="492"/>
        <v>Dienstag</v>
      </c>
      <c r="D136" s="69">
        <v>515</v>
      </c>
      <c r="E136" s="69">
        <v>485</v>
      </c>
      <c r="F136" s="69">
        <v>547</v>
      </c>
      <c r="G136" s="69">
        <v>452</v>
      </c>
      <c r="H136" s="69">
        <v>426</v>
      </c>
      <c r="I136" s="69">
        <v>480</v>
      </c>
      <c r="J136" s="69">
        <v>1.18</v>
      </c>
      <c r="K136" s="69">
        <v>1.1399999999999999</v>
      </c>
      <c r="L136" s="69">
        <v>1.23</v>
      </c>
      <c r="M136" s="69">
        <v>1.22</v>
      </c>
      <c r="N136" s="69">
        <v>1.19</v>
      </c>
      <c r="O136" s="69">
        <v>1.25</v>
      </c>
      <c r="P136" s="12">
        <f t="shared" si="493"/>
        <v>424.42857142857144</v>
      </c>
      <c r="Q136" s="15">
        <f t="shared" si="494"/>
        <v>1.2218364197530864</v>
      </c>
      <c r="R136" s="4">
        <f t="shared" si="495"/>
        <v>351</v>
      </c>
      <c r="S136" s="4">
        <f t="shared" si="496"/>
        <v>452</v>
      </c>
      <c r="T136" s="7">
        <f t="shared" si="497"/>
        <v>1.1809274983670803</v>
      </c>
      <c r="U136" s="5">
        <v>44030</v>
      </c>
      <c r="V136" s="9" t="str">
        <f t="shared" si="498"/>
        <v>Samstag</v>
      </c>
      <c r="W136" s="12">
        <v>529</v>
      </c>
      <c r="X136" s="15">
        <v>1.42</v>
      </c>
      <c r="Y136" s="15">
        <v>1.34</v>
      </c>
      <c r="Z136" s="4">
        <f t="shared" si="500"/>
        <v>482.28571428571428</v>
      </c>
      <c r="AA136" s="8">
        <f t="shared" si="501"/>
        <v>1.1954674220963173</v>
      </c>
      <c r="AB136" s="4">
        <f t="shared" si="502"/>
        <v>482.7041500813408</v>
      </c>
      <c r="AC136" s="8">
        <f t="shared" si="503"/>
        <v>1.1965046213064396</v>
      </c>
      <c r="AD136" s="4">
        <f t="shared" si="504"/>
        <v>424.28571428571428</v>
      </c>
      <c r="AE136" s="8">
        <f t="shared" si="505"/>
        <v>1.1144465290806753</v>
      </c>
      <c r="AF136" s="4">
        <f t="shared" si="506"/>
        <v>436.61372465462711</v>
      </c>
      <c r="AG136" s="8">
        <f t="shared" si="507"/>
        <v>1.1468277945900149</v>
      </c>
      <c r="AH136" s="4">
        <f t="shared" si="508"/>
        <v>556.71428571428567</v>
      </c>
      <c r="AI136" s="8">
        <f t="shared" si="509"/>
        <v>1.1667664670658682</v>
      </c>
      <c r="AJ136" s="15">
        <f t="shared" si="510"/>
        <v>4.0000000000000036E-2</v>
      </c>
      <c r="AK136" s="15">
        <f t="shared" si="511"/>
        <v>0</v>
      </c>
      <c r="AL136" s="15">
        <f t="shared" si="512"/>
        <v>2.4532577903682684E-2</v>
      </c>
      <c r="AM136" s="15">
        <f t="shared" si="513"/>
        <v>2.3495378693560331E-2</v>
      </c>
      <c r="AN136" s="15">
        <f t="shared" si="514"/>
        <v>0.19999999999999996</v>
      </c>
      <c r="AO136" s="15">
        <f t="shared" si="515"/>
        <v>7.3172205409985036E-2</v>
      </c>
      <c r="AP136" s="15">
        <f t="shared" si="516"/>
        <v>63</v>
      </c>
      <c r="AQ136" s="15">
        <f t="shared" si="517"/>
        <v>90.571428571428555</v>
      </c>
      <c r="AR136" s="15">
        <f t="shared" si="518"/>
        <v>32.714285714285722</v>
      </c>
      <c r="AS136" s="15">
        <f t="shared" si="519"/>
        <v>32.295849918659201</v>
      </c>
    </row>
    <row r="137" spans="1:45" x14ac:dyDescent="0.4">
      <c r="A137" s="10">
        <v>44027</v>
      </c>
      <c r="B137" s="30">
        <v>135</v>
      </c>
      <c r="C137" s="11" t="str">
        <f t="shared" si="492"/>
        <v>Mittwoch</v>
      </c>
      <c r="D137" s="69">
        <v>552</v>
      </c>
      <c r="E137" s="69">
        <v>527</v>
      </c>
      <c r="F137" s="69">
        <v>588</v>
      </c>
      <c r="G137" s="69">
        <v>493</v>
      </c>
      <c r="H137" s="69">
        <v>467</v>
      </c>
      <c r="I137" s="69">
        <v>524</v>
      </c>
      <c r="J137" s="69">
        <v>1.27</v>
      </c>
      <c r="K137" s="69">
        <v>1.22</v>
      </c>
      <c r="L137" s="69">
        <v>1.32</v>
      </c>
      <c r="M137" s="69">
        <v>1.23</v>
      </c>
      <c r="N137" s="69">
        <v>1.2</v>
      </c>
      <c r="O137" s="69">
        <v>1.26</v>
      </c>
      <c r="P137" s="12">
        <f t="shared" si="493"/>
        <v>452.42857142857144</v>
      </c>
      <c r="Q137" s="15">
        <f t="shared" si="494"/>
        <v>1.2266917293233084</v>
      </c>
      <c r="R137" s="4">
        <f t="shared" si="495"/>
        <v>534</v>
      </c>
      <c r="S137" s="4">
        <f t="shared" si="496"/>
        <v>493.25</v>
      </c>
      <c r="T137" s="7">
        <f t="shared" si="497"/>
        <v>1.2729032258064517</v>
      </c>
      <c r="U137" s="5">
        <v>44031</v>
      </c>
      <c r="V137" s="9" t="str">
        <f t="shared" si="498"/>
        <v>Sonntag</v>
      </c>
      <c r="W137" s="12">
        <v>202</v>
      </c>
      <c r="X137" s="15">
        <v>1.25</v>
      </c>
      <c r="Y137" s="15">
        <v>1.22</v>
      </c>
      <c r="Z137" s="4">
        <f t="shared" si="500"/>
        <v>496.71428571428572</v>
      </c>
      <c r="AA137" s="8">
        <f t="shared" si="501"/>
        <v>1.1703130259171997</v>
      </c>
      <c r="AB137" s="4">
        <f t="shared" si="502"/>
        <v>524.05993898619852</v>
      </c>
      <c r="AC137" s="8">
        <f t="shared" si="503"/>
        <v>1.2347423671839075</v>
      </c>
      <c r="AD137" s="4">
        <f t="shared" si="504"/>
        <v>439</v>
      </c>
      <c r="AE137" s="8">
        <f t="shared" si="505"/>
        <v>1.0912642045454546</v>
      </c>
      <c r="AF137" s="4">
        <f t="shared" si="506"/>
        <v>435.14641483497064</v>
      </c>
      <c r="AG137" s="8">
        <f t="shared" si="507"/>
        <v>1.0816849800585209</v>
      </c>
      <c r="AH137" s="4">
        <f t="shared" si="508"/>
        <v>589.57142857142856</v>
      </c>
      <c r="AI137" s="8">
        <f t="shared" si="509"/>
        <v>1.1489420935412027</v>
      </c>
      <c r="AJ137" s="15">
        <f t="shared" si="510"/>
        <v>4.0000000000000036E-2</v>
      </c>
      <c r="AK137" s="15">
        <f>ABS(M137-$M137)</f>
        <v>0</v>
      </c>
      <c r="AL137" s="15">
        <f t="shared" si="512"/>
        <v>5.9686974082800326E-2</v>
      </c>
      <c r="AM137" s="15">
        <f t="shared" si="513"/>
        <v>4.7423671839075254E-3</v>
      </c>
      <c r="AN137" s="15">
        <f t="shared" si="514"/>
        <v>2.0000000000000018E-2</v>
      </c>
      <c r="AO137" s="15">
        <f t="shared" si="515"/>
        <v>0.14831501994147911</v>
      </c>
      <c r="AP137" s="15">
        <f t="shared" si="516"/>
        <v>59</v>
      </c>
      <c r="AQ137" s="15">
        <f t="shared" si="517"/>
        <v>99.571428571428555</v>
      </c>
      <c r="AR137" s="15">
        <f t="shared" si="518"/>
        <v>55.285714285714278</v>
      </c>
      <c r="AS137" s="15">
        <f t="shared" si="519"/>
        <v>27.940061013801483</v>
      </c>
    </row>
    <row r="138" spans="1:45" x14ac:dyDescent="0.4">
      <c r="A138" s="10">
        <v>44028</v>
      </c>
      <c r="B138" s="30">
        <v>136</v>
      </c>
      <c r="C138" s="11" t="str">
        <f t="shared" si="492"/>
        <v>Donnerstag</v>
      </c>
      <c r="D138" s="69">
        <v>474</v>
      </c>
      <c r="E138" s="69">
        <v>448</v>
      </c>
      <c r="F138" s="69">
        <v>504</v>
      </c>
      <c r="G138" s="69">
        <v>521</v>
      </c>
      <c r="H138" s="69">
        <v>494</v>
      </c>
      <c r="I138" s="69">
        <v>553</v>
      </c>
      <c r="J138" s="69">
        <v>1.34</v>
      </c>
      <c r="K138" s="69">
        <v>1.3</v>
      </c>
      <c r="L138" s="69">
        <v>1.39</v>
      </c>
      <c r="M138" s="69">
        <v>1.2</v>
      </c>
      <c r="N138" s="69">
        <v>1.17</v>
      </c>
      <c r="O138" s="69">
        <v>1.22</v>
      </c>
      <c r="P138" s="12">
        <f t="shared" si="493"/>
        <v>466.14285714285717</v>
      </c>
      <c r="Q138" s="15">
        <f t="shared" si="494"/>
        <v>1.1954674220963173</v>
      </c>
      <c r="R138" s="4">
        <f t="shared" si="495"/>
        <v>583</v>
      </c>
      <c r="S138" s="4">
        <f t="shared" si="496"/>
        <v>521</v>
      </c>
      <c r="T138" s="7">
        <f t="shared" si="497"/>
        <v>1.3384714193962748</v>
      </c>
      <c r="U138" s="5">
        <v>44032</v>
      </c>
      <c r="V138" s="9" t="str">
        <f t="shared" si="498"/>
        <v>Montag</v>
      </c>
      <c r="W138" s="12">
        <v>249</v>
      </c>
      <c r="X138" s="15">
        <v>1.1499999999999999</v>
      </c>
      <c r="Y138" s="15">
        <v>1.1299999999999999</v>
      </c>
      <c r="Z138" s="4">
        <f t="shared" ref="Z138:Z142" si="520">AVERAGE(D135:D141)</f>
        <v>519</v>
      </c>
      <c r="AA138" s="8">
        <f t="shared" ref="AA138:AA142" si="521">Z138/Z134</f>
        <v>1.1471424060625197</v>
      </c>
      <c r="AB138" s="4">
        <f t="shared" ref="AB138:AB142" si="522">AVERAGE(D135:D138,AA135^1.75*D132,AA135^1.75*D133,AA135^1.75*D134)</f>
        <v>538.5399573205475</v>
      </c>
      <c r="AC138" s="8">
        <f t="shared" ref="AC138:AC142" si="523">AB138/Z134</f>
        <v>1.1903314497138719</v>
      </c>
      <c r="AD138" s="4">
        <f t="shared" ref="AD138:AD142" si="524">AVERAGE(W135:W141)</f>
        <v>444</v>
      </c>
      <c r="AE138" s="8">
        <f t="shared" ref="AE138:AE142" si="525">AD138/AD134</f>
        <v>1.1220216606498195</v>
      </c>
      <c r="AF138" s="4">
        <f t="shared" ref="AF138:AF142" si="526">AVERAGE(W135:W138,AE135^1.75*W132,AE135^1.75*W133,AE135^1.75*W134)</f>
        <v>461.57909707835955</v>
      </c>
      <c r="AG138" s="8">
        <f t="shared" ref="AG138:AG142" si="527">AF138/AD134</f>
        <v>1.1664453716781649</v>
      </c>
      <c r="AH138" s="4">
        <f t="shared" ref="AH138:AH142" si="528">AD145</f>
        <v>637.14285714285711</v>
      </c>
      <c r="AI138" s="8">
        <f t="shared" ref="AI138:AI142" si="529">AH138/AH134</f>
        <v>1.2070365358592692</v>
      </c>
      <c r="AJ138" s="15">
        <f t="shared" ref="AJ138:AJ142" si="530">ABS(J138-$M138)</f>
        <v>0.14000000000000012</v>
      </c>
      <c r="AK138" s="15">
        <f t="shared" ref="AK138" si="531">ABS(M138-$M138)</f>
        <v>0</v>
      </c>
      <c r="AL138" s="15">
        <f t="shared" ref="AL138:AL142" si="532">ABS(AA138-$M138)</f>
        <v>5.2857593937480241E-2</v>
      </c>
      <c r="AM138" s="15">
        <f t="shared" ref="AM138:AM142" si="533">ABS(AC138-$M138)</f>
        <v>9.6685502861280082E-3</v>
      </c>
      <c r="AN138" s="15">
        <f t="shared" ref="AN138:AN142" si="534">ABS(X138-$M138)</f>
        <v>5.0000000000000044E-2</v>
      </c>
      <c r="AO138" s="15">
        <f t="shared" ref="AO138:AO142" si="535">ABS(AG138-$M138)</f>
        <v>3.3554628321835089E-2</v>
      </c>
      <c r="AP138" s="15">
        <f t="shared" ref="AP138:AP142" si="536">ABS(G138-$D138)</f>
        <v>47</v>
      </c>
      <c r="AQ138" s="15">
        <f t="shared" ref="AQ138:AQ142" si="537">ABS(P138-$D138)</f>
        <v>7.8571428571428328</v>
      </c>
      <c r="AR138" s="15">
        <f t="shared" ref="AR138:AR142" si="538">ABS(Z138-$D138)</f>
        <v>45</v>
      </c>
      <c r="AS138" s="15">
        <f t="shared" ref="AS138:AS142" si="539">ABS(AB138-$D138)</f>
        <v>64.539957320547501</v>
      </c>
    </row>
    <row r="139" spans="1:45" x14ac:dyDescent="0.4">
      <c r="A139" s="10">
        <v>44029</v>
      </c>
      <c r="B139" s="30">
        <v>137</v>
      </c>
      <c r="C139" s="11" t="str">
        <f t="shared" ref="C139:C144" si="540">TEXT(A139,"TTTT")</f>
        <v>Freitag</v>
      </c>
      <c r="D139" s="69">
        <v>542</v>
      </c>
      <c r="E139" s="69">
        <v>515</v>
      </c>
      <c r="F139" s="69">
        <v>573</v>
      </c>
      <c r="G139" s="69">
        <v>521</v>
      </c>
      <c r="H139" s="69">
        <v>494</v>
      </c>
      <c r="I139" s="69">
        <v>553</v>
      </c>
      <c r="J139" s="69">
        <v>1.21</v>
      </c>
      <c r="K139" s="69">
        <v>1.1599999999999999</v>
      </c>
      <c r="L139" s="69">
        <v>1.25</v>
      </c>
      <c r="M139" s="69">
        <v>1.17</v>
      </c>
      <c r="N139" s="69">
        <v>1.1499999999999999</v>
      </c>
      <c r="O139" s="69">
        <v>1.19</v>
      </c>
      <c r="P139" s="12">
        <f t="shared" ref="P139:P146" si="541">AVERAGE(D133:D139)</f>
        <v>482.28571428571428</v>
      </c>
      <c r="Q139" s="15">
        <f t="shared" ref="Q139:Q146" si="542">P140/P136</f>
        <v>1.1703130259171997</v>
      </c>
      <c r="R139" s="4">
        <f t="shared" ref="R139:R144" si="543">W136</f>
        <v>529</v>
      </c>
      <c r="S139" s="4">
        <f t="shared" ref="S139:S144" si="544">AVERAGE(D136:D139)</f>
        <v>520.75</v>
      </c>
      <c r="T139" s="7">
        <f t="shared" ref="T139:T144" si="545">S139/S135</f>
        <v>1.2096399535423925</v>
      </c>
      <c r="U139" s="5">
        <v>44033</v>
      </c>
      <c r="V139" s="9" t="str">
        <f t="shared" ref="V139:V143" si="546">TEXT(U139,"TTTT")</f>
        <v>Dienstag</v>
      </c>
      <c r="W139" s="12">
        <v>522</v>
      </c>
      <c r="X139" s="15">
        <v>1.04</v>
      </c>
      <c r="Y139" s="15">
        <v>1.08</v>
      </c>
      <c r="Z139" s="4">
        <f t="shared" si="520"/>
        <v>540</v>
      </c>
      <c r="AA139" s="8">
        <f t="shared" si="521"/>
        <v>1.158443150475023</v>
      </c>
      <c r="AB139" s="4">
        <f t="shared" si="522"/>
        <v>550.03082502147606</v>
      </c>
      <c r="AC139" s="8">
        <f t="shared" si="523"/>
        <v>1.1799619292523238</v>
      </c>
      <c r="AD139" s="4">
        <f t="shared" si="524"/>
        <v>477.14285714285717</v>
      </c>
      <c r="AE139" s="8">
        <f t="shared" si="525"/>
        <v>1.1678321678321679</v>
      </c>
      <c r="AF139" s="4">
        <f t="shared" si="526"/>
        <v>468.073596939168</v>
      </c>
      <c r="AG139" s="8">
        <f t="shared" si="527"/>
        <v>1.1456346778231385</v>
      </c>
      <c r="AH139" s="4">
        <f t="shared" si="528"/>
        <v>645</v>
      </c>
      <c r="AI139" s="8">
        <f t="shared" si="529"/>
        <v>1.192551505546751</v>
      </c>
      <c r="AJ139" s="15">
        <f t="shared" si="530"/>
        <v>4.0000000000000036E-2</v>
      </c>
      <c r="AK139" s="15">
        <f>ABS(M139-$M139)</f>
        <v>0</v>
      </c>
      <c r="AL139" s="15">
        <f t="shared" si="532"/>
        <v>1.1556849524976931E-2</v>
      </c>
      <c r="AM139" s="15">
        <f t="shared" si="533"/>
        <v>9.9619292523238645E-3</v>
      </c>
      <c r="AN139" s="15">
        <f t="shared" si="534"/>
        <v>0.12999999999999989</v>
      </c>
      <c r="AO139" s="15">
        <f t="shared" si="535"/>
        <v>2.4365322176861381E-2</v>
      </c>
      <c r="AP139" s="15">
        <f t="shared" si="536"/>
        <v>21</v>
      </c>
      <c r="AQ139" s="15">
        <f t="shared" si="537"/>
        <v>59.714285714285722</v>
      </c>
      <c r="AR139" s="15">
        <f t="shared" si="538"/>
        <v>2</v>
      </c>
      <c r="AS139" s="15">
        <f t="shared" si="539"/>
        <v>8.0308250214760619</v>
      </c>
    </row>
    <row r="140" spans="1:45" x14ac:dyDescent="0.4">
      <c r="A140" s="10">
        <v>44030</v>
      </c>
      <c r="B140" s="30">
        <v>138</v>
      </c>
      <c r="C140" s="11" t="str">
        <f t="shared" si="540"/>
        <v>Samstag</v>
      </c>
      <c r="D140" s="69">
        <v>488</v>
      </c>
      <c r="E140" s="69">
        <v>461</v>
      </c>
      <c r="F140" s="69">
        <v>514</v>
      </c>
      <c r="G140" s="69">
        <v>514</v>
      </c>
      <c r="H140" s="69">
        <v>488</v>
      </c>
      <c r="I140" s="69">
        <v>545</v>
      </c>
      <c r="J140" s="69">
        <v>1.1399999999999999</v>
      </c>
      <c r="K140" s="69">
        <v>1.0900000000000001</v>
      </c>
      <c r="L140" s="69">
        <v>1.17</v>
      </c>
      <c r="M140" s="69">
        <v>1.1499999999999999</v>
      </c>
      <c r="N140" s="69">
        <v>1.1299999999999999</v>
      </c>
      <c r="O140" s="69">
        <v>1.17</v>
      </c>
      <c r="P140" s="12">
        <f t="shared" si="541"/>
        <v>496.71428571428572</v>
      </c>
      <c r="Q140" s="15">
        <f t="shared" si="542"/>
        <v>1.1471424060625197</v>
      </c>
      <c r="R140" s="4">
        <f t="shared" si="543"/>
        <v>202</v>
      </c>
      <c r="S140" s="4">
        <f t="shared" si="544"/>
        <v>514</v>
      </c>
      <c r="T140" s="7">
        <f t="shared" si="545"/>
        <v>1.1371681415929205</v>
      </c>
      <c r="U140" s="5">
        <v>44034</v>
      </c>
      <c r="V140" s="9" t="str">
        <f t="shared" si="546"/>
        <v>Mittwoch</v>
      </c>
      <c r="W140" s="12">
        <v>454</v>
      </c>
      <c r="X140" s="15">
        <v>0.89</v>
      </c>
      <c r="Y140" s="15">
        <v>1.01</v>
      </c>
      <c r="Z140" s="4">
        <f t="shared" si="520"/>
        <v>564.85714285714289</v>
      </c>
      <c r="AA140" s="8">
        <f t="shared" si="521"/>
        <v>1.1712085308056872</v>
      </c>
      <c r="AB140" s="4">
        <f t="shared" si="522"/>
        <v>561.03007154209729</v>
      </c>
      <c r="AC140" s="8">
        <f t="shared" si="523"/>
        <v>1.1632732526050595</v>
      </c>
      <c r="AD140" s="4">
        <f t="shared" si="524"/>
        <v>513.14285714285711</v>
      </c>
      <c r="AE140" s="8">
        <f t="shared" si="525"/>
        <v>1.2094276094276093</v>
      </c>
      <c r="AF140" s="4">
        <f t="shared" si="526"/>
        <v>477.83100567810368</v>
      </c>
      <c r="AG140" s="8">
        <f t="shared" si="527"/>
        <v>1.1262010234837461</v>
      </c>
      <c r="AH140" s="4">
        <f t="shared" si="528"/>
        <v>669.85714285714289</v>
      </c>
      <c r="AI140" s="8">
        <f t="shared" si="529"/>
        <v>1.2032332563510395</v>
      </c>
      <c r="AJ140" s="15">
        <f t="shared" si="530"/>
        <v>1.0000000000000009E-2</v>
      </c>
      <c r="AK140" s="15">
        <f t="shared" ref="AK140:AK141" si="547">ABS(M140-$M140)</f>
        <v>0</v>
      </c>
      <c r="AL140" s="15">
        <f t="shared" si="532"/>
        <v>2.1208530805687298E-2</v>
      </c>
      <c r="AM140" s="15">
        <f t="shared" si="533"/>
        <v>1.3273252605059627E-2</v>
      </c>
      <c r="AN140" s="15">
        <f t="shared" si="534"/>
        <v>0.2599999999999999</v>
      </c>
      <c r="AO140" s="15">
        <f t="shared" si="535"/>
        <v>2.3798976516253845E-2</v>
      </c>
      <c r="AP140" s="15">
        <f t="shared" si="536"/>
        <v>26</v>
      </c>
      <c r="AQ140" s="15">
        <f t="shared" si="537"/>
        <v>8.7142857142857224</v>
      </c>
      <c r="AR140" s="15">
        <f t="shared" si="538"/>
        <v>76.85714285714289</v>
      </c>
      <c r="AS140" s="15">
        <f t="shared" si="539"/>
        <v>73.030071542097289</v>
      </c>
    </row>
    <row r="141" spans="1:45" x14ac:dyDescent="0.4">
      <c r="A141" s="10">
        <v>44031</v>
      </c>
      <c r="B141" s="30">
        <v>139</v>
      </c>
      <c r="C141" s="11" t="str">
        <f t="shared" si="540"/>
        <v>Sonntag</v>
      </c>
      <c r="D141" s="69">
        <v>519</v>
      </c>
      <c r="E141" s="69">
        <v>491</v>
      </c>
      <c r="F141" s="69">
        <v>551</v>
      </c>
      <c r="G141" s="69">
        <v>506</v>
      </c>
      <c r="H141" s="69">
        <v>479</v>
      </c>
      <c r="I141" s="69">
        <v>536</v>
      </c>
      <c r="J141" s="69">
        <v>1.03</v>
      </c>
      <c r="K141" s="69">
        <v>0.99</v>
      </c>
      <c r="L141" s="69">
        <v>1.07</v>
      </c>
      <c r="M141" s="69">
        <v>1.1599999999999999</v>
      </c>
      <c r="N141" s="69">
        <v>1.1399999999999999</v>
      </c>
      <c r="O141" s="69">
        <v>1.18</v>
      </c>
      <c r="P141" s="12">
        <f t="shared" si="541"/>
        <v>519</v>
      </c>
      <c r="Q141" s="15">
        <f t="shared" si="542"/>
        <v>1.158443150475023</v>
      </c>
      <c r="R141" s="4">
        <f t="shared" si="543"/>
        <v>249</v>
      </c>
      <c r="S141" s="4">
        <f t="shared" si="544"/>
        <v>505.75</v>
      </c>
      <c r="T141" s="7">
        <f t="shared" si="545"/>
        <v>1.0253421186011151</v>
      </c>
      <c r="U141" s="5">
        <v>44035</v>
      </c>
      <c r="V141" s="9" t="str">
        <f t="shared" si="546"/>
        <v>Donnerstag</v>
      </c>
      <c r="W141" s="12">
        <v>569</v>
      </c>
      <c r="X141" s="15">
        <v>0.93</v>
      </c>
      <c r="Y141" s="15">
        <v>1.05</v>
      </c>
      <c r="Z141" s="4">
        <f t="shared" si="520"/>
        <v>591.14285714285711</v>
      </c>
      <c r="AA141" s="8">
        <f t="shared" si="521"/>
        <v>1.1901064135749209</v>
      </c>
      <c r="AB141" s="4">
        <f t="shared" si="522"/>
        <v>581.45440783337176</v>
      </c>
      <c r="AC141" s="8">
        <f t="shared" si="523"/>
        <v>1.1706013387499574</v>
      </c>
      <c r="AD141" s="4">
        <f t="shared" si="524"/>
        <v>527.85714285714289</v>
      </c>
      <c r="AE141" s="8">
        <f t="shared" si="525"/>
        <v>1.2024080702896194</v>
      </c>
      <c r="AF141" s="4">
        <f t="shared" si="526"/>
        <v>485.9003131953001</v>
      </c>
      <c r="AG141" s="8">
        <f t="shared" si="527"/>
        <v>1.1068344264129844</v>
      </c>
      <c r="AH141" s="4">
        <f t="shared" si="528"/>
        <v>660.57142857142856</v>
      </c>
      <c r="AI141" s="8">
        <f t="shared" si="529"/>
        <v>1.1204264598982312</v>
      </c>
      <c r="AJ141" s="15">
        <f t="shared" si="530"/>
        <v>0.12999999999999989</v>
      </c>
      <c r="AK141" s="15">
        <f t="shared" si="547"/>
        <v>0</v>
      </c>
      <c r="AL141" s="15">
        <f t="shared" si="532"/>
        <v>3.0106413574920943E-2</v>
      </c>
      <c r="AM141" s="15">
        <f t="shared" si="533"/>
        <v>1.0601338749957501E-2</v>
      </c>
      <c r="AN141" s="15">
        <f t="shared" si="534"/>
        <v>0.22999999999999987</v>
      </c>
      <c r="AO141" s="15">
        <f t="shared" si="535"/>
        <v>5.3165573587015569E-2</v>
      </c>
      <c r="AP141" s="15">
        <f t="shared" si="536"/>
        <v>13</v>
      </c>
      <c r="AQ141" s="15">
        <f t="shared" si="537"/>
        <v>0</v>
      </c>
      <c r="AR141" s="15">
        <f t="shared" si="538"/>
        <v>72.14285714285711</v>
      </c>
      <c r="AS141" s="15">
        <f t="shared" si="539"/>
        <v>62.454407833371761</v>
      </c>
    </row>
    <row r="142" spans="1:45" x14ac:dyDescent="0.4">
      <c r="A142" s="10">
        <v>44032</v>
      </c>
      <c r="B142" s="30">
        <v>140</v>
      </c>
      <c r="C142" s="11" t="str">
        <f t="shared" si="540"/>
        <v>Montag</v>
      </c>
      <c r="D142" s="69">
        <v>690</v>
      </c>
      <c r="E142" s="69">
        <v>662</v>
      </c>
      <c r="F142" s="69">
        <v>724</v>
      </c>
      <c r="G142" s="69">
        <v>560</v>
      </c>
      <c r="H142" s="69">
        <v>532</v>
      </c>
      <c r="I142" s="69">
        <v>591</v>
      </c>
      <c r="J142" s="69">
        <v>1.07</v>
      </c>
      <c r="K142" s="69">
        <v>1.03</v>
      </c>
      <c r="L142" s="69">
        <v>1.1200000000000001</v>
      </c>
      <c r="M142" s="69">
        <v>1.17</v>
      </c>
      <c r="N142" s="69">
        <v>1.1499999999999999</v>
      </c>
      <c r="O142" s="69">
        <v>1.2</v>
      </c>
      <c r="P142" s="12">
        <f t="shared" si="541"/>
        <v>540</v>
      </c>
      <c r="Q142" s="15">
        <f t="shared" si="542"/>
        <v>1.1712085308056872</v>
      </c>
      <c r="R142" s="4">
        <f t="shared" si="543"/>
        <v>522</v>
      </c>
      <c r="S142" s="4">
        <f t="shared" si="544"/>
        <v>559.75</v>
      </c>
      <c r="T142" s="7">
        <f t="shared" si="545"/>
        <v>1.0743761996161227</v>
      </c>
      <c r="U142" s="5">
        <v>44036</v>
      </c>
      <c r="V142" s="9" t="str">
        <f t="shared" si="546"/>
        <v>Freitag</v>
      </c>
      <c r="W142" s="12">
        <v>815</v>
      </c>
      <c r="X142" s="15">
        <v>1.08</v>
      </c>
      <c r="Y142" s="15">
        <v>1.1599999999999999</v>
      </c>
      <c r="Z142" s="4">
        <f t="shared" si="520"/>
        <v>621.14285714285711</v>
      </c>
      <c r="AA142" s="8">
        <f t="shared" si="521"/>
        <v>1.1968070465180292</v>
      </c>
      <c r="AB142" s="4">
        <f t="shared" si="522"/>
        <v>604.62132944785606</v>
      </c>
      <c r="AC142" s="8">
        <f t="shared" si="523"/>
        <v>1.1649736598224587</v>
      </c>
      <c r="AD142" s="4">
        <f t="shared" si="524"/>
        <v>540.85714285714289</v>
      </c>
      <c r="AE142" s="8">
        <f t="shared" si="525"/>
        <v>1.2181467181467183</v>
      </c>
      <c r="AF142" s="4">
        <f t="shared" si="526"/>
        <v>520.8152122193909</v>
      </c>
      <c r="AG142" s="8">
        <f t="shared" si="527"/>
        <v>1.173007234728358</v>
      </c>
      <c r="AH142" s="4">
        <f t="shared" si="528"/>
        <v>684.71428571428567</v>
      </c>
      <c r="AI142" s="8">
        <f t="shared" si="529"/>
        <v>1.0746636771300448</v>
      </c>
      <c r="AJ142" s="15">
        <f t="shared" si="530"/>
        <v>9.9999999999999867E-2</v>
      </c>
      <c r="AK142" s="15">
        <f>ABS(M142-$M142)</f>
        <v>0</v>
      </c>
      <c r="AL142" s="15">
        <f t="shared" si="532"/>
        <v>2.6807046518029232E-2</v>
      </c>
      <c r="AM142" s="15">
        <f t="shared" si="533"/>
        <v>5.026340177541222E-3</v>
      </c>
      <c r="AN142" s="15">
        <f t="shared" si="534"/>
        <v>8.9999999999999858E-2</v>
      </c>
      <c r="AO142" s="15">
        <f t="shared" si="535"/>
        <v>3.0072347283580658E-3</v>
      </c>
      <c r="AP142" s="15">
        <f t="shared" si="536"/>
        <v>130</v>
      </c>
      <c r="AQ142" s="15">
        <f t="shared" si="537"/>
        <v>150</v>
      </c>
      <c r="AR142" s="15">
        <f t="shared" si="538"/>
        <v>68.85714285714289</v>
      </c>
      <c r="AS142" s="15">
        <f t="shared" si="539"/>
        <v>85.378670552143944</v>
      </c>
    </row>
    <row r="143" spans="1:45" x14ac:dyDescent="0.4">
      <c r="A143" s="10">
        <v>44033</v>
      </c>
      <c r="B143" s="30">
        <v>141</v>
      </c>
      <c r="C143" s="11" t="str">
        <f t="shared" si="540"/>
        <v>Dienstag</v>
      </c>
      <c r="D143" s="69">
        <v>689</v>
      </c>
      <c r="E143" s="69">
        <v>654</v>
      </c>
      <c r="F143" s="69">
        <v>723</v>
      </c>
      <c r="G143" s="69">
        <v>597</v>
      </c>
      <c r="H143" s="69">
        <v>567</v>
      </c>
      <c r="I143" s="69">
        <v>628</v>
      </c>
      <c r="J143" s="69">
        <v>1.1499999999999999</v>
      </c>
      <c r="K143" s="69">
        <v>1.1100000000000001</v>
      </c>
      <c r="L143" s="69">
        <v>1.19</v>
      </c>
      <c r="M143" s="69">
        <v>1.19</v>
      </c>
      <c r="N143" s="69">
        <v>1.1599999999999999</v>
      </c>
      <c r="O143" s="69">
        <v>1.21</v>
      </c>
      <c r="P143" s="12">
        <f t="shared" si="541"/>
        <v>564.85714285714289</v>
      </c>
      <c r="Q143" s="15">
        <f t="shared" si="542"/>
        <v>1.1901064135749209</v>
      </c>
      <c r="R143" s="4">
        <f t="shared" si="543"/>
        <v>454</v>
      </c>
      <c r="S143" s="4">
        <f t="shared" si="544"/>
        <v>596.5</v>
      </c>
      <c r="T143" s="7">
        <f t="shared" si="545"/>
        <v>1.1454632741238597</v>
      </c>
      <c r="U143" s="5">
        <v>44037</v>
      </c>
      <c r="V143" s="9" t="str">
        <f t="shared" si="546"/>
        <v>Samstag</v>
      </c>
      <c r="W143" s="12">
        <v>781</v>
      </c>
      <c r="X143" s="15">
        <v>1.24</v>
      </c>
      <c r="Y143" s="15">
        <v>1.25</v>
      </c>
      <c r="Z143" s="4">
        <f t="shared" ref="Z143:Z144" si="548">AVERAGE(D140:D146)</f>
        <v>642.85714285714289</v>
      </c>
      <c r="AA143" s="8">
        <f t="shared" ref="AA143:AA144" si="549">Z143/Z139</f>
        <v>1.1904761904761905</v>
      </c>
      <c r="AB143" s="4">
        <f t="shared" ref="AB143:AB144" si="550">AVERAGE(D140:D143,AA140^1.75*D137,AA140^1.75*D138,AA140^1.75*D139)</f>
        <v>636.22138412909749</v>
      </c>
      <c r="AC143" s="8">
        <f t="shared" ref="AC143:AC144" si="551">AB143/Z139</f>
        <v>1.1781877483872176</v>
      </c>
      <c r="AD143" s="4">
        <f t="shared" ref="AD143:AD144" si="552">AVERAGE(W140:W146)</f>
        <v>556.71428571428567</v>
      </c>
      <c r="AE143" s="8">
        <f t="shared" ref="AE143:AE144" si="553">AD143/AD139</f>
        <v>1.1667664670658682</v>
      </c>
      <c r="AF143" s="4">
        <f t="shared" ref="AF143:AF144" si="554">AVERAGE(W140:W143,AE140^1.75*W137,AE140^1.75*W138,AE140^1.75*W139)</f>
        <v>568.02132898630668</v>
      </c>
      <c r="AG143" s="8">
        <f t="shared" ref="AG143:AG144" si="555">AF143/AD139</f>
        <v>1.190463863144954</v>
      </c>
      <c r="AH143" s="4">
        <f t="shared" ref="AH143:AH144" si="556">AD150</f>
        <v>719.85714285714289</v>
      </c>
      <c r="AI143" s="8">
        <f t="shared" ref="AI143:AI144" si="557">AH143/AH139</f>
        <v>1.1160575858250277</v>
      </c>
      <c r="AJ143" s="15">
        <f t="shared" ref="AJ143:AJ144" si="558">ABS(J143-$M143)</f>
        <v>4.0000000000000036E-2</v>
      </c>
      <c r="AK143" s="15">
        <f t="shared" ref="AK143" si="559">ABS(M143-$M143)</f>
        <v>0</v>
      </c>
      <c r="AL143" s="15">
        <f t="shared" ref="AL143:AL144" si="560">ABS(AA143-$M143)</f>
        <v>4.7619047619051891E-4</v>
      </c>
      <c r="AM143" s="15">
        <f t="shared" ref="AM143:AM144" si="561">ABS(AC143-$M143)</f>
        <v>1.1812251612782321E-2</v>
      </c>
      <c r="AN143" s="15">
        <f t="shared" ref="AN143:AN144" si="562">ABS(X143-$M143)</f>
        <v>5.0000000000000044E-2</v>
      </c>
      <c r="AO143" s="15">
        <f t="shared" ref="AO143:AO144" si="563">ABS(AG143-$M143)</f>
        <v>4.6386314495405756E-4</v>
      </c>
      <c r="AP143" s="15">
        <f t="shared" ref="AP143:AP144" si="564">ABS(G143-$D143)</f>
        <v>92</v>
      </c>
      <c r="AQ143" s="15">
        <f t="shared" ref="AQ143:AQ144" si="565">ABS(P143-$D143)</f>
        <v>124.14285714285711</v>
      </c>
      <c r="AR143" s="15">
        <f t="shared" ref="AR143:AR144" si="566">ABS(Z143-$D143)</f>
        <v>46.14285714285711</v>
      </c>
      <c r="AS143" s="15">
        <f t="shared" ref="AS143:AS144" si="567">ABS(AB143-$D143)</f>
        <v>52.778615870902513</v>
      </c>
    </row>
    <row r="144" spans="1:45" x14ac:dyDescent="0.4">
      <c r="A144" s="10">
        <v>44034</v>
      </c>
      <c r="B144" s="30">
        <v>142</v>
      </c>
      <c r="C144" s="11" t="str">
        <f t="shared" si="540"/>
        <v>Mittwoch</v>
      </c>
      <c r="D144" s="69">
        <v>736</v>
      </c>
      <c r="E144" s="69">
        <v>704</v>
      </c>
      <c r="F144" s="69">
        <v>774</v>
      </c>
      <c r="G144" s="69">
        <v>658</v>
      </c>
      <c r="H144" s="69">
        <v>628</v>
      </c>
      <c r="I144" s="69">
        <v>693</v>
      </c>
      <c r="J144" s="69">
        <v>1.28</v>
      </c>
      <c r="K144" s="69">
        <v>1.23</v>
      </c>
      <c r="L144" s="69">
        <v>1.32</v>
      </c>
      <c r="M144" s="69">
        <v>1.2</v>
      </c>
      <c r="N144" s="69">
        <v>1.17</v>
      </c>
      <c r="O144" s="69">
        <v>1.22</v>
      </c>
      <c r="P144" s="12">
        <f t="shared" si="541"/>
        <v>591.14285714285711</v>
      </c>
      <c r="Q144" s="15">
        <f t="shared" si="542"/>
        <v>1.1968070465180292</v>
      </c>
      <c r="R144" s="4">
        <f t="shared" si="543"/>
        <v>569</v>
      </c>
      <c r="S144" s="4">
        <f t="shared" si="544"/>
        <v>658.5</v>
      </c>
      <c r="T144" s="7">
        <f t="shared" si="545"/>
        <v>1.2811284046692606</v>
      </c>
      <c r="U144" s="5">
        <v>44038</v>
      </c>
      <c r="V144" s="9" t="str">
        <f t="shared" ref="V144:V145" si="568">TEXT(U144,"TTTT")</f>
        <v>Sonntag</v>
      </c>
      <c r="W144" s="12">
        <v>305</v>
      </c>
      <c r="X144" s="15">
        <v>1.22</v>
      </c>
      <c r="Y144" s="15">
        <v>1.1599999999999999</v>
      </c>
      <c r="Z144" s="4">
        <f t="shared" si="548"/>
        <v>660.85714285714289</v>
      </c>
      <c r="AA144" s="8">
        <f t="shared" si="549"/>
        <v>1.1699544764795144</v>
      </c>
      <c r="AB144" s="4">
        <f t="shared" si="550"/>
        <v>667.64236672306583</v>
      </c>
      <c r="AC144" s="8">
        <f t="shared" si="551"/>
        <v>1.1819667594996106</v>
      </c>
      <c r="AD144" s="4">
        <f t="shared" si="552"/>
        <v>589.57142857142856</v>
      </c>
      <c r="AE144" s="8">
        <f t="shared" si="553"/>
        <v>1.1489420935412027</v>
      </c>
      <c r="AF144" s="4">
        <f t="shared" si="554"/>
        <v>594.47489689437498</v>
      </c>
      <c r="AG144" s="8">
        <f t="shared" si="555"/>
        <v>1.1584978502952743</v>
      </c>
      <c r="AH144" s="4">
        <f t="shared" si="556"/>
        <v>728</v>
      </c>
      <c r="AI144" s="8">
        <f t="shared" si="557"/>
        <v>1.0867988910215398</v>
      </c>
      <c r="AJ144" s="15">
        <f t="shared" si="558"/>
        <v>8.0000000000000071E-2</v>
      </c>
      <c r="AK144" s="15">
        <f>ABS(M144-$M144)</f>
        <v>0</v>
      </c>
      <c r="AL144" s="15">
        <f t="shared" si="560"/>
        <v>3.0045523520485506E-2</v>
      </c>
      <c r="AM144" s="15">
        <f t="shared" si="561"/>
        <v>1.8033240500389347E-2</v>
      </c>
      <c r="AN144" s="15">
        <f t="shared" si="562"/>
        <v>2.0000000000000018E-2</v>
      </c>
      <c r="AO144" s="15">
        <f t="shared" si="563"/>
        <v>4.1502149704725655E-2</v>
      </c>
      <c r="AP144" s="15">
        <f t="shared" si="564"/>
        <v>78</v>
      </c>
      <c r="AQ144" s="15">
        <f t="shared" si="565"/>
        <v>144.85714285714289</v>
      </c>
      <c r="AR144" s="15">
        <f t="shared" si="566"/>
        <v>75.14285714285711</v>
      </c>
      <c r="AS144" s="15">
        <f t="shared" si="567"/>
        <v>68.357633276934166</v>
      </c>
    </row>
    <row r="145" spans="1:45" x14ac:dyDescent="0.4">
      <c r="A145" s="10">
        <v>44035</v>
      </c>
      <c r="B145" s="30">
        <v>143</v>
      </c>
      <c r="C145" s="11" t="str">
        <f t="shared" ref="C145:C147" si="569">TEXT(A145,"TTTT")</f>
        <v>Donnerstag</v>
      </c>
      <c r="D145" s="69">
        <v>684</v>
      </c>
      <c r="E145" s="69">
        <v>647</v>
      </c>
      <c r="F145" s="69">
        <v>725</v>
      </c>
      <c r="G145" s="69">
        <v>700</v>
      </c>
      <c r="H145" s="69">
        <v>667</v>
      </c>
      <c r="I145" s="69">
        <v>737</v>
      </c>
      <c r="J145" s="69">
        <v>1.38</v>
      </c>
      <c r="K145" s="69">
        <v>1.33</v>
      </c>
      <c r="L145" s="69">
        <v>1.43</v>
      </c>
      <c r="M145" s="69">
        <v>1.19</v>
      </c>
      <c r="N145" s="69">
        <v>1.17</v>
      </c>
      <c r="O145" s="69">
        <v>1.21</v>
      </c>
      <c r="P145" s="12">
        <f t="shared" si="541"/>
        <v>621.14285714285711</v>
      </c>
      <c r="Q145" s="15">
        <f t="shared" si="542"/>
        <v>1.1904761904761905</v>
      </c>
      <c r="R145" s="4">
        <f t="shared" ref="R145:R146" si="570">W142</f>
        <v>815</v>
      </c>
      <c r="S145" s="4">
        <f t="shared" ref="S145:S146" si="571">AVERAGE(D142:D145)</f>
        <v>699.75</v>
      </c>
      <c r="T145" s="7">
        <f t="shared" ref="T145:T146" si="572">S145/S141</f>
        <v>1.3835887296094909</v>
      </c>
      <c r="U145" s="5">
        <v>44039</v>
      </c>
      <c r="V145" s="9" t="str">
        <f t="shared" si="568"/>
        <v>Montag</v>
      </c>
      <c r="W145" s="12">
        <v>340</v>
      </c>
      <c r="X145" s="15">
        <v>1.28</v>
      </c>
      <c r="Y145" s="15">
        <v>1.1000000000000001</v>
      </c>
      <c r="Z145" s="4">
        <f t="shared" ref="Z145:Z149" si="573">AVERAGE(D142:D148)</f>
        <v>672.85714285714289</v>
      </c>
      <c r="AA145" s="8">
        <f t="shared" ref="AA145:AA149" si="574">Z145/Z141</f>
        <v>1.1382310294828422</v>
      </c>
      <c r="AB145" s="4">
        <f t="shared" ref="AB145:AB149" si="575">AVERAGE(D142:D145,AA142^1.75*D139,AA142^1.75*D140,AA142^1.75*D141)</f>
        <v>702.89411532043744</v>
      </c>
      <c r="AC145" s="8">
        <f t="shared" ref="AC145:AC149" si="576">AB145/Z141</f>
        <v>1.1890427277049449</v>
      </c>
      <c r="AD145" s="4">
        <f t="shared" ref="AD145:AD149" si="577">AVERAGE(W142:W148)</f>
        <v>637.14285714285711</v>
      </c>
      <c r="AE145" s="8">
        <f t="shared" ref="AE145:AE149" si="578">AD145/AD141</f>
        <v>1.2070365358592692</v>
      </c>
      <c r="AF145" s="4">
        <f t="shared" ref="AF145:AF149" si="579">AVERAGE(W142:W145,AE142^1.75*W139,AE142^1.75*W140,AE142^1.75*W141)</f>
        <v>631.8916229923351</v>
      </c>
      <c r="AG145" s="8">
        <f t="shared" ref="AG145:AG149" si="580">AF145/AD141</f>
        <v>1.1970883250193087</v>
      </c>
      <c r="AH145" s="4">
        <f t="shared" ref="AH145:AH149" si="581">AD152</f>
        <v>748.42857142857144</v>
      </c>
      <c r="AI145" s="8">
        <f t="shared" ref="AI145:AI149" si="582">AH145/AH141</f>
        <v>1.1330017301038062</v>
      </c>
      <c r="AJ145" s="15">
        <f t="shared" ref="AJ145:AJ149" si="583">ABS(J145-$M145)</f>
        <v>0.18999999999999995</v>
      </c>
      <c r="AK145" s="15">
        <f t="shared" ref="AK145:AK146" si="584">ABS(M145-$M145)</f>
        <v>0</v>
      </c>
      <c r="AL145" s="15">
        <f t="shared" ref="AL145:AL149" si="585">ABS(AA145-$M145)</f>
        <v>5.1768970517157786E-2</v>
      </c>
      <c r="AM145" s="15">
        <f t="shared" ref="AM145:AM149" si="586">ABS(AC145-$M145)</f>
        <v>9.5727229505504496E-4</v>
      </c>
      <c r="AN145" s="15">
        <f t="shared" ref="AN145:AN149" si="587">ABS(X145-$M145)</f>
        <v>9.000000000000008E-2</v>
      </c>
      <c r="AO145" s="15">
        <f t="shared" ref="AO145:AO149" si="588">ABS(AG145-$M145)</f>
        <v>7.0883250193087832E-3</v>
      </c>
      <c r="AP145" s="15">
        <f t="shared" ref="AP145:AP149" si="589">ABS(G145-$D145)</f>
        <v>16</v>
      </c>
      <c r="AQ145" s="15">
        <f t="shared" ref="AQ145:AQ149" si="590">ABS(P145-$D145)</f>
        <v>62.85714285714289</v>
      </c>
      <c r="AR145" s="15">
        <f t="shared" ref="AR145:AR149" si="591">ABS(Z145-$D145)</f>
        <v>11.14285714285711</v>
      </c>
      <c r="AS145" s="15">
        <f t="shared" ref="AS145:AS149" si="592">ABS(AB145-$D145)</f>
        <v>18.894115320437436</v>
      </c>
    </row>
    <row r="146" spans="1:45" x14ac:dyDescent="0.4">
      <c r="A146" s="10">
        <v>44036</v>
      </c>
      <c r="B146" s="30">
        <v>144</v>
      </c>
      <c r="C146" s="11" t="str">
        <f t="shared" si="569"/>
        <v>Freitag</v>
      </c>
      <c r="D146" s="69">
        <v>694</v>
      </c>
      <c r="E146" s="69">
        <v>662</v>
      </c>
      <c r="F146" s="69">
        <v>725</v>
      </c>
      <c r="G146" s="69">
        <v>701</v>
      </c>
      <c r="H146" s="69">
        <v>667</v>
      </c>
      <c r="I146" s="69">
        <v>737</v>
      </c>
      <c r="J146" s="69">
        <v>1.25</v>
      </c>
      <c r="K146" s="69">
        <v>1.2</v>
      </c>
      <c r="L146" s="69">
        <v>1.3</v>
      </c>
      <c r="M146" s="69">
        <v>1.17</v>
      </c>
      <c r="N146" s="69">
        <v>1.1499999999999999</v>
      </c>
      <c r="O146" s="69">
        <v>1.19</v>
      </c>
      <c r="P146" s="12">
        <f t="shared" si="541"/>
        <v>642.85714285714289</v>
      </c>
      <c r="Q146" s="15">
        <f t="shared" si="542"/>
        <v>1.1699544764795144</v>
      </c>
      <c r="R146" s="4">
        <f t="shared" si="570"/>
        <v>781</v>
      </c>
      <c r="S146" s="4">
        <f t="shared" si="571"/>
        <v>700.75</v>
      </c>
      <c r="T146" s="7">
        <f t="shared" si="572"/>
        <v>1.2518981688253685</v>
      </c>
      <c r="U146" s="5">
        <v>44040</v>
      </c>
      <c r="V146" s="9" t="str">
        <f t="shared" ref="V146:V148" si="593">TEXT(U146,"TTTT")</f>
        <v>Dienstag</v>
      </c>
      <c r="W146" s="12">
        <v>633</v>
      </c>
      <c r="X146" s="15">
        <v>1.25</v>
      </c>
      <c r="Y146" s="15">
        <v>1.1200000000000001</v>
      </c>
      <c r="Z146" s="4">
        <f t="shared" si="573"/>
        <v>691</v>
      </c>
      <c r="AA146" s="8">
        <f t="shared" si="574"/>
        <v>1.1124655013799449</v>
      </c>
      <c r="AB146" s="4">
        <f t="shared" si="575"/>
        <v>729.35218416740702</v>
      </c>
      <c r="AC146" s="8">
        <f t="shared" si="576"/>
        <v>1.174210048107601</v>
      </c>
      <c r="AD146" s="4">
        <f t="shared" si="577"/>
        <v>645</v>
      </c>
      <c r="AE146" s="8">
        <f t="shared" si="578"/>
        <v>1.192551505546751</v>
      </c>
      <c r="AF146" s="4">
        <f t="shared" si="579"/>
        <v>638.07230323011481</v>
      </c>
      <c r="AG146" s="8">
        <f t="shared" si="580"/>
        <v>1.1797427687825683</v>
      </c>
      <c r="AH146" s="4">
        <f t="shared" si="581"/>
        <v>788</v>
      </c>
      <c r="AI146" s="8">
        <f t="shared" si="582"/>
        <v>1.1508449822658045</v>
      </c>
      <c r="AJ146" s="15">
        <f t="shared" si="583"/>
        <v>8.0000000000000071E-2</v>
      </c>
      <c r="AK146" s="15">
        <f t="shared" si="584"/>
        <v>0</v>
      </c>
      <c r="AL146" s="15">
        <f t="shared" si="585"/>
        <v>5.7534498620054997E-2</v>
      </c>
      <c r="AM146" s="15">
        <f t="shared" si="586"/>
        <v>4.210048107601061E-3</v>
      </c>
      <c r="AN146" s="15">
        <f t="shared" si="587"/>
        <v>8.0000000000000071E-2</v>
      </c>
      <c r="AO146" s="15">
        <f t="shared" si="588"/>
        <v>9.7427687825684117E-3</v>
      </c>
      <c r="AP146" s="15">
        <f t="shared" si="589"/>
        <v>7</v>
      </c>
      <c r="AQ146" s="15">
        <f t="shared" si="590"/>
        <v>51.14285714285711</v>
      </c>
      <c r="AR146" s="15">
        <f t="shared" si="591"/>
        <v>3</v>
      </c>
      <c r="AS146" s="15">
        <f t="shared" si="592"/>
        <v>35.352184167407017</v>
      </c>
    </row>
    <row r="147" spans="1:45" x14ac:dyDescent="0.4">
      <c r="A147" s="10">
        <v>44037</v>
      </c>
      <c r="B147" s="30">
        <v>145</v>
      </c>
      <c r="C147" s="11" t="str">
        <f t="shared" si="569"/>
        <v>Samstag</v>
      </c>
      <c r="D147" s="69">
        <v>614</v>
      </c>
      <c r="E147" s="69">
        <v>579</v>
      </c>
      <c r="F147" s="69">
        <v>646</v>
      </c>
      <c r="G147" s="69">
        <v>682</v>
      </c>
      <c r="H147" s="69">
        <v>648</v>
      </c>
      <c r="I147" s="69">
        <v>717</v>
      </c>
      <c r="J147" s="69">
        <v>1.1399999999999999</v>
      </c>
      <c r="K147" s="69">
        <v>1.1000000000000001</v>
      </c>
      <c r="L147" s="69">
        <v>1.19</v>
      </c>
      <c r="M147" s="69">
        <v>1.1399999999999999</v>
      </c>
      <c r="N147" s="69">
        <v>1.1200000000000001</v>
      </c>
      <c r="O147" s="69">
        <v>1.1599999999999999</v>
      </c>
      <c r="P147" s="12">
        <f t="shared" ref="P147:P151" si="594">AVERAGE(D141:D147)</f>
        <v>660.85714285714289</v>
      </c>
      <c r="Q147" s="15">
        <f t="shared" ref="Q147:Q151" si="595">P148/P144</f>
        <v>1.1382310294828422</v>
      </c>
      <c r="R147" s="4">
        <f t="shared" ref="R147:R151" si="596">W144</f>
        <v>305</v>
      </c>
      <c r="S147" s="4">
        <f t="shared" ref="S147:S151" si="597">AVERAGE(D144:D147)</f>
        <v>682</v>
      </c>
      <c r="T147" s="7">
        <f t="shared" ref="T147:T151" si="598">S147/S143</f>
        <v>1.143336127409891</v>
      </c>
      <c r="U147" s="5">
        <v>44041</v>
      </c>
      <c r="V147" s="9" t="str">
        <f t="shared" si="593"/>
        <v>Mittwoch</v>
      </c>
      <c r="W147" s="12">
        <v>684</v>
      </c>
      <c r="X147" s="15">
        <v>1.1399999999999999</v>
      </c>
      <c r="Y147" s="15">
        <v>1.1299999999999999</v>
      </c>
      <c r="Z147" s="4">
        <f t="shared" si="573"/>
        <v>702.57142857142856</v>
      </c>
      <c r="AA147" s="8">
        <f t="shared" si="574"/>
        <v>1.0928888888888888</v>
      </c>
      <c r="AB147" s="4">
        <f t="shared" si="575"/>
        <v>746.57098494146032</v>
      </c>
      <c r="AC147" s="8">
        <f t="shared" si="576"/>
        <v>1.1613326432422715</v>
      </c>
      <c r="AD147" s="4">
        <f t="shared" si="577"/>
        <v>669.85714285714289</v>
      </c>
      <c r="AE147" s="8">
        <f t="shared" si="578"/>
        <v>1.2032332563510395</v>
      </c>
      <c r="AF147" s="4">
        <f t="shared" si="579"/>
        <v>674.635498227575</v>
      </c>
      <c r="AG147" s="8">
        <f t="shared" si="580"/>
        <v>1.2118163940449129</v>
      </c>
      <c r="AH147" s="4">
        <f t="shared" si="581"/>
        <v>811.85714285714289</v>
      </c>
      <c r="AI147" s="8">
        <f t="shared" si="582"/>
        <v>1.1278031355427665</v>
      </c>
      <c r="AJ147" s="15">
        <f t="shared" si="583"/>
        <v>0</v>
      </c>
      <c r="AK147" s="15">
        <f>ABS(M147-$M147)</f>
        <v>0</v>
      </c>
      <c r="AL147" s="15">
        <f t="shared" si="585"/>
        <v>4.7111111111111104E-2</v>
      </c>
      <c r="AM147" s="15">
        <f t="shared" si="586"/>
        <v>2.1332643242271576E-2</v>
      </c>
      <c r="AN147" s="15">
        <f t="shared" si="587"/>
        <v>0</v>
      </c>
      <c r="AO147" s="15">
        <f t="shared" si="588"/>
        <v>7.1816394044913023E-2</v>
      </c>
      <c r="AP147" s="15">
        <f t="shared" si="589"/>
        <v>68</v>
      </c>
      <c r="AQ147" s="15">
        <f t="shared" si="590"/>
        <v>46.85714285714289</v>
      </c>
      <c r="AR147" s="15">
        <f t="shared" si="591"/>
        <v>88.571428571428555</v>
      </c>
      <c r="AS147" s="15">
        <f t="shared" si="592"/>
        <v>132.57098494146032</v>
      </c>
    </row>
    <row r="148" spans="1:45" x14ac:dyDescent="0.4">
      <c r="A148" s="10">
        <v>44038</v>
      </c>
      <c r="B148" s="30">
        <v>146</v>
      </c>
      <c r="C148" s="11" t="str">
        <f t="shared" ref="C148:C151" si="599">TEXT(A148,"TTTT")</f>
        <v>Sonntag</v>
      </c>
      <c r="D148" s="69">
        <v>603</v>
      </c>
      <c r="E148" s="69">
        <v>572</v>
      </c>
      <c r="F148" s="69">
        <v>631</v>
      </c>
      <c r="G148" s="69">
        <v>649</v>
      </c>
      <c r="H148" s="69">
        <v>615</v>
      </c>
      <c r="I148" s="69">
        <v>682</v>
      </c>
      <c r="J148" s="69">
        <v>0.99</v>
      </c>
      <c r="K148" s="69">
        <v>0.95</v>
      </c>
      <c r="L148" s="69">
        <v>1.02</v>
      </c>
      <c r="M148" s="69">
        <v>1.1100000000000001</v>
      </c>
      <c r="N148" s="69">
        <v>1.0900000000000001</v>
      </c>
      <c r="O148" s="69">
        <v>1.1299999999999999</v>
      </c>
      <c r="P148" s="12">
        <f t="shared" si="594"/>
        <v>672.85714285714289</v>
      </c>
      <c r="Q148" s="15">
        <f t="shared" si="595"/>
        <v>1.1124655013799449</v>
      </c>
      <c r="R148" s="4">
        <f t="shared" si="596"/>
        <v>340</v>
      </c>
      <c r="S148" s="4">
        <f t="shared" si="597"/>
        <v>648.75</v>
      </c>
      <c r="T148" s="7">
        <f t="shared" si="598"/>
        <v>0.98519362186788151</v>
      </c>
      <c r="U148" s="5">
        <v>44042</v>
      </c>
      <c r="V148" s="9" t="str">
        <f t="shared" si="593"/>
        <v>Donnerstag</v>
      </c>
      <c r="W148" s="12">
        <v>902</v>
      </c>
      <c r="X148" s="15">
        <v>1.02</v>
      </c>
      <c r="Y148" s="15">
        <v>1.17</v>
      </c>
      <c r="Z148" s="4">
        <f t="shared" si="573"/>
        <v>703.42857142857144</v>
      </c>
      <c r="AA148" s="8">
        <f t="shared" si="574"/>
        <v>1.0644185041072201</v>
      </c>
      <c r="AB148" s="4">
        <f t="shared" si="575"/>
        <v>749.69365449228098</v>
      </c>
      <c r="AC148" s="8">
        <f t="shared" si="576"/>
        <v>1.134426195729781</v>
      </c>
      <c r="AD148" s="4">
        <f t="shared" si="577"/>
        <v>660.57142857142856</v>
      </c>
      <c r="AE148" s="8">
        <f t="shared" si="578"/>
        <v>1.1204264598982312</v>
      </c>
      <c r="AF148" s="4">
        <f t="shared" si="579"/>
        <v>743.05217471258982</v>
      </c>
      <c r="AG148" s="8">
        <f t="shared" si="580"/>
        <v>1.2603259566242135</v>
      </c>
      <c r="AH148" s="4">
        <f t="shared" si="581"/>
        <v>856.85714285714289</v>
      </c>
      <c r="AI148" s="8">
        <f t="shared" si="582"/>
        <v>1.1770015698587128</v>
      </c>
      <c r="AJ148" s="15">
        <f t="shared" si="583"/>
        <v>0.12000000000000011</v>
      </c>
      <c r="AK148" s="15">
        <f t="shared" ref="AK148" si="600">ABS(M148-$M148)</f>
        <v>0</v>
      </c>
      <c r="AL148" s="15">
        <f t="shared" si="585"/>
        <v>4.5581495892780044E-2</v>
      </c>
      <c r="AM148" s="15">
        <f t="shared" si="586"/>
        <v>2.4426195729780886E-2</v>
      </c>
      <c r="AN148" s="15">
        <f t="shared" si="587"/>
        <v>9.000000000000008E-2</v>
      </c>
      <c r="AO148" s="15">
        <f t="shared" si="588"/>
        <v>0.15032595662421344</v>
      </c>
      <c r="AP148" s="15">
        <f t="shared" si="589"/>
        <v>46</v>
      </c>
      <c r="AQ148" s="15">
        <f t="shared" si="590"/>
        <v>69.85714285714289</v>
      </c>
      <c r="AR148" s="15">
        <f t="shared" si="591"/>
        <v>100.42857142857144</v>
      </c>
      <c r="AS148" s="15">
        <f t="shared" si="592"/>
        <v>146.69365449228098</v>
      </c>
    </row>
    <row r="149" spans="1:45" x14ac:dyDescent="0.4">
      <c r="A149" s="10">
        <v>44039</v>
      </c>
      <c r="B149" s="30">
        <v>147</v>
      </c>
      <c r="C149" s="11" t="str">
        <f t="shared" si="599"/>
        <v>Montag</v>
      </c>
      <c r="D149" s="69">
        <v>817</v>
      </c>
      <c r="E149" s="69">
        <v>782</v>
      </c>
      <c r="F149" s="69">
        <v>848</v>
      </c>
      <c r="G149" s="69">
        <v>682</v>
      </c>
      <c r="H149" s="69">
        <v>649</v>
      </c>
      <c r="I149" s="69">
        <v>712</v>
      </c>
      <c r="J149" s="69">
        <v>0.98</v>
      </c>
      <c r="K149" s="69">
        <v>0.94</v>
      </c>
      <c r="L149" s="69">
        <v>1.02</v>
      </c>
      <c r="M149" s="69">
        <v>1.0900000000000001</v>
      </c>
      <c r="N149" s="69">
        <v>1.07</v>
      </c>
      <c r="O149" s="69">
        <v>1.1200000000000001</v>
      </c>
      <c r="P149" s="12">
        <f t="shared" si="594"/>
        <v>691</v>
      </c>
      <c r="Q149" s="15">
        <f t="shared" si="595"/>
        <v>1.0928888888888888</v>
      </c>
      <c r="R149" s="4">
        <f t="shared" si="596"/>
        <v>633</v>
      </c>
      <c r="S149" s="4">
        <f t="shared" si="597"/>
        <v>682</v>
      </c>
      <c r="T149" s="7">
        <f t="shared" si="598"/>
        <v>0.97463379778492321</v>
      </c>
      <c r="U149" s="5">
        <v>44043</v>
      </c>
      <c r="V149" s="9" t="str">
        <f t="shared" ref="V149:V152" si="601">TEXT(U149,"TTTT")</f>
        <v>Freitag</v>
      </c>
      <c r="W149" s="12">
        <v>870</v>
      </c>
      <c r="X149" s="15">
        <v>1.06</v>
      </c>
      <c r="Y149" s="15">
        <v>1.19</v>
      </c>
      <c r="Z149" s="4">
        <f t="shared" si="573"/>
        <v>713.85714285714289</v>
      </c>
      <c r="AA149" s="8">
        <f t="shared" si="574"/>
        <v>1.0609341825902336</v>
      </c>
      <c r="AB149" s="4">
        <f t="shared" si="575"/>
        <v>752.77562525547989</v>
      </c>
      <c r="AC149" s="8">
        <f t="shared" si="576"/>
        <v>1.1187748146047471</v>
      </c>
      <c r="AD149" s="4">
        <f t="shared" si="577"/>
        <v>684.71428571428567</v>
      </c>
      <c r="AE149" s="8">
        <f t="shared" si="578"/>
        <v>1.0746636771300448</v>
      </c>
      <c r="AF149" s="4">
        <f t="shared" si="579"/>
        <v>718.52609674197504</v>
      </c>
      <c r="AG149" s="8">
        <f t="shared" si="580"/>
        <v>1.1277315419717098</v>
      </c>
      <c r="AH149" s="4">
        <f t="shared" si="581"/>
        <v>846.42857142857144</v>
      </c>
      <c r="AI149" s="8">
        <f t="shared" si="582"/>
        <v>1.1309410192784883</v>
      </c>
      <c r="AJ149" s="15">
        <f t="shared" si="583"/>
        <v>0.1100000000000001</v>
      </c>
      <c r="AK149" s="15">
        <f>ABS(M149-$M149)</f>
        <v>0</v>
      </c>
      <c r="AL149" s="15">
        <f t="shared" si="585"/>
        <v>2.9065817409766437E-2</v>
      </c>
      <c r="AM149" s="15">
        <f t="shared" si="586"/>
        <v>2.8774814604747068E-2</v>
      </c>
      <c r="AN149" s="15">
        <f t="shared" si="587"/>
        <v>3.0000000000000027E-2</v>
      </c>
      <c r="AO149" s="15">
        <f t="shared" si="588"/>
        <v>3.7731541971709692E-2</v>
      </c>
      <c r="AP149" s="15">
        <f t="shared" si="589"/>
        <v>135</v>
      </c>
      <c r="AQ149" s="15">
        <f t="shared" si="590"/>
        <v>126</v>
      </c>
      <c r="AR149" s="15">
        <f t="shared" si="591"/>
        <v>103.14285714285711</v>
      </c>
      <c r="AS149" s="15">
        <f t="shared" si="592"/>
        <v>64.224374744520105</v>
      </c>
    </row>
    <row r="150" spans="1:45" x14ac:dyDescent="0.4">
      <c r="A150" s="10">
        <v>44040</v>
      </c>
      <c r="B150" s="30">
        <v>148</v>
      </c>
      <c r="C150" s="11" t="str">
        <f t="shared" si="599"/>
        <v>Dienstag</v>
      </c>
      <c r="D150" s="69">
        <v>770</v>
      </c>
      <c r="E150" s="69">
        <v>736</v>
      </c>
      <c r="F150" s="69">
        <v>804</v>
      </c>
      <c r="G150" s="69">
        <v>701</v>
      </c>
      <c r="H150" s="69">
        <v>667</v>
      </c>
      <c r="I150" s="69">
        <v>732</v>
      </c>
      <c r="J150" s="69">
        <v>1</v>
      </c>
      <c r="K150" s="69">
        <v>0.96</v>
      </c>
      <c r="L150" s="69">
        <v>1.04</v>
      </c>
      <c r="M150" s="69">
        <v>1.06</v>
      </c>
      <c r="N150" s="69">
        <v>1.05</v>
      </c>
      <c r="O150" s="69">
        <v>1.08</v>
      </c>
      <c r="P150" s="12">
        <f t="shared" si="594"/>
        <v>702.57142857142856</v>
      </c>
      <c r="Q150" s="15">
        <f t="shared" si="595"/>
        <v>1.0644185041072201</v>
      </c>
      <c r="R150" s="4">
        <f t="shared" si="596"/>
        <v>684</v>
      </c>
      <c r="S150" s="4">
        <f t="shared" si="597"/>
        <v>701</v>
      </c>
      <c r="T150" s="7">
        <f t="shared" si="598"/>
        <v>1.0003567606136283</v>
      </c>
      <c r="U150" s="5">
        <v>44044</v>
      </c>
      <c r="V150" s="9" t="str">
        <f t="shared" si="601"/>
        <v>Samstag</v>
      </c>
      <c r="W150" s="12">
        <v>955</v>
      </c>
      <c r="X150" s="15">
        <v>1.1299999999999999</v>
      </c>
      <c r="Y150" s="15">
        <v>1.2</v>
      </c>
      <c r="Z150" s="4">
        <f t="shared" ref="Z150:Z159" si="602">AVERAGE(D147:D153)</f>
        <v>725.85714285714289</v>
      </c>
      <c r="AA150" s="8">
        <f t="shared" ref="AA150:AA159" si="603">Z150/Z146</f>
        <v>1.0504444903866033</v>
      </c>
      <c r="AB150" s="4">
        <f t="shared" ref="AB150:AB159" si="604">AVERAGE(D147:D150,AA147^1.75*D144,AA147^1.75*D145,AA147^1.75*D146)</f>
        <v>753.36036864939524</v>
      </c>
      <c r="AC150" s="8">
        <f t="shared" ref="AC150:AC159" si="605">AB150/Z146</f>
        <v>1.0902465537617876</v>
      </c>
      <c r="AD150" s="4">
        <f t="shared" ref="AD150:AD159" si="606">AVERAGE(W147:W153)</f>
        <v>719.85714285714289</v>
      </c>
      <c r="AE150" s="8">
        <f t="shared" ref="AE150:AE159" si="607">AD150/AD146</f>
        <v>1.1160575858250277</v>
      </c>
      <c r="AF150" s="4">
        <f t="shared" ref="AF150:AF159" si="608">AVERAGE(W147:W150,AE147^1.75*W144,AE147^1.75*W145,AE147^1.75*W146)</f>
        <v>739.65994664117568</v>
      </c>
      <c r="AG150" s="8">
        <f t="shared" ref="AG150:AG159" si="609">AF150/AD146</f>
        <v>1.1467596071956212</v>
      </c>
      <c r="AH150" s="4">
        <f t="shared" ref="AH150:AH159" si="610">AD157</f>
        <v>858.85714285714289</v>
      </c>
      <c r="AI150" s="8">
        <f t="shared" ref="AI150:AI159" si="611">AH150/AH146</f>
        <v>1.0899202320522119</v>
      </c>
      <c r="AJ150" s="15">
        <f t="shared" ref="AJ150:AJ159" si="612">ABS(J150-$M150)</f>
        <v>6.0000000000000053E-2</v>
      </c>
      <c r="AK150" s="15">
        <f t="shared" ref="AK150:AK151" si="613">ABS(M150-$M150)</f>
        <v>0</v>
      </c>
      <c r="AL150" s="15">
        <f t="shared" ref="AL150:AL159" si="614">ABS(AA150-$M150)</f>
        <v>9.5555096133967954E-3</v>
      </c>
      <c r="AM150" s="15">
        <f t="shared" ref="AM150:AM159" si="615">ABS(AC150-$M150)</f>
        <v>3.0246553761787531E-2</v>
      </c>
      <c r="AN150" s="15">
        <f t="shared" ref="AN150:AN159" si="616">ABS(X150-$M150)</f>
        <v>6.999999999999984E-2</v>
      </c>
      <c r="AO150" s="15">
        <f t="shared" ref="AO150:AO159" si="617">ABS(AG150-$M150)</f>
        <v>8.6759607195621147E-2</v>
      </c>
      <c r="AP150" s="15">
        <f t="shared" ref="AP150:AP159" si="618">ABS(G150-$D150)</f>
        <v>69</v>
      </c>
      <c r="AQ150" s="15">
        <f t="shared" ref="AQ150:AQ159" si="619">ABS(P150-$D150)</f>
        <v>67.428571428571445</v>
      </c>
      <c r="AR150" s="15">
        <f t="shared" ref="AR150:AR159" si="620">ABS(Z150-$D150)</f>
        <v>44.14285714285711</v>
      </c>
      <c r="AS150" s="15">
        <f t="shared" ref="AS150:AS159" si="621">ABS(AB150-$D150)</f>
        <v>16.639631350604759</v>
      </c>
    </row>
    <row r="151" spans="1:45" x14ac:dyDescent="0.4">
      <c r="A151" s="10">
        <v>44041</v>
      </c>
      <c r="B151" s="30">
        <v>149</v>
      </c>
      <c r="C151" s="11" t="str">
        <f t="shared" si="599"/>
        <v>Mittwoch</v>
      </c>
      <c r="D151" s="69">
        <v>742</v>
      </c>
      <c r="E151" s="69">
        <v>706</v>
      </c>
      <c r="F151" s="69">
        <v>781</v>
      </c>
      <c r="G151" s="69">
        <v>733</v>
      </c>
      <c r="H151" s="69">
        <v>699</v>
      </c>
      <c r="I151" s="69">
        <v>766</v>
      </c>
      <c r="J151" s="69">
        <v>1.07</v>
      </c>
      <c r="K151" s="69">
        <v>1.04</v>
      </c>
      <c r="L151" s="69">
        <v>1.1100000000000001</v>
      </c>
      <c r="M151" s="69">
        <v>1.06</v>
      </c>
      <c r="N151" s="69">
        <v>1.04</v>
      </c>
      <c r="O151" s="69">
        <v>1.08</v>
      </c>
      <c r="P151" s="12">
        <f t="shared" si="594"/>
        <v>703.42857142857144</v>
      </c>
      <c r="Q151" s="15">
        <f t="shared" si="595"/>
        <v>1.0609341825902336</v>
      </c>
      <c r="R151" s="4">
        <f t="shared" si="596"/>
        <v>902</v>
      </c>
      <c r="S151" s="4">
        <f t="shared" si="597"/>
        <v>733</v>
      </c>
      <c r="T151" s="7">
        <f t="shared" si="598"/>
        <v>1.0747800586510263</v>
      </c>
      <c r="U151" s="5">
        <v>44045</v>
      </c>
      <c r="V151" s="9" t="str">
        <f t="shared" si="601"/>
        <v>Sonntag</v>
      </c>
      <c r="W151" s="12">
        <v>240</v>
      </c>
      <c r="X151" s="15">
        <v>1.1100000000000001</v>
      </c>
      <c r="Y151" s="15">
        <v>1.0900000000000001</v>
      </c>
      <c r="Z151" s="4">
        <f t="shared" si="602"/>
        <v>755.71428571428567</v>
      </c>
      <c r="AA151" s="8">
        <f t="shared" si="603"/>
        <v>1.0756405042700283</v>
      </c>
      <c r="AB151" s="4">
        <f t="shared" si="604"/>
        <v>736.27987233409578</v>
      </c>
      <c r="AC151" s="8">
        <f t="shared" si="605"/>
        <v>1.0479786714800061</v>
      </c>
      <c r="AD151" s="4">
        <f t="shared" si="606"/>
        <v>728</v>
      </c>
      <c r="AE151" s="8">
        <f t="shared" si="607"/>
        <v>1.0867988910215398</v>
      </c>
      <c r="AF151" s="4">
        <f t="shared" si="608"/>
        <v>712.68916602611148</v>
      </c>
      <c r="AG151" s="8">
        <f t="shared" si="609"/>
        <v>1.0639420264838515</v>
      </c>
      <c r="AH151" s="4">
        <f t="shared" si="610"/>
        <v>928.14285714285711</v>
      </c>
      <c r="AI151" s="8">
        <f t="shared" si="611"/>
        <v>1.1432342072848847</v>
      </c>
      <c r="AJ151" s="15">
        <f t="shared" si="612"/>
        <v>1.0000000000000009E-2</v>
      </c>
      <c r="AK151" s="15">
        <f t="shared" si="613"/>
        <v>0</v>
      </c>
      <c r="AL151" s="15">
        <f t="shared" si="614"/>
        <v>1.5640504270028277E-2</v>
      </c>
      <c r="AM151" s="15">
        <f t="shared" si="615"/>
        <v>1.2021328519993935E-2</v>
      </c>
      <c r="AN151" s="15">
        <f t="shared" si="616"/>
        <v>5.0000000000000044E-2</v>
      </c>
      <c r="AO151" s="15">
        <f t="shared" si="617"/>
        <v>3.9420264838514463E-3</v>
      </c>
      <c r="AP151" s="15">
        <f t="shared" si="618"/>
        <v>9</v>
      </c>
      <c r="AQ151" s="15">
        <f t="shared" si="619"/>
        <v>38.571428571428555</v>
      </c>
      <c r="AR151" s="15">
        <f t="shared" si="620"/>
        <v>13.714285714285666</v>
      </c>
      <c r="AS151" s="15">
        <f t="shared" si="621"/>
        <v>5.7201276659042151</v>
      </c>
    </row>
    <row r="152" spans="1:45" x14ac:dyDescent="0.4">
      <c r="A152" s="10">
        <v>44042</v>
      </c>
      <c r="B152" s="30">
        <v>150</v>
      </c>
      <c r="C152" s="11" t="str">
        <f t="shared" ref="C152:C154" si="622">TEXT(A152,"TTTT")</f>
        <v>Donnerstag</v>
      </c>
      <c r="D152" s="69">
        <v>757</v>
      </c>
      <c r="E152" s="69">
        <v>718</v>
      </c>
      <c r="F152" s="69">
        <v>798</v>
      </c>
      <c r="G152" s="69">
        <v>772</v>
      </c>
      <c r="H152" s="69">
        <v>735</v>
      </c>
      <c r="I152" s="69">
        <v>808</v>
      </c>
      <c r="J152" s="69">
        <v>1.19</v>
      </c>
      <c r="K152" s="69">
        <v>1.1499999999999999</v>
      </c>
      <c r="L152" s="69">
        <v>1.22</v>
      </c>
      <c r="M152" s="69">
        <v>1.05</v>
      </c>
      <c r="N152" s="69">
        <v>1.03</v>
      </c>
      <c r="O152" s="69">
        <v>1.07</v>
      </c>
      <c r="P152" s="12">
        <f t="shared" ref="P152:P167" si="623">AVERAGE(D146:D152)</f>
        <v>713.85714285714289</v>
      </c>
      <c r="Q152" s="15">
        <f t="shared" ref="Q152:Q158" si="624">P153/P149</f>
        <v>1.0504444903866033</v>
      </c>
      <c r="R152" s="4">
        <f t="shared" ref="R152:R154" si="625">W149</f>
        <v>870</v>
      </c>
      <c r="S152" s="4">
        <f t="shared" ref="S152:S154" si="626">AVERAGE(D149:D152)</f>
        <v>771.5</v>
      </c>
      <c r="T152" s="7">
        <f t="shared" ref="T152:T154" si="627">S152/S148</f>
        <v>1.1892100192678228</v>
      </c>
      <c r="U152" s="5">
        <v>44046</v>
      </c>
      <c r="V152" s="9" t="str">
        <f t="shared" si="601"/>
        <v>Montag</v>
      </c>
      <c r="W152" s="12">
        <v>509</v>
      </c>
      <c r="X152" s="15">
        <v>1.0900000000000001</v>
      </c>
      <c r="Y152" s="15">
        <v>1</v>
      </c>
      <c r="Z152" s="4">
        <f t="shared" si="602"/>
        <v>798.57142857142856</v>
      </c>
      <c r="AA152" s="8">
        <f t="shared" si="603"/>
        <v>1.1352558895207148</v>
      </c>
      <c r="AB152" s="4">
        <f t="shared" si="604"/>
        <v>743.63033601090649</v>
      </c>
      <c r="AC152" s="8">
        <f t="shared" si="605"/>
        <v>1.0571511681714756</v>
      </c>
      <c r="AD152" s="4">
        <f t="shared" si="606"/>
        <v>748.42857142857144</v>
      </c>
      <c r="AE152" s="8">
        <f t="shared" si="607"/>
        <v>1.1330017301038062</v>
      </c>
      <c r="AF152" s="4">
        <f t="shared" si="608"/>
        <v>727.28661233515493</v>
      </c>
      <c r="AG152" s="8">
        <f t="shared" si="609"/>
        <v>1.1009961691924923</v>
      </c>
      <c r="AH152" s="4">
        <f t="shared" si="610"/>
        <v>985.28571428571433</v>
      </c>
      <c r="AI152" s="8">
        <f t="shared" si="611"/>
        <v>1.1498832944314772</v>
      </c>
      <c r="AJ152" s="15">
        <f t="shared" si="612"/>
        <v>0.1399999999999999</v>
      </c>
      <c r="AK152" s="15">
        <f>ABS(M152-$M152)</f>
        <v>0</v>
      </c>
      <c r="AL152" s="15">
        <f t="shared" si="614"/>
        <v>8.5255889520714723E-2</v>
      </c>
      <c r="AM152" s="15">
        <f t="shared" si="615"/>
        <v>7.1511681714755415E-3</v>
      </c>
      <c r="AN152" s="15">
        <f t="shared" si="616"/>
        <v>4.0000000000000036E-2</v>
      </c>
      <c r="AO152" s="15">
        <f t="shared" si="617"/>
        <v>5.099616919249228E-2</v>
      </c>
      <c r="AP152" s="15">
        <f t="shared" si="618"/>
        <v>15</v>
      </c>
      <c r="AQ152" s="15">
        <f t="shared" si="619"/>
        <v>43.14285714285711</v>
      </c>
      <c r="AR152" s="15">
        <f t="shared" si="620"/>
        <v>41.571428571428555</v>
      </c>
      <c r="AS152" s="15">
        <f t="shared" si="621"/>
        <v>13.36966398909351</v>
      </c>
    </row>
    <row r="153" spans="1:45" x14ac:dyDescent="0.4">
      <c r="A153" s="10">
        <v>44043</v>
      </c>
      <c r="B153" s="30">
        <v>151</v>
      </c>
      <c r="C153" s="11" t="str">
        <f t="shared" si="622"/>
        <v>Freitag</v>
      </c>
      <c r="D153" s="69">
        <v>778</v>
      </c>
      <c r="E153" s="69">
        <v>742</v>
      </c>
      <c r="F153" s="69">
        <v>811</v>
      </c>
      <c r="G153" s="69">
        <v>762</v>
      </c>
      <c r="H153" s="69">
        <v>725</v>
      </c>
      <c r="I153" s="69">
        <v>798</v>
      </c>
      <c r="J153" s="69">
        <v>1.1200000000000001</v>
      </c>
      <c r="K153" s="69">
        <v>1.08</v>
      </c>
      <c r="L153" s="69">
        <v>1.1599999999999999</v>
      </c>
      <c r="M153" s="69">
        <v>1.08</v>
      </c>
      <c r="N153" s="69">
        <v>1.05</v>
      </c>
      <c r="O153" s="69">
        <v>1.0900000000000001</v>
      </c>
      <c r="P153" s="12">
        <f t="shared" si="623"/>
        <v>725.85714285714289</v>
      </c>
      <c r="Q153" s="15">
        <f t="shared" si="624"/>
        <v>1.0756405042700283</v>
      </c>
      <c r="R153" s="4">
        <f t="shared" si="625"/>
        <v>955</v>
      </c>
      <c r="S153" s="4">
        <f t="shared" si="626"/>
        <v>761.75</v>
      </c>
      <c r="T153" s="7">
        <f t="shared" si="627"/>
        <v>1.1169354838709677</v>
      </c>
      <c r="U153" s="5">
        <v>44047</v>
      </c>
      <c r="V153" s="9" t="str">
        <f t="shared" ref="V153:V154" si="628">TEXT(U153,"TTTT")</f>
        <v>Dienstag</v>
      </c>
      <c r="W153" s="12">
        <v>879</v>
      </c>
      <c r="X153" s="15">
        <v>1.02</v>
      </c>
      <c r="Y153" s="15">
        <v>0.99</v>
      </c>
      <c r="Z153" s="4">
        <f t="shared" si="602"/>
        <v>836.42857142857144</v>
      </c>
      <c r="AA153" s="8">
        <f t="shared" si="603"/>
        <v>1.1717030218130877</v>
      </c>
      <c r="AB153" s="4">
        <f t="shared" si="604"/>
        <v>751.99139018881669</v>
      </c>
      <c r="AC153" s="8">
        <f t="shared" si="605"/>
        <v>1.0534199982633012</v>
      </c>
      <c r="AD153" s="4">
        <f t="shared" si="606"/>
        <v>788</v>
      </c>
      <c r="AE153" s="8">
        <f t="shared" si="607"/>
        <v>1.1508449822658045</v>
      </c>
      <c r="AF153" s="4">
        <f t="shared" si="608"/>
        <v>794.18886147725243</v>
      </c>
      <c r="AG153" s="8">
        <f t="shared" si="609"/>
        <v>1.1598835865513806</v>
      </c>
      <c r="AH153" s="4">
        <f t="shared" si="610"/>
        <v>1028.4285714285713</v>
      </c>
      <c r="AI153" s="8">
        <f t="shared" si="611"/>
        <v>1.2150210970464133</v>
      </c>
      <c r="AJ153" s="15">
        <f t="shared" si="612"/>
        <v>4.0000000000000036E-2</v>
      </c>
      <c r="AK153" s="15">
        <f t="shared" ref="AK153" si="629">ABS(M153-$M153)</f>
        <v>0</v>
      </c>
      <c r="AL153" s="15">
        <f t="shared" si="614"/>
        <v>9.1703021813087648E-2</v>
      </c>
      <c r="AM153" s="15">
        <f t="shared" si="615"/>
        <v>2.6580001736698833E-2</v>
      </c>
      <c r="AN153" s="15">
        <f t="shared" si="616"/>
        <v>6.0000000000000053E-2</v>
      </c>
      <c r="AO153" s="15">
        <f t="shared" si="617"/>
        <v>7.9883586551380503E-2</v>
      </c>
      <c r="AP153" s="15">
        <f t="shared" si="618"/>
        <v>16</v>
      </c>
      <c r="AQ153" s="15">
        <f t="shared" si="619"/>
        <v>52.14285714285711</v>
      </c>
      <c r="AR153" s="15">
        <f t="shared" si="620"/>
        <v>58.428571428571445</v>
      </c>
      <c r="AS153" s="15">
        <f t="shared" si="621"/>
        <v>26.008609811183305</v>
      </c>
    </row>
    <row r="154" spans="1:45" x14ac:dyDescent="0.4">
      <c r="A154" s="10">
        <v>44044</v>
      </c>
      <c r="B154" s="30">
        <v>152</v>
      </c>
      <c r="C154" s="11" t="str">
        <f t="shared" si="622"/>
        <v>Samstag</v>
      </c>
      <c r="D154" s="69">
        <v>823</v>
      </c>
      <c r="E154" s="69">
        <v>788</v>
      </c>
      <c r="F154" s="69">
        <v>861</v>
      </c>
      <c r="G154" s="69">
        <v>775</v>
      </c>
      <c r="H154" s="69">
        <v>738</v>
      </c>
      <c r="I154" s="69">
        <v>813</v>
      </c>
      <c r="J154" s="69">
        <v>1.1100000000000001</v>
      </c>
      <c r="K154" s="69">
        <v>1.07</v>
      </c>
      <c r="L154" s="69">
        <v>1.1399999999999999</v>
      </c>
      <c r="M154" s="69">
        <v>1.1399999999999999</v>
      </c>
      <c r="N154" s="69">
        <v>1.1100000000000001</v>
      </c>
      <c r="O154" s="69">
        <v>1.1599999999999999</v>
      </c>
      <c r="P154" s="12">
        <f t="shared" si="623"/>
        <v>755.71428571428567</v>
      </c>
      <c r="Q154" s="15">
        <f t="shared" si="624"/>
        <v>1.1352558895207148</v>
      </c>
      <c r="R154" s="4">
        <f t="shared" si="625"/>
        <v>240</v>
      </c>
      <c r="S154" s="4">
        <f t="shared" si="626"/>
        <v>775</v>
      </c>
      <c r="T154" s="7">
        <f t="shared" si="627"/>
        <v>1.1055634807417973</v>
      </c>
      <c r="U154" s="5">
        <v>44048</v>
      </c>
      <c r="V154" s="9" t="str">
        <f t="shared" si="628"/>
        <v>Mittwoch</v>
      </c>
      <c r="W154" s="12">
        <v>741</v>
      </c>
      <c r="X154" s="15">
        <v>0.9</v>
      </c>
      <c r="Y154" s="15">
        <v>0.97</v>
      </c>
      <c r="Z154" s="4">
        <f t="shared" si="602"/>
        <v>866.85714285714289</v>
      </c>
      <c r="AA154" s="8">
        <f t="shared" si="603"/>
        <v>1.1942530997835072</v>
      </c>
      <c r="AB154" s="4">
        <f t="shared" si="604"/>
        <v>798.29491914648838</v>
      </c>
      <c r="AC154" s="8">
        <f t="shared" si="605"/>
        <v>1.0997961885505645</v>
      </c>
      <c r="AD154" s="4">
        <f t="shared" si="606"/>
        <v>811.85714285714289</v>
      </c>
      <c r="AE154" s="8">
        <f t="shared" si="607"/>
        <v>1.1278031355427665</v>
      </c>
      <c r="AF154" s="4">
        <f t="shared" si="608"/>
        <v>789.08770194787337</v>
      </c>
      <c r="AG154" s="8">
        <f t="shared" si="609"/>
        <v>1.0961726361649362</v>
      </c>
      <c r="AH154" s="4">
        <f t="shared" si="610"/>
        <v>1070.2857142857142</v>
      </c>
      <c r="AI154" s="8">
        <f t="shared" si="611"/>
        <v>1.2461743180306053</v>
      </c>
      <c r="AJ154" s="15">
        <f t="shared" si="612"/>
        <v>2.9999999999999805E-2</v>
      </c>
      <c r="AK154" s="15">
        <f>ABS(M154-$M154)</f>
        <v>0</v>
      </c>
      <c r="AL154" s="15">
        <f t="shared" si="614"/>
        <v>5.4253099783507341E-2</v>
      </c>
      <c r="AM154" s="15">
        <f t="shared" si="615"/>
        <v>4.0203811449435412E-2</v>
      </c>
      <c r="AN154" s="15">
        <f t="shared" si="616"/>
        <v>0.23999999999999988</v>
      </c>
      <c r="AO154" s="15">
        <f t="shared" si="617"/>
        <v>4.3827363835063693E-2</v>
      </c>
      <c r="AP154" s="15">
        <f t="shared" si="618"/>
        <v>48</v>
      </c>
      <c r="AQ154" s="15">
        <f t="shared" si="619"/>
        <v>67.285714285714334</v>
      </c>
      <c r="AR154" s="15">
        <f t="shared" si="620"/>
        <v>43.85714285714289</v>
      </c>
      <c r="AS154" s="15">
        <f t="shared" si="621"/>
        <v>24.705080853511618</v>
      </c>
    </row>
    <row r="155" spans="1:45" x14ac:dyDescent="0.4">
      <c r="A155" s="10">
        <v>44045</v>
      </c>
      <c r="B155" s="30">
        <v>153</v>
      </c>
      <c r="C155" s="11" t="str">
        <f t="shared" ref="C155:C159" si="630">TEXT(A155,"TTTT")</f>
        <v>Sonntag</v>
      </c>
      <c r="D155" s="69">
        <v>903</v>
      </c>
      <c r="E155" s="69">
        <v>856</v>
      </c>
      <c r="F155" s="69">
        <v>945</v>
      </c>
      <c r="G155" s="69">
        <v>815</v>
      </c>
      <c r="H155" s="69">
        <v>776</v>
      </c>
      <c r="I155" s="69">
        <v>854</v>
      </c>
      <c r="J155" s="69">
        <v>1.1100000000000001</v>
      </c>
      <c r="K155" s="69">
        <v>1.08</v>
      </c>
      <c r="L155" s="69">
        <v>1.1499999999999999</v>
      </c>
      <c r="M155" s="69">
        <v>1.17</v>
      </c>
      <c r="N155" s="69">
        <v>1.1499999999999999</v>
      </c>
      <c r="O155" s="69">
        <v>1.19</v>
      </c>
      <c r="P155" s="12">
        <f t="shared" si="623"/>
        <v>798.57142857142856</v>
      </c>
      <c r="Q155" s="15">
        <f t="shared" si="624"/>
        <v>1.1717030218130877</v>
      </c>
      <c r="R155" s="4">
        <f t="shared" ref="R155:R169" si="631">W152</f>
        <v>509</v>
      </c>
      <c r="S155" s="4">
        <f t="shared" ref="S155:S169" si="632">AVERAGE(D152:D155)</f>
        <v>815.25</v>
      </c>
      <c r="T155" s="7">
        <f t="shared" ref="T155:T169" si="633">S155/S151</f>
        <v>1.1122100954979537</v>
      </c>
      <c r="U155" s="5">
        <v>44049</v>
      </c>
      <c r="V155" s="9" t="str">
        <f t="shared" ref="V155:V157" si="634">TEXT(U155,"TTTT")</f>
        <v>Donnerstag</v>
      </c>
      <c r="W155" s="12">
        <v>1045</v>
      </c>
      <c r="X155" s="15">
        <v>0.99</v>
      </c>
      <c r="Y155" s="15">
        <v>1.06</v>
      </c>
      <c r="Z155" s="4">
        <f t="shared" si="602"/>
        <v>902.42857142857144</v>
      </c>
      <c r="AA155" s="8">
        <f t="shared" si="603"/>
        <v>1.19413988657845</v>
      </c>
      <c r="AB155" s="4">
        <f t="shared" si="604"/>
        <v>881.27535745206512</v>
      </c>
      <c r="AC155" s="8">
        <f t="shared" si="605"/>
        <v>1.166148866193659</v>
      </c>
      <c r="AD155" s="4">
        <f t="shared" si="606"/>
        <v>856.85714285714289</v>
      </c>
      <c r="AE155" s="8">
        <f t="shared" si="607"/>
        <v>1.1770015698587128</v>
      </c>
      <c r="AF155" s="4">
        <f t="shared" si="608"/>
        <v>820.47881684967695</v>
      </c>
      <c r="AG155" s="8">
        <f t="shared" si="609"/>
        <v>1.1270313418264792</v>
      </c>
      <c r="AH155" s="4">
        <f t="shared" si="610"/>
        <v>1080.2857142857142</v>
      </c>
      <c r="AI155" s="8">
        <f t="shared" si="611"/>
        <v>1.1639218100661843</v>
      </c>
      <c r="AJ155" s="15">
        <f t="shared" si="612"/>
        <v>5.9999999999999831E-2</v>
      </c>
      <c r="AK155" s="15">
        <f t="shared" ref="AK155:AK156" si="635">ABS(M155-$M155)</f>
        <v>0</v>
      </c>
      <c r="AL155" s="15">
        <f t="shared" si="614"/>
        <v>2.413988657845012E-2</v>
      </c>
      <c r="AM155" s="15">
        <f t="shared" si="615"/>
        <v>3.851133806340945E-3</v>
      </c>
      <c r="AN155" s="15">
        <f t="shared" si="616"/>
        <v>0.17999999999999994</v>
      </c>
      <c r="AO155" s="15">
        <f t="shared" si="617"/>
        <v>4.2968658173520691E-2</v>
      </c>
      <c r="AP155" s="15">
        <f t="shared" si="618"/>
        <v>88</v>
      </c>
      <c r="AQ155" s="15">
        <f t="shared" si="619"/>
        <v>104.42857142857144</v>
      </c>
      <c r="AR155" s="15">
        <f t="shared" si="620"/>
        <v>0.57142857142855519</v>
      </c>
      <c r="AS155" s="15">
        <f t="shared" si="621"/>
        <v>21.724642547934877</v>
      </c>
    </row>
    <row r="156" spans="1:45" x14ac:dyDescent="0.4">
      <c r="A156" s="10">
        <v>44046</v>
      </c>
      <c r="B156" s="30">
        <v>154</v>
      </c>
      <c r="C156" s="11" t="str">
        <f t="shared" si="630"/>
        <v>Montag</v>
      </c>
      <c r="D156" s="69">
        <v>1082</v>
      </c>
      <c r="E156" s="69">
        <v>1045</v>
      </c>
      <c r="F156" s="69">
        <v>1133</v>
      </c>
      <c r="G156" s="69">
        <v>897</v>
      </c>
      <c r="H156" s="69">
        <v>858</v>
      </c>
      <c r="I156" s="69">
        <v>937</v>
      </c>
      <c r="J156" s="69">
        <v>1.1599999999999999</v>
      </c>
      <c r="K156" s="69">
        <v>1.1299999999999999</v>
      </c>
      <c r="L156" s="69">
        <v>1.2</v>
      </c>
      <c r="M156" s="69">
        <v>1.19</v>
      </c>
      <c r="N156" s="69">
        <v>1.17</v>
      </c>
      <c r="O156" s="69">
        <v>1.22</v>
      </c>
      <c r="P156" s="12">
        <f t="shared" si="623"/>
        <v>836.42857142857144</v>
      </c>
      <c r="Q156" s="15">
        <f t="shared" si="624"/>
        <v>1.1942530997835072</v>
      </c>
      <c r="R156" s="4">
        <f t="shared" si="631"/>
        <v>879</v>
      </c>
      <c r="S156" s="4">
        <f t="shared" si="632"/>
        <v>896.5</v>
      </c>
      <c r="T156" s="7">
        <f t="shared" si="633"/>
        <v>1.1620220349967596</v>
      </c>
      <c r="U156" s="5">
        <v>44050</v>
      </c>
      <c r="V156" s="9" t="str">
        <f t="shared" si="634"/>
        <v>Freitag</v>
      </c>
      <c r="W156" s="12">
        <v>1147</v>
      </c>
      <c r="X156" s="15">
        <v>1.1599999999999999</v>
      </c>
      <c r="Y156" s="15">
        <v>1.1599999999999999</v>
      </c>
      <c r="Z156" s="4">
        <f t="shared" si="602"/>
        <v>938</v>
      </c>
      <c r="AA156" s="8">
        <f t="shared" si="603"/>
        <v>1.1745974955277281</v>
      </c>
      <c r="AB156" s="4">
        <f t="shared" si="604"/>
        <v>940.01320930579175</v>
      </c>
      <c r="AC156" s="8">
        <f t="shared" si="605"/>
        <v>1.1771185089696856</v>
      </c>
      <c r="AD156" s="4">
        <f t="shared" si="606"/>
        <v>846.42857142857144</v>
      </c>
      <c r="AE156" s="8">
        <f t="shared" si="607"/>
        <v>1.1309410192784883</v>
      </c>
      <c r="AF156" s="4">
        <f t="shared" si="608"/>
        <v>855.85127269065572</v>
      </c>
      <c r="AG156" s="8">
        <f t="shared" si="609"/>
        <v>1.1435309999684271</v>
      </c>
      <c r="AH156" s="4">
        <f t="shared" si="610"/>
        <v>1098.1428571428571</v>
      </c>
      <c r="AI156" s="8">
        <f t="shared" si="611"/>
        <v>1.1145425547339423</v>
      </c>
      <c r="AJ156" s="15">
        <f t="shared" si="612"/>
        <v>3.0000000000000027E-2</v>
      </c>
      <c r="AK156" s="15">
        <f t="shared" si="635"/>
        <v>0</v>
      </c>
      <c r="AL156" s="15">
        <f t="shared" si="614"/>
        <v>1.5402504472271872E-2</v>
      </c>
      <c r="AM156" s="15">
        <f t="shared" si="615"/>
        <v>1.2881491030314329E-2</v>
      </c>
      <c r="AN156" s="15">
        <f t="shared" si="616"/>
        <v>3.0000000000000027E-2</v>
      </c>
      <c r="AO156" s="15">
        <f t="shared" si="617"/>
        <v>4.6469000031572838E-2</v>
      </c>
      <c r="AP156" s="15">
        <f t="shared" si="618"/>
        <v>185</v>
      </c>
      <c r="AQ156" s="15">
        <f t="shared" si="619"/>
        <v>245.57142857142856</v>
      </c>
      <c r="AR156" s="15">
        <f t="shared" si="620"/>
        <v>144</v>
      </c>
      <c r="AS156" s="15">
        <f t="shared" si="621"/>
        <v>141.98679069420825</v>
      </c>
    </row>
    <row r="157" spans="1:45" x14ac:dyDescent="0.4">
      <c r="A157" s="10">
        <v>44047</v>
      </c>
      <c r="B157" s="30">
        <v>155</v>
      </c>
      <c r="C157" s="11" t="str">
        <f t="shared" si="630"/>
        <v>Dienstag</v>
      </c>
      <c r="D157" s="69">
        <v>983</v>
      </c>
      <c r="E157" s="69">
        <v>949</v>
      </c>
      <c r="F157" s="69">
        <v>1032</v>
      </c>
      <c r="G157" s="69">
        <v>948</v>
      </c>
      <c r="H157" s="69">
        <v>909</v>
      </c>
      <c r="I157" s="69">
        <v>992</v>
      </c>
      <c r="J157" s="69">
        <v>1.24</v>
      </c>
      <c r="K157" s="69">
        <v>1.2</v>
      </c>
      <c r="L157" s="69">
        <v>1.28</v>
      </c>
      <c r="M157" s="69">
        <v>1.19</v>
      </c>
      <c r="N157" s="69">
        <v>1.17</v>
      </c>
      <c r="O157" s="69">
        <v>1.21</v>
      </c>
      <c r="P157" s="12">
        <f t="shared" si="623"/>
        <v>866.85714285714289</v>
      </c>
      <c r="Q157" s="15">
        <f t="shared" si="624"/>
        <v>1.19413988657845</v>
      </c>
      <c r="R157" s="4">
        <f t="shared" si="631"/>
        <v>741</v>
      </c>
      <c r="S157" s="4">
        <f t="shared" si="632"/>
        <v>947.75</v>
      </c>
      <c r="T157" s="7">
        <f t="shared" si="633"/>
        <v>1.2441745979652117</v>
      </c>
      <c r="U157" s="5">
        <v>44051</v>
      </c>
      <c r="V157" s="9" t="str">
        <f t="shared" si="634"/>
        <v>Samstag</v>
      </c>
      <c r="W157" s="12">
        <v>1122</v>
      </c>
      <c r="X157" s="15">
        <v>1.32</v>
      </c>
      <c r="Y157" s="15">
        <v>1.23</v>
      </c>
      <c r="Z157" s="4">
        <f t="shared" si="602"/>
        <v>977.14285714285711</v>
      </c>
      <c r="AA157" s="8">
        <f t="shared" si="603"/>
        <v>1.1682322801024765</v>
      </c>
      <c r="AB157" s="4">
        <f t="shared" si="604"/>
        <v>985.36770157271519</v>
      </c>
      <c r="AC157" s="8">
        <f t="shared" si="605"/>
        <v>1.1780655697709661</v>
      </c>
      <c r="AD157" s="4">
        <f t="shared" si="606"/>
        <v>858.85714285714289</v>
      </c>
      <c r="AE157" s="8">
        <f t="shared" si="607"/>
        <v>1.0899202320522119</v>
      </c>
      <c r="AF157" s="4">
        <f t="shared" si="608"/>
        <v>866.34039409210129</v>
      </c>
      <c r="AG157" s="8">
        <f t="shared" si="609"/>
        <v>1.0994167437717022</v>
      </c>
      <c r="AH157" s="4">
        <f t="shared" si="610"/>
        <v>1158.7142857142858</v>
      </c>
      <c r="AI157" s="8">
        <f t="shared" si="611"/>
        <v>1.1266842617030144</v>
      </c>
      <c r="AJ157" s="15">
        <f t="shared" si="612"/>
        <v>5.0000000000000044E-2</v>
      </c>
      <c r="AK157" s="15">
        <f>ABS(M157-$M157)</f>
        <v>0</v>
      </c>
      <c r="AL157" s="15">
        <f t="shared" si="614"/>
        <v>2.1767719897523463E-2</v>
      </c>
      <c r="AM157" s="15">
        <f t="shared" si="615"/>
        <v>1.1934430229033843E-2</v>
      </c>
      <c r="AN157" s="15">
        <f t="shared" si="616"/>
        <v>0.13000000000000012</v>
      </c>
      <c r="AO157" s="15">
        <f t="shared" si="617"/>
        <v>9.058325622829777E-2</v>
      </c>
      <c r="AP157" s="15">
        <f t="shared" si="618"/>
        <v>35</v>
      </c>
      <c r="AQ157" s="15">
        <f t="shared" si="619"/>
        <v>116.14285714285711</v>
      </c>
      <c r="AR157" s="15">
        <f t="shared" si="620"/>
        <v>5.8571428571428896</v>
      </c>
      <c r="AS157" s="15">
        <f t="shared" si="621"/>
        <v>2.3677015727151911</v>
      </c>
    </row>
    <row r="158" spans="1:45" x14ac:dyDescent="0.4">
      <c r="A158" s="10">
        <v>44048</v>
      </c>
      <c r="B158" s="30">
        <v>156</v>
      </c>
      <c r="C158" s="11" t="str">
        <f t="shared" si="630"/>
        <v>Mittwoch</v>
      </c>
      <c r="D158" s="69">
        <v>991</v>
      </c>
      <c r="E158" s="69">
        <v>950</v>
      </c>
      <c r="F158" s="69">
        <v>1030</v>
      </c>
      <c r="G158" s="69">
        <v>990</v>
      </c>
      <c r="H158" s="69">
        <v>950</v>
      </c>
      <c r="I158" s="69">
        <v>1035</v>
      </c>
      <c r="J158" s="69">
        <v>1.28</v>
      </c>
      <c r="K158" s="69">
        <v>1.24</v>
      </c>
      <c r="L158" s="69">
        <v>1.32</v>
      </c>
      <c r="M158" s="69">
        <v>1.17</v>
      </c>
      <c r="N158" s="69">
        <v>1.1499999999999999</v>
      </c>
      <c r="O158" s="69">
        <v>1.2</v>
      </c>
      <c r="P158" s="12">
        <f t="shared" si="623"/>
        <v>902.42857142857144</v>
      </c>
      <c r="Q158" s="15">
        <f t="shared" si="624"/>
        <v>1.1745974955277281</v>
      </c>
      <c r="R158" s="4">
        <f t="shared" si="631"/>
        <v>1045</v>
      </c>
      <c r="S158" s="4">
        <f t="shared" si="632"/>
        <v>989.75</v>
      </c>
      <c r="T158" s="7">
        <f t="shared" si="633"/>
        <v>1.2770967741935484</v>
      </c>
      <c r="U158" s="5">
        <v>44052</v>
      </c>
      <c r="V158" s="9" t="str">
        <f>TEXT(U158,"TTTT")</f>
        <v>Sonntag</v>
      </c>
      <c r="W158" s="12">
        <v>555</v>
      </c>
      <c r="X158" s="15">
        <v>1.26</v>
      </c>
      <c r="Y158" s="15">
        <v>1.17</v>
      </c>
      <c r="Z158" s="4">
        <f t="shared" si="602"/>
        <v>1003.2857142857143</v>
      </c>
      <c r="AA158" s="8">
        <f t="shared" si="603"/>
        <v>1.1573829927488464</v>
      </c>
      <c r="AB158" s="4">
        <f t="shared" si="604"/>
        <v>1025.078679918827</v>
      </c>
      <c r="AC158" s="8">
        <f t="shared" si="605"/>
        <v>1.182523197005898</v>
      </c>
      <c r="AD158" s="4">
        <f t="shared" si="606"/>
        <v>928.14285714285711</v>
      </c>
      <c r="AE158" s="8">
        <f t="shared" si="607"/>
        <v>1.1432342072848847</v>
      </c>
      <c r="AF158" s="4">
        <f t="shared" si="608"/>
        <v>957.23190730705051</v>
      </c>
      <c r="AG158" s="8">
        <f t="shared" si="609"/>
        <v>1.1790644643936923</v>
      </c>
      <c r="AH158" s="4">
        <f t="shared" si="610"/>
        <v>1199.2857142857142</v>
      </c>
      <c r="AI158" s="8">
        <f t="shared" si="611"/>
        <v>1.1205285638013882</v>
      </c>
      <c r="AJ158" s="15">
        <f t="shared" si="612"/>
        <v>0.1100000000000001</v>
      </c>
      <c r="AK158" s="15">
        <f t="shared" ref="AK158" si="636">ABS(M158-$M158)</f>
        <v>0</v>
      </c>
      <c r="AL158" s="15">
        <f t="shared" si="614"/>
        <v>1.2617007251153556E-2</v>
      </c>
      <c r="AM158" s="15">
        <f t="shared" si="615"/>
        <v>1.2523197005898101E-2</v>
      </c>
      <c r="AN158" s="15">
        <f t="shared" si="616"/>
        <v>9.000000000000008E-2</v>
      </c>
      <c r="AO158" s="15">
        <f t="shared" si="617"/>
        <v>9.0644643936923508E-3</v>
      </c>
      <c r="AP158" s="15">
        <f t="shared" si="618"/>
        <v>1</v>
      </c>
      <c r="AQ158" s="15">
        <f t="shared" si="619"/>
        <v>88.571428571428555</v>
      </c>
      <c r="AR158" s="15">
        <f t="shared" si="620"/>
        <v>12.285714285714334</v>
      </c>
      <c r="AS158" s="15">
        <f t="shared" si="621"/>
        <v>34.078679918826992</v>
      </c>
    </row>
    <row r="159" spans="1:45" x14ac:dyDescent="0.4">
      <c r="A159" s="10">
        <v>44049</v>
      </c>
      <c r="B159" s="30">
        <v>157</v>
      </c>
      <c r="C159" s="11" t="str">
        <f t="shared" si="630"/>
        <v>Donnerstag</v>
      </c>
      <c r="D159" s="69">
        <v>1006</v>
      </c>
      <c r="E159" s="69">
        <v>959</v>
      </c>
      <c r="F159" s="69">
        <v>1054</v>
      </c>
      <c r="G159" s="69">
        <v>1016</v>
      </c>
      <c r="H159" s="69">
        <v>975</v>
      </c>
      <c r="I159" s="69">
        <v>1062</v>
      </c>
      <c r="J159" s="69">
        <v>1.25</v>
      </c>
      <c r="K159" s="69">
        <v>1.21</v>
      </c>
      <c r="L159" s="69">
        <v>1.29</v>
      </c>
      <c r="M159" s="69">
        <v>1.17</v>
      </c>
      <c r="N159" s="69">
        <v>1.1499999999999999</v>
      </c>
      <c r="O159" s="69">
        <v>1.19</v>
      </c>
      <c r="P159" s="12">
        <f t="shared" si="623"/>
        <v>938</v>
      </c>
      <c r="R159" s="4">
        <f t="shared" si="631"/>
        <v>1147</v>
      </c>
      <c r="S159" s="4">
        <f t="shared" si="632"/>
        <v>1015.5</v>
      </c>
      <c r="T159" s="7">
        <f t="shared" si="633"/>
        <v>1.2456301747930083</v>
      </c>
      <c r="U159" s="5">
        <v>44053</v>
      </c>
      <c r="V159" s="9" t="str">
        <f>TEXT(U159,"TTTT")</f>
        <v>Montag</v>
      </c>
      <c r="W159" s="12">
        <v>436</v>
      </c>
      <c r="X159" s="15">
        <v>1.0900000000000001</v>
      </c>
      <c r="Y159" s="15">
        <v>1.05</v>
      </c>
      <c r="Z159" s="4">
        <f t="shared" si="602"/>
        <v>1022.2857142857143</v>
      </c>
      <c r="AA159" s="8">
        <f t="shared" si="603"/>
        <v>1.1328162102263732</v>
      </c>
      <c r="AB159" s="4">
        <f t="shared" si="604"/>
        <v>1054.3553700611997</v>
      </c>
      <c r="AC159" s="8">
        <f t="shared" si="605"/>
        <v>1.16835326744157</v>
      </c>
      <c r="AD159" s="4">
        <f t="shared" si="606"/>
        <v>985.28571428571433</v>
      </c>
      <c r="AE159" s="8">
        <f t="shared" si="607"/>
        <v>1.1498832944314772</v>
      </c>
      <c r="AF159" s="4">
        <f t="shared" si="608"/>
        <v>937.90679877568971</v>
      </c>
      <c r="AG159" s="8">
        <f t="shared" si="609"/>
        <v>1.0945894617255465</v>
      </c>
      <c r="AH159" s="4">
        <f t="shared" si="610"/>
        <v>1236.7142857142858</v>
      </c>
      <c r="AI159" s="8">
        <f t="shared" si="611"/>
        <v>1.1448029621793179</v>
      </c>
      <c r="AJ159" s="15">
        <f t="shared" si="612"/>
        <v>8.0000000000000071E-2</v>
      </c>
      <c r="AK159" s="15">
        <f>ABS(M159-$M159)</f>
        <v>0</v>
      </c>
      <c r="AL159" s="15">
        <f t="shared" si="614"/>
        <v>3.7183789773626685E-2</v>
      </c>
      <c r="AM159" s="15">
        <f t="shared" si="615"/>
        <v>1.646732558429953E-3</v>
      </c>
      <c r="AN159" s="15">
        <f t="shared" si="616"/>
        <v>7.9999999999999849E-2</v>
      </c>
      <c r="AO159" s="15">
        <f t="shared" si="617"/>
        <v>7.5410538274453431E-2</v>
      </c>
      <c r="AP159" s="15">
        <f t="shared" si="618"/>
        <v>10</v>
      </c>
      <c r="AQ159" s="15">
        <f t="shared" si="619"/>
        <v>68</v>
      </c>
      <c r="AR159" s="15">
        <f t="shared" si="620"/>
        <v>16.285714285714334</v>
      </c>
      <c r="AS159" s="15">
        <f t="shared" si="621"/>
        <v>48.355370061199665</v>
      </c>
    </row>
    <row r="160" spans="1:45" x14ac:dyDescent="0.4">
      <c r="A160" s="10">
        <v>44050</v>
      </c>
      <c r="B160" s="30">
        <v>158</v>
      </c>
      <c r="C160" s="11" t="str">
        <f t="shared" ref="C160:C166" si="637">TEXT(A160,"TTTT")</f>
        <v>Freitag</v>
      </c>
      <c r="D160" s="69">
        <v>1052</v>
      </c>
      <c r="E160" s="69">
        <v>1006</v>
      </c>
      <c r="F160" s="69">
        <v>1098</v>
      </c>
      <c r="G160" s="69">
        <v>1008</v>
      </c>
      <c r="H160" s="69">
        <v>966</v>
      </c>
      <c r="I160" s="69">
        <v>1053</v>
      </c>
      <c r="J160" s="69">
        <v>1.1200000000000001</v>
      </c>
      <c r="K160" s="69">
        <v>1.0900000000000001</v>
      </c>
      <c r="L160" s="69">
        <v>1.1599999999999999</v>
      </c>
      <c r="M160" s="69">
        <v>1.1599999999999999</v>
      </c>
      <c r="N160" s="69">
        <v>1.1399999999999999</v>
      </c>
      <c r="O160" s="69">
        <v>1.18</v>
      </c>
      <c r="P160" s="12">
        <f t="shared" si="623"/>
        <v>977.14285714285711</v>
      </c>
      <c r="Q160" s="15">
        <f t="shared" ref="Q160:Q169" si="638">P161/P157</f>
        <v>1.1573829927488464</v>
      </c>
      <c r="R160" s="4">
        <f t="shared" si="631"/>
        <v>1122</v>
      </c>
      <c r="S160" s="4">
        <f t="shared" si="632"/>
        <v>1008</v>
      </c>
      <c r="T160" s="7">
        <f t="shared" si="633"/>
        <v>1.124372559955382</v>
      </c>
      <c r="U160" s="5">
        <v>44054</v>
      </c>
      <c r="V160" s="9" t="str">
        <f t="shared" ref="V160:V166" si="639">TEXT(U160,"TTTT")</f>
        <v>Dienstag</v>
      </c>
      <c r="W160" s="12">
        <v>966</v>
      </c>
      <c r="X160" s="15">
        <v>0.97</v>
      </c>
      <c r="Y160" s="15">
        <v>1.04</v>
      </c>
      <c r="Z160" s="4">
        <f t="shared" ref="Z160:Z163" si="640">AVERAGE(D157:D163)</f>
        <v>1067.7142857142858</v>
      </c>
      <c r="AA160" s="8">
        <f t="shared" ref="AA160:AA163" si="641">Z160/Z156</f>
        <v>1.1382881510813281</v>
      </c>
      <c r="AB160" s="4">
        <f t="shared" ref="AB160:AB163" si="642">AVERAGE(D157:D160,AA157^1.75*D154,AA157^1.75*D155,AA157^1.75*D156)</f>
        <v>1102.5931039819952</v>
      </c>
      <c r="AC160" s="8">
        <f t="shared" ref="AC160:AC163" si="643">AB160/Z156</f>
        <v>1.1754723923048989</v>
      </c>
      <c r="AD160" s="4">
        <f t="shared" ref="AD160:AD163" si="644">AVERAGE(W157:W163)</f>
        <v>1028.4285714285713</v>
      </c>
      <c r="AE160" s="8">
        <f t="shared" ref="AE160:AE163" si="645">AD160/AD156</f>
        <v>1.2150210970464133</v>
      </c>
      <c r="AF160" s="4">
        <f t="shared" ref="AF160:AF163" si="646">AVERAGE(W157:W160,AE157^1.75*W154,AE157^1.75*W155,AE157^1.75*W156)</f>
        <v>926.99824367259009</v>
      </c>
      <c r="AG160" s="8">
        <f t="shared" ref="AG160:AG163" si="647">AF160/AD156</f>
        <v>1.095187798431752</v>
      </c>
      <c r="AH160" s="4">
        <f t="shared" ref="AH160:AH163" si="648">AD167</f>
        <v>1233.5714285714287</v>
      </c>
      <c r="AI160" s="8">
        <f t="shared" ref="AI160:AI163" si="649">AH160/AH156</f>
        <v>1.1233250943150774</v>
      </c>
      <c r="AJ160" s="15">
        <f t="shared" ref="AJ160:AJ163" si="650">ABS(J160-$M160)</f>
        <v>3.9999999999999813E-2</v>
      </c>
      <c r="AK160" s="15">
        <f t="shared" ref="AK160" si="651">ABS(M160-$M160)</f>
        <v>0</v>
      </c>
      <c r="AL160" s="15">
        <f t="shared" ref="AL160:AL163" si="652">ABS(AA160-$M160)</f>
        <v>2.1711848918671839E-2</v>
      </c>
      <c r="AM160" s="15">
        <f t="shared" ref="AM160:AM163" si="653">ABS(AC160-$M160)</f>
        <v>1.5472392304898941E-2</v>
      </c>
      <c r="AN160" s="15">
        <f t="shared" ref="AN160:AN163" si="654">ABS(X160-$M160)</f>
        <v>0.18999999999999995</v>
      </c>
      <c r="AO160" s="15">
        <f t="shared" ref="AO160:AO163" si="655">ABS(AG160-$M160)</f>
        <v>6.4812201568247962E-2</v>
      </c>
      <c r="AP160" s="15">
        <f t="shared" ref="AP160:AP163" si="656">ABS(G160-$D160)</f>
        <v>44</v>
      </c>
      <c r="AQ160" s="15">
        <f t="shared" ref="AQ160:AQ163" si="657">ABS(P160-$D160)</f>
        <v>74.85714285714289</v>
      </c>
      <c r="AR160" s="15">
        <f t="shared" ref="AR160:AR163" si="658">ABS(Z160-$D160)</f>
        <v>15.714285714285779</v>
      </c>
      <c r="AS160" s="15">
        <f t="shared" ref="AS160:AS163" si="659">ABS(AB160-$D160)</f>
        <v>50.593103981995228</v>
      </c>
    </row>
    <row r="161" spans="1:45" x14ac:dyDescent="0.4">
      <c r="A161" s="10">
        <v>44051</v>
      </c>
      <c r="B161" s="30">
        <v>159</v>
      </c>
      <c r="C161" s="11" t="str">
        <f t="shared" si="637"/>
        <v>Samstag</v>
      </c>
      <c r="D161" s="69">
        <v>1006</v>
      </c>
      <c r="E161" s="69">
        <v>961</v>
      </c>
      <c r="F161" s="69">
        <v>1047</v>
      </c>
      <c r="G161" s="69">
        <v>1014</v>
      </c>
      <c r="H161" s="69">
        <v>969</v>
      </c>
      <c r="I161" s="69">
        <v>1057</v>
      </c>
      <c r="J161" s="69">
        <v>1.07</v>
      </c>
      <c r="K161" s="69">
        <v>1.03</v>
      </c>
      <c r="L161" s="69">
        <v>1.1000000000000001</v>
      </c>
      <c r="M161" s="69">
        <v>1.1299999999999999</v>
      </c>
      <c r="N161" s="69">
        <v>1.1100000000000001</v>
      </c>
      <c r="O161" s="69">
        <v>1.1499999999999999</v>
      </c>
      <c r="P161" s="12">
        <f t="shared" si="623"/>
        <v>1003.2857142857143</v>
      </c>
      <c r="Q161" s="15">
        <f t="shared" si="638"/>
        <v>1.1328162102263732</v>
      </c>
      <c r="R161" s="4">
        <f t="shared" si="631"/>
        <v>555</v>
      </c>
      <c r="S161" s="4">
        <f t="shared" si="632"/>
        <v>1013.75</v>
      </c>
      <c r="T161" s="7">
        <f t="shared" si="633"/>
        <v>1.0696386177789501</v>
      </c>
      <c r="U161" s="5">
        <v>44055</v>
      </c>
      <c r="V161" s="9" t="str">
        <f t="shared" si="639"/>
        <v>Mittwoch</v>
      </c>
      <c r="W161" s="12">
        <v>1226</v>
      </c>
      <c r="X161" s="15">
        <v>0.88</v>
      </c>
      <c r="Y161" s="15">
        <v>1.04</v>
      </c>
      <c r="Z161" s="4">
        <f t="shared" si="640"/>
        <v>1116.4285714285713</v>
      </c>
      <c r="AA161" s="8">
        <f t="shared" si="641"/>
        <v>1.1425438596491226</v>
      </c>
      <c r="AB161" s="4">
        <f t="shared" si="642"/>
        <v>1126.8697461061897</v>
      </c>
      <c r="AC161" s="8">
        <f t="shared" si="643"/>
        <v>1.1532292723308959</v>
      </c>
      <c r="AD161" s="4">
        <f t="shared" si="644"/>
        <v>1070.2857142857142</v>
      </c>
      <c r="AE161" s="8">
        <f t="shared" si="645"/>
        <v>1.2461743180306053</v>
      </c>
      <c r="AF161" s="4">
        <f t="shared" si="646"/>
        <v>1053.1135939893547</v>
      </c>
      <c r="AG161" s="8">
        <f t="shared" si="647"/>
        <v>1.226180165988936</v>
      </c>
      <c r="AH161" s="4">
        <f t="shared" si="648"/>
        <v>1322</v>
      </c>
      <c r="AI161" s="8">
        <f t="shared" si="649"/>
        <v>1.1409197386265564</v>
      </c>
      <c r="AJ161" s="15">
        <f t="shared" si="650"/>
        <v>5.9999999999999831E-2</v>
      </c>
      <c r="AK161" s="15">
        <f>ABS(M161-$M161)</f>
        <v>0</v>
      </c>
      <c r="AL161" s="15">
        <f t="shared" si="652"/>
        <v>1.2543859649122746E-2</v>
      </c>
      <c r="AM161" s="15">
        <f t="shared" si="653"/>
        <v>2.3229272330896E-2</v>
      </c>
      <c r="AN161" s="15">
        <f t="shared" si="654"/>
        <v>0.24999999999999989</v>
      </c>
      <c r="AO161" s="15">
        <f t="shared" si="655"/>
        <v>9.6180165988936084E-2</v>
      </c>
      <c r="AP161" s="15">
        <f t="shared" si="656"/>
        <v>8</v>
      </c>
      <c r="AQ161" s="15">
        <f t="shared" si="657"/>
        <v>2.7142857142856656</v>
      </c>
      <c r="AR161" s="15">
        <f t="shared" si="658"/>
        <v>110.42857142857133</v>
      </c>
      <c r="AS161" s="15">
        <f t="shared" si="659"/>
        <v>120.86974610618972</v>
      </c>
    </row>
    <row r="162" spans="1:45" x14ac:dyDescent="0.4">
      <c r="A162" s="10">
        <v>44052</v>
      </c>
      <c r="B162" s="30">
        <v>160</v>
      </c>
      <c r="C162" s="11" t="str">
        <f t="shared" si="637"/>
        <v>Sonntag</v>
      </c>
      <c r="D162" s="69">
        <v>1036</v>
      </c>
      <c r="E162" s="69">
        <v>991</v>
      </c>
      <c r="F162" s="69">
        <v>1085</v>
      </c>
      <c r="G162" s="69">
        <v>1025</v>
      </c>
      <c r="H162" s="69">
        <v>979</v>
      </c>
      <c r="I162" s="69">
        <v>1071</v>
      </c>
      <c r="J162" s="69">
        <v>1.04</v>
      </c>
      <c r="K162" s="69">
        <v>1</v>
      </c>
      <c r="L162" s="69">
        <v>1.07</v>
      </c>
      <c r="M162" s="69">
        <v>1.1399999999999999</v>
      </c>
      <c r="N162" s="69">
        <v>1.1200000000000001</v>
      </c>
      <c r="O162" s="69">
        <v>1.1599999999999999</v>
      </c>
      <c r="P162" s="12">
        <f t="shared" si="623"/>
        <v>1022.2857142857143</v>
      </c>
      <c r="Q162" s="15">
        <f t="shared" si="638"/>
        <v>1.1382881510813281</v>
      </c>
      <c r="R162" s="4">
        <f t="shared" si="631"/>
        <v>436</v>
      </c>
      <c r="S162" s="4">
        <f t="shared" si="632"/>
        <v>1025</v>
      </c>
      <c r="T162" s="7">
        <f t="shared" si="633"/>
        <v>1.0356150543066431</v>
      </c>
      <c r="U162" s="5">
        <v>44056</v>
      </c>
      <c r="V162" s="9" t="str">
        <f t="shared" si="639"/>
        <v>Donnerstag</v>
      </c>
      <c r="W162" s="12">
        <v>1445</v>
      </c>
      <c r="X162" s="15">
        <v>0.91</v>
      </c>
      <c r="Y162" s="15">
        <v>1.06</v>
      </c>
      <c r="Z162" s="4">
        <f t="shared" si="640"/>
        <v>1163.2857142857142</v>
      </c>
      <c r="AA162" s="8">
        <f t="shared" si="641"/>
        <v>1.1594760074042432</v>
      </c>
      <c r="AB162" s="4">
        <f t="shared" si="642"/>
        <v>1128.7574561064987</v>
      </c>
      <c r="AC162" s="8">
        <f t="shared" si="643"/>
        <v>1.1250608276727168</v>
      </c>
      <c r="AD162" s="4">
        <f t="shared" si="644"/>
        <v>1080.2857142857142</v>
      </c>
      <c r="AE162" s="8">
        <f t="shared" si="645"/>
        <v>1.1639218100661843</v>
      </c>
      <c r="AF162" s="4">
        <f t="shared" si="646"/>
        <v>1096.9799044444906</v>
      </c>
      <c r="AG162" s="8">
        <f t="shared" si="647"/>
        <v>1.1819084702341749</v>
      </c>
      <c r="AH162" s="4">
        <f t="shared" si="648"/>
        <v>1344.4285714285713</v>
      </c>
      <c r="AI162" s="8">
        <f t="shared" si="649"/>
        <v>1.1210244192972008</v>
      </c>
      <c r="AJ162" s="15">
        <f t="shared" si="650"/>
        <v>9.9999999999999867E-2</v>
      </c>
      <c r="AK162" s="15">
        <f t="shared" ref="AK162" si="660">ABS(M162-$M162)</f>
        <v>0</v>
      </c>
      <c r="AL162" s="15">
        <f t="shared" si="652"/>
        <v>1.9476007404243267E-2</v>
      </c>
      <c r="AM162" s="15">
        <f t="shared" si="653"/>
        <v>1.4939172327283146E-2</v>
      </c>
      <c r="AN162" s="15">
        <f t="shared" si="654"/>
        <v>0.22999999999999987</v>
      </c>
      <c r="AO162" s="15">
        <f t="shared" si="655"/>
        <v>4.1908470234174988E-2</v>
      </c>
      <c r="AP162" s="15">
        <f t="shared" si="656"/>
        <v>11</v>
      </c>
      <c r="AQ162" s="15">
        <f t="shared" si="657"/>
        <v>13.714285714285666</v>
      </c>
      <c r="AR162" s="15">
        <f t="shared" si="658"/>
        <v>127.28571428571422</v>
      </c>
      <c r="AS162" s="15">
        <f t="shared" si="659"/>
        <v>92.757456106498694</v>
      </c>
    </row>
    <row r="163" spans="1:45" x14ac:dyDescent="0.4">
      <c r="A163" s="10">
        <v>44053</v>
      </c>
      <c r="B163" s="30">
        <v>161</v>
      </c>
      <c r="C163" s="11" t="str">
        <f t="shared" si="637"/>
        <v>Montag</v>
      </c>
      <c r="D163" s="69">
        <v>1400</v>
      </c>
      <c r="E163" s="69">
        <v>1352</v>
      </c>
      <c r="F163" s="69">
        <v>1450</v>
      </c>
      <c r="G163" s="69">
        <v>1123</v>
      </c>
      <c r="H163" s="69">
        <v>1077</v>
      </c>
      <c r="I163" s="69">
        <v>1170</v>
      </c>
      <c r="J163" s="69">
        <v>1.1100000000000001</v>
      </c>
      <c r="K163" s="69">
        <v>1.07</v>
      </c>
      <c r="L163" s="69">
        <v>1.1399999999999999</v>
      </c>
      <c r="M163" s="69">
        <v>1.1399999999999999</v>
      </c>
      <c r="N163" s="69">
        <v>1.1200000000000001</v>
      </c>
      <c r="O163" s="69">
        <v>1.1599999999999999</v>
      </c>
      <c r="P163" s="12">
        <f t="shared" si="623"/>
        <v>1067.7142857142858</v>
      </c>
      <c r="Q163" s="15">
        <f t="shared" si="638"/>
        <v>1.1425438596491226</v>
      </c>
      <c r="R163" s="4">
        <f t="shared" si="631"/>
        <v>966</v>
      </c>
      <c r="S163" s="4">
        <f t="shared" si="632"/>
        <v>1123.5</v>
      </c>
      <c r="T163" s="7">
        <f t="shared" si="633"/>
        <v>1.1063515509601181</v>
      </c>
      <c r="U163" s="5">
        <v>44057</v>
      </c>
      <c r="V163" s="9" t="str">
        <f t="shared" si="639"/>
        <v>Freitag</v>
      </c>
      <c r="W163" s="12">
        <v>1449</v>
      </c>
      <c r="X163" s="15">
        <v>1.08</v>
      </c>
      <c r="Y163" s="15">
        <v>1.1399999999999999</v>
      </c>
      <c r="Z163" s="4">
        <f t="shared" si="640"/>
        <v>1211.2857142857142</v>
      </c>
      <c r="AA163" s="8">
        <f t="shared" si="641"/>
        <v>1.1848798211291223</v>
      </c>
      <c r="AB163" s="4">
        <f t="shared" si="642"/>
        <v>1176.0225552777067</v>
      </c>
      <c r="AC163" s="8">
        <f t="shared" si="643"/>
        <v>1.1503853950452692</v>
      </c>
      <c r="AD163" s="4">
        <f t="shared" si="644"/>
        <v>1098.1428571428571</v>
      </c>
      <c r="AE163" s="8">
        <f t="shared" si="645"/>
        <v>1.1145425547339423</v>
      </c>
      <c r="AF163" s="4">
        <f t="shared" si="646"/>
        <v>1151.0181077692052</v>
      </c>
      <c r="AG163" s="8">
        <f t="shared" si="647"/>
        <v>1.1682074459017597</v>
      </c>
      <c r="AH163" s="4">
        <f t="shared" si="648"/>
        <v>1365.8571428571429</v>
      </c>
      <c r="AI163" s="8">
        <f t="shared" si="649"/>
        <v>1.1044241654152709</v>
      </c>
      <c r="AJ163" s="15">
        <f t="shared" si="650"/>
        <v>2.9999999999999805E-2</v>
      </c>
      <c r="AK163" s="15">
        <f>ABS(M163-$M163)</f>
        <v>0</v>
      </c>
      <c r="AL163" s="15">
        <f t="shared" si="652"/>
        <v>4.4879821129122366E-2</v>
      </c>
      <c r="AM163" s="15">
        <f t="shared" si="653"/>
        <v>1.0385395045269252E-2</v>
      </c>
      <c r="AN163" s="15">
        <f t="shared" si="654"/>
        <v>5.9999999999999831E-2</v>
      </c>
      <c r="AO163" s="15">
        <f t="shared" si="655"/>
        <v>2.8207445901759831E-2</v>
      </c>
      <c r="AP163" s="15">
        <f t="shared" si="656"/>
        <v>277</v>
      </c>
      <c r="AQ163" s="15">
        <f t="shared" si="657"/>
        <v>332.28571428571422</v>
      </c>
      <c r="AR163" s="15">
        <f t="shared" si="658"/>
        <v>188.71428571428578</v>
      </c>
      <c r="AS163" s="15">
        <f t="shared" si="659"/>
        <v>223.97744472229328</v>
      </c>
    </row>
    <row r="164" spans="1:45" x14ac:dyDescent="0.4">
      <c r="A164" s="10">
        <v>44054</v>
      </c>
      <c r="B164" s="30">
        <v>162</v>
      </c>
      <c r="C164" s="11" t="str">
        <f t="shared" si="637"/>
        <v>Dienstag</v>
      </c>
      <c r="D164" s="69">
        <v>1324</v>
      </c>
      <c r="E164" s="69">
        <v>1270</v>
      </c>
      <c r="F164" s="69">
        <v>1375</v>
      </c>
      <c r="G164" s="69">
        <v>1191</v>
      </c>
      <c r="H164" s="69">
        <v>1143</v>
      </c>
      <c r="I164" s="69">
        <v>1239</v>
      </c>
      <c r="J164" s="69">
        <v>1.18</v>
      </c>
      <c r="K164" s="69">
        <v>1.1499999999999999</v>
      </c>
      <c r="L164" s="69">
        <v>1.22</v>
      </c>
      <c r="M164" s="69">
        <v>1.1599999999999999</v>
      </c>
      <c r="N164" s="69">
        <v>1.1399999999999999</v>
      </c>
      <c r="O164" s="69">
        <v>1.18</v>
      </c>
      <c r="P164" s="12">
        <f t="shared" si="623"/>
        <v>1116.4285714285713</v>
      </c>
      <c r="Q164" s="15">
        <f t="shared" si="638"/>
        <v>1.1594760074042432</v>
      </c>
      <c r="R164" s="4">
        <f t="shared" si="631"/>
        <v>1226</v>
      </c>
      <c r="S164" s="4">
        <f t="shared" si="632"/>
        <v>1191.5</v>
      </c>
      <c r="T164" s="7">
        <f t="shared" si="633"/>
        <v>1.1820436507936507</v>
      </c>
      <c r="U164" s="5">
        <v>44058</v>
      </c>
      <c r="V164" s="9" t="str">
        <f t="shared" si="639"/>
        <v>Samstag</v>
      </c>
      <c r="W164" s="12">
        <v>1415</v>
      </c>
      <c r="X164" s="15">
        <v>1.29</v>
      </c>
      <c r="Y164" s="15">
        <v>1.23</v>
      </c>
      <c r="Z164" s="4">
        <f t="shared" ref="Z164:Z165" si="661">AVERAGE(D161:D167)</f>
        <v>1248.8571428571429</v>
      </c>
      <c r="AA164" s="8">
        <f t="shared" ref="AA164:AA165" si="662">Z164/Z160</f>
        <v>1.1696548033181695</v>
      </c>
      <c r="AB164" s="4">
        <f t="shared" ref="AB164:AB165" si="663">AVERAGE(D161:D164,AA161^1.75*D158,AA161^1.75*D159,AA161^1.75*D160)</f>
        <v>1230.82451569349</v>
      </c>
      <c r="AC164" s="8">
        <f t="shared" ref="AC164:AC165" si="664">AB164/Z160</f>
        <v>1.1527658027635039</v>
      </c>
      <c r="AD164" s="4">
        <f t="shared" ref="AD164:AD165" si="665">AVERAGE(W161:W167)</f>
        <v>1158.7142857142858</v>
      </c>
      <c r="AE164" s="8">
        <f t="shared" ref="AE164:AE165" si="666">AD164/AD160</f>
        <v>1.1266842617030144</v>
      </c>
      <c r="AF164" s="4">
        <f t="shared" ref="AF164:AF165" si="667">AVERAGE(W161:W164,AE161^1.75*W158,AE161^1.75*W159,AE161^1.75*W160)</f>
        <v>1201.6327723817794</v>
      </c>
      <c r="AG164" s="8">
        <f t="shared" ref="AG164:AG165" si="668">AF164/AD160</f>
        <v>1.1684163643106622</v>
      </c>
      <c r="AH164" s="4">
        <f t="shared" ref="AH164:AH165" si="669">AD171</f>
        <v>1349.8571428571429</v>
      </c>
      <c r="AI164" s="8">
        <f t="shared" ref="AI164:AI165" si="670">AH164/AH160</f>
        <v>1.0942675159235669</v>
      </c>
      <c r="AJ164" s="15">
        <f t="shared" ref="AJ164:AJ165" si="671">ABS(J164-$M164)</f>
        <v>2.0000000000000018E-2</v>
      </c>
      <c r="AK164" s="15">
        <f t="shared" ref="AK164" si="672">ABS(M164-$M164)</f>
        <v>0</v>
      </c>
      <c r="AL164" s="15">
        <f t="shared" ref="AL164:AL165" si="673">ABS(AA164-$M164)</f>
        <v>9.6548033181695914E-3</v>
      </c>
      <c r="AM164" s="15">
        <f t="shared" ref="AM164:AM165" si="674">ABS(AC164-$M164)</f>
        <v>7.2341972364959872E-3</v>
      </c>
      <c r="AN164" s="15">
        <f t="shared" ref="AN164:AN165" si="675">ABS(X164-$M164)</f>
        <v>0.13000000000000012</v>
      </c>
      <c r="AO164" s="15">
        <f t="shared" ref="AO164:AO165" si="676">ABS(AG164-$M164)</f>
        <v>8.4163643106622832E-3</v>
      </c>
      <c r="AP164" s="15">
        <f t="shared" ref="AP164:AP165" si="677">ABS(G164-$D164)</f>
        <v>133</v>
      </c>
      <c r="AQ164" s="15">
        <f t="shared" ref="AQ164:AQ165" si="678">ABS(P164-$D164)</f>
        <v>207.57142857142867</v>
      </c>
      <c r="AR164" s="15">
        <f t="shared" ref="AR164:AR165" si="679">ABS(Z164-$D164)</f>
        <v>75.14285714285711</v>
      </c>
      <c r="AS164" s="15">
        <f t="shared" ref="AS164:AS165" si="680">ABS(AB164-$D164)</f>
        <v>93.175484306510043</v>
      </c>
    </row>
    <row r="165" spans="1:45" x14ac:dyDescent="0.4">
      <c r="A165" s="10">
        <v>44055</v>
      </c>
      <c r="B165" s="30">
        <v>163</v>
      </c>
      <c r="C165" s="11" t="str">
        <f t="shared" si="637"/>
        <v>Mittwoch</v>
      </c>
      <c r="D165" s="69">
        <v>1319</v>
      </c>
      <c r="E165" s="69">
        <v>1271</v>
      </c>
      <c r="F165" s="69">
        <v>1373</v>
      </c>
      <c r="G165" s="69">
        <v>1270</v>
      </c>
      <c r="H165" s="69">
        <v>1221</v>
      </c>
      <c r="I165" s="69">
        <v>1321</v>
      </c>
      <c r="J165" s="69">
        <v>1.25</v>
      </c>
      <c r="K165" s="69">
        <v>1.22</v>
      </c>
      <c r="L165" s="69">
        <v>1.29</v>
      </c>
      <c r="M165" s="69">
        <v>1.18</v>
      </c>
      <c r="N165" s="69">
        <v>1.17</v>
      </c>
      <c r="O165" s="69">
        <v>1.2</v>
      </c>
      <c r="P165" s="12">
        <f t="shared" si="623"/>
        <v>1163.2857142857142</v>
      </c>
      <c r="Q165" s="15">
        <f t="shared" si="638"/>
        <v>1.1848798211291223</v>
      </c>
      <c r="R165" s="4">
        <f t="shared" si="631"/>
        <v>1445</v>
      </c>
      <c r="S165" s="4">
        <f t="shared" si="632"/>
        <v>1269.75</v>
      </c>
      <c r="T165" s="7">
        <f t="shared" si="633"/>
        <v>1.2525277435265105</v>
      </c>
      <c r="U165" s="5">
        <v>44059</v>
      </c>
      <c r="V165" s="9" t="str">
        <f t="shared" si="639"/>
        <v>Sonntag</v>
      </c>
      <c r="W165" s="12">
        <v>625</v>
      </c>
      <c r="X165" s="15">
        <v>1.21</v>
      </c>
      <c r="Y165" s="15">
        <v>1.1299999999999999</v>
      </c>
      <c r="Z165" s="4">
        <f t="shared" si="661"/>
        <v>1279.4285714285713</v>
      </c>
      <c r="AA165" s="8">
        <f t="shared" si="662"/>
        <v>1.146001279590531</v>
      </c>
      <c r="AB165" s="4">
        <f t="shared" si="663"/>
        <v>1292.6572802122034</v>
      </c>
      <c r="AC165" s="8">
        <f t="shared" si="664"/>
        <v>1.1578504109386341</v>
      </c>
      <c r="AD165" s="4">
        <f t="shared" si="665"/>
        <v>1199.2857142857142</v>
      </c>
      <c r="AE165" s="8">
        <f t="shared" si="666"/>
        <v>1.1205285638013882</v>
      </c>
      <c r="AF165" s="4">
        <f t="shared" si="667"/>
        <v>1194.516414041909</v>
      </c>
      <c r="AG165" s="8">
        <f t="shared" si="668"/>
        <v>1.1160724637337645</v>
      </c>
      <c r="AH165" s="4">
        <f t="shared" si="669"/>
        <v>1359.2857142857142</v>
      </c>
      <c r="AI165" s="8">
        <f t="shared" si="670"/>
        <v>1.0282040198832936</v>
      </c>
      <c r="AJ165" s="15">
        <f t="shared" si="671"/>
        <v>7.0000000000000062E-2</v>
      </c>
      <c r="AK165" s="15">
        <f>ABS(M165-$M165)</f>
        <v>0</v>
      </c>
      <c r="AL165" s="15">
        <f t="shared" si="673"/>
        <v>3.3998720409468941E-2</v>
      </c>
      <c r="AM165" s="15">
        <f t="shared" si="674"/>
        <v>2.2149589061365882E-2</v>
      </c>
      <c r="AN165" s="15">
        <f t="shared" si="675"/>
        <v>3.0000000000000027E-2</v>
      </c>
      <c r="AO165" s="15">
        <f t="shared" si="676"/>
        <v>6.3927536266235485E-2</v>
      </c>
      <c r="AP165" s="15">
        <f t="shared" si="677"/>
        <v>49</v>
      </c>
      <c r="AQ165" s="15">
        <f t="shared" si="678"/>
        <v>155.71428571428578</v>
      </c>
      <c r="AR165" s="15">
        <f t="shared" si="679"/>
        <v>39.571428571428669</v>
      </c>
      <c r="AS165" s="15">
        <f t="shared" si="680"/>
        <v>26.342719787796568</v>
      </c>
    </row>
    <row r="166" spans="1:45" x14ac:dyDescent="0.4">
      <c r="A166" s="10">
        <v>44056</v>
      </c>
      <c r="B166" s="30">
        <v>164</v>
      </c>
      <c r="C166" s="11" t="str">
        <f t="shared" si="637"/>
        <v>Donnerstag</v>
      </c>
      <c r="D166" s="69">
        <v>1342</v>
      </c>
      <c r="E166" s="69">
        <v>1292</v>
      </c>
      <c r="F166" s="69">
        <v>1396</v>
      </c>
      <c r="G166" s="69">
        <v>1346</v>
      </c>
      <c r="H166" s="69">
        <v>1296</v>
      </c>
      <c r="I166" s="69">
        <v>1398</v>
      </c>
      <c r="J166" s="69">
        <v>1.31</v>
      </c>
      <c r="K166" s="69">
        <v>1.28</v>
      </c>
      <c r="L166" s="69">
        <v>1.36</v>
      </c>
      <c r="M166" s="69">
        <v>1.17</v>
      </c>
      <c r="N166" s="69">
        <v>1.1499999999999999</v>
      </c>
      <c r="O166" s="69">
        <v>1.19</v>
      </c>
      <c r="P166" s="12">
        <f t="shared" si="623"/>
        <v>1211.2857142857142</v>
      </c>
      <c r="Q166" s="15">
        <f t="shared" si="638"/>
        <v>1.1696548033181695</v>
      </c>
      <c r="R166" s="4">
        <f t="shared" si="631"/>
        <v>1449</v>
      </c>
      <c r="S166" s="4">
        <f t="shared" si="632"/>
        <v>1346.25</v>
      </c>
      <c r="T166" s="7">
        <f t="shared" si="633"/>
        <v>1.3134146341463415</v>
      </c>
      <c r="U166" s="5">
        <v>44060</v>
      </c>
      <c r="V166" s="9" t="str">
        <f t="shared" si="639"/>
        <v>Montag</v>
      </c>
      <c r="W166" s="12">
        <v>561</v>
      </c>
      <c r="X166" s="15">
        <v>1.1100000000000001</v>
      </c>
      <c r="Y166" s="15">
        <v>1.04</v>
      </c>
      <c r="Z166" s="4">
        <f t="shared" ref="Z166:Z168" si="681">AVERAGE(D163:D169)</f>
        <v>1298.7142857142858</v>
      </c>
      <c r="AA166" s="8">
        <f t="shared" ref="AA166:AA168" si="682">Z166/Z162</f>
        <v>1.1164190101928038</v>
      </c>
      <c r="AB166" s="4">
        <f t="shared" ref="AB166:AB168" si="683">AVERAGE(D163:D166,AA163^1.75*D160,AA163^1.75*D161,AA163^1.75*D162)</f>
        <v>1364.0601590585914</v>
      </c>
      <c r="AC166" s="8">
        <f t="shared" ref="AC166:AC168" si="684">AB166/Z162</f>
        <v>1.1725925473916419</v>
      </c>
      <c r="AD166" s="4">
        <f t="shared" ref="AD166:AD168" si="685">AVERAGE(W163:W169)</f>
        <v>1236.7142857142858</v>
      </c>
      <c r="AE166" s="8">
        <f t="shared" ref="AE166:AE168" si="686">AD166/AD162</f>
        <v>1.1448029621793179</v>
      </c>
      <c r="AF166" s="4">
        <f t="shared" ref="AF166:AF168" si="687">AVERAGE(W163:W166,AE163^1.75*W160,AE163^1.75*W161,AE163^1.75*W162)</f>
        <v>1206.7229376015232</v>
      </c>
      <c r="AG166" s="8">
        <f t="shared" ref="AG166:AG168" si="688">AF166/AD162</f>
        <v>1.1170405399643828</v>
      </c>
      <c r="AH166" s="4">
        <f t="shared" ref="AH166:AH168" si="689">AD173</f>
        <v>1330.7142857142858</v>
      </c>
      <c r="AI166" s="8">
        <f t="shared" ref="AI166:AI168" si="690">AH166/AH162</f>
        <v>0.9897991711826587</v>
      </c>
      <c r="AJ166" s="15">
        <f t="shared" ref="AJ166:AJ168" si="691">ABS(J166-$M166)</f>
        <v>0.14000000000000012</v>
      </c>
      <c r="AK166" s="15">
        <f>ABS(M166-$M166)</f>
        <v>0</v>
      </c>
      <c r="AL166" s="15">
        <f t="shared" ref="AL166:AL168" si="692">ABS(AA166-$M166)</f>
        <v>5.3580989807196167E-2</v>
      </c>
      <c r="AM166" s="15">
        <f t="shared" ref="AM166:AM168" si="693">ABS(AC166-$M166)</f>
        <v>2.5925473916419417E-3</v>
      </c>
      <c r="AN166" s="15">
        <f t="shared" ref="AN166:AN168" si="694">ABS(X166-$M166)</f>
        <v>5.9999999999999831E-2</v>
      </c>
      <c r="AO166" s="15">
        <f t="shared" ref="AO166:AO168" si="695">ABS(AG166-$M166)</f>
        <v>5.2959460035617134E-2</v>
      </c>
      <c r="AP166" s="15">
        <f t="shared" ref="AP166:AP168" si="696">ABS(G166-$D166)</f>
        <v>4</v>
      </c>
      <c r="AQ166" s="15">
        <f t="shared" ref="AQ166:AQ168" si="697">ABS(P166-$D166)</f>
        <v>130.71428571428578</v>
      </c>
      <c r="AR166" s="15">
        <f t="shared" ref="AR166:AR168" si="698">ABS(Z166-$D166)</f>
        <v>43.285714285714221</v>
      </c>
      <c r="AS166" s="15">
        <f t="shared" ref="AS166:AS168" si="699">ABS(AB166-$D166)</f>
        <v>22.060159058591353</v>
      </c>
    </row>
    <row r="167" spans="1:45" x14ac:dyDescent="0.4">
      <c r="A167" s="10">
        <v>44057</v>
      </c>
      <c r="B167" s="30">
        <v>165</v>
      </c>
      <c r="C167" s="11" t="str">
        <f t="shared" ref="C167:C169" si="700">TEXT(A167,"TTTT")</f>
        <v>Freitag</v>
      </c>
      <c r="D167" s="69">
        <v>1315</v>
      </c>
      <c r="E167" s="69">
        <v>1266</v>
      </c>
      <c r="F167" s="69">
        <v>1364</v>
      </c>
      <c r="G167" s="69">
        <v>1325</v>
      </c>
      <c r="H167" s="69">
        <v>1275</v>
      </c>
      <c r="I167" s="69">
        <v>1377</v>
      </c>
      <c r="J167" s="69">
        <v>1.18</v>
      </c>
      <c r="K167" s="69">
        <v>1.1499999999999999</v>
      </c>
      <c r="L167" s="69">
        <v>1.21</v>
      </c>
      <c r="M167" s="69">
        <v>1.1499999999999999</v>
      </c>
      <c r="N167" s="69">
        <v>1.1299999999999999</v>
      </c>
      <c r="O167" s="69">
        <v>1.1599999999999999</v>
      </c>
      <c r="P167" s="12">
        <f t="shared" si="623"/>
        <v>1248.8571428571429</v>
      </c>
      <c r="Q167" s="15">
        <f t="shared" si="638"/>
        <v>1.146001279590531</v>
      </c>
      <c r="R167" s="4">
        <f t="shared" si="631"/>
        <v>1415</v>
      </c>
      <c r="S167" s="4">
        <f t="shared" si="632"/>
        <v>1325</v>
      </c>
      <c r="T167" s="7">
        <f t="shared" si="633"/>
        <v>1.1793502447708055</v>
      </c>
      <c r="U167" s="5">
        <v>44061</v>
      </c>
      <c r="V167" s="9" t="str">
        <f t="shared" ref="V167:V169" si="701">TEXT(U167,"TTTT")</f>
        <v>Dienstag</v>
      </c>
      <c r="W167" s="12">
        <v>1390</v>
      </c>
      <c r="X167" s="15">
        <v>1.06</v>
      </c>
      <c r="Y167" s="15">
        <v>1.05</v>
      </c>
      <c r="Z167" s="4">
        <f t="shared" si="681"/>
        <v>1300.7142857142858</v>
      </c>
      <c r="AA167" s="8">
        <f t="shared" si="682"/>
        <v>1.073829461021347</v>
      </c>
      <c r="AB167" s="4">
        <f t="shared" si="683"/>
        <v>1404.0080995428373</v>
      </c>
      <c r="AC167" s="8">
        <f t="shared" si="684"/>
        <v>1.1591056370798281</v>
      </c>
      <c r="AD167" s="4">
        <f t="shared" si="685"/>
        <v>1233.5714285714287</v>
      </c>
      <c r="AE167" s="8">
        <f t="shared" si="686"/>
        <v>1.1233250943150774</v>
      </c>
      <c r="AF167" s="4">
        <f t="shared" si="687"/>
        <v>1295.334974413546</v>
      </c>
      <c r="AG167" s="8">
        <f t="shared" si="688"/>
        <v>1.179568729139433</v>
      </c>
      <c r="AH167" s="4">
        <f t="shared" si="689"/>
        <v>1351.2857142857142</v>
      </c>
      <c r="AI167" s="8">
        <f t="shared" si="690"/>
        <v>0.98933165986821459</v>
      </c>
      <c r="AJ167" s="15">
        <f t="shared" si="691"/>
        <v>3.0000000000000027E-2</v>
      </c>
      <c r="AK167" s="15">
        <f t="shared" ref="AK167" si="702">ABS(M167-$M167)</f>
        <v>0</v>
      </c>
      <c r="AL167" s="15">
        <f t="shared" si="692"/>
        <v>7.6170538978652891E-2</v>
      </c>
      <c r="AM167" s="15">
        <f t="shared" si="693"/>
        <v>9.1056370798281439E-3</v>
      </c>
      <c r="AN167" s="15">
        <f t="shared" si="694"/>
        <v>8.9999999999999858E-2</v>
      </c>
      <c r="AO167" s="15">
        <f t="shared" si="695"/>
        <v>2.9568729139433092E-2</v>
      </c>
      <c r="AP167" s="15">
        <f t="shared" si="696"/>
        <v>10</v>
      </c>
      <c r="AQ167" s="15">
        <f t="shared" si="697"/>
        <v>66.14285714285711</v>
      </c>
      <c r="AR167" s="15">
        <f t="shared" si="698"/>
        <v>14.285714285714221</v>
      </c>
      <c r="AS167" s="15">
        <f t="shared" si="699"/>
        <v>89.008099542837272</v>
      </c>
    </row>
    <row r="168" spans="1:45" x14ac:dyDescent="0.4">
      <c r="A168" s="10">
        <v>44058</v>
      </c>
      <c r="B168" s="30">
        <v>166</v>
      </c>
      <c r="C168" s="11" t="str">
        <f t="shared" si="700"/>
        <v>Samstag</v>
      </c>
      <c r="D168" s="69">
        <v>1220</v>
      </c>
      <c r="E168" s="69">
        <v>1172</v>
      </c>
      <c r="F168" s="69">
        <v>1263</v>
      </c>
      <c r="G168" s="69">
        <v>1299</v>
      </c>
      <c r="H168" s="69">
        <v>1250</v>
      </c>
      <c r="I168" s="69">
        <v>1349</v>
      </c>
      <c r="J168" s="69">
        <v>1.0900000000000001</v>
      </c>
      <c r="K168" s="69">
        <v>1.06</v>
      </c>
      <c r="L168" s="69">
        <v>1.1200000000000001</v>
      </c>
      <c r="M168" s="69">
        <v>1.1200000000000001</v>
      </c>
      <c r="N168" s="69">
        <v>1.1000000000000001</v>
      </c>
      <c r="O168" s="69">
        <v>1.1299999999999999</v>
      </c>
      <c r="P168" s="12">
        <f t="shared" ref="P168:P170" si="703">AVERAGE(D162:D168)</f>
        <v>1279.4285714285713</v>
      </c>
      <c r="Q168" s="15">
        <f t="shared" si="638"/>
        <v>1.1164190101928038</v>
      </c>
      <c r="R168" s="4">
        <f t="shared" si="631"/>
        <v>625</v>
      </c>
      <c r="S168" s="4">
        <f t="shared" si="632"/>
        <v>1299</v>
      </c>
      <c r="T168" s="7">
        <f t="shared" si="633"/>
        <v>1.0902224087284935</v>
      </c>
      <c r="U168" s="5">
        <v>44062</v>
      </c>
      <c r="V168" s="9" t="str">
        <f t="shared" si="701"/>
        <v>Mittwoch</v>
      </c>
      <c r="W168" s="12">
        <v>1510</v>
      </c>
      <c r="X168" s="15">
        <v>1.03</v>
      </c>
      <c r="Y168" s="15">
        <v>1.08</v>
      </c>
      <c r="Z168" s="4">
        <f t="shared" si="681"/>
        <v>1321.2857142857142</v>
      </c>
      <c r="AA168" s="8">
        <f t="shared" si="682"/>
        <v>1.0579958819492106</v>
      </c>
      <c r="AB168" s="4">
        <f t="shared" si="683"/>
        <v>1424.0962915642353</v>
      </c>
      <c r="AC168" s="8">
        <f t="shared" si="684"/>
        <v>1.1403196111816114</v>
      </c>
      <c r="AD168" s="4">
        <f t="shared" si="685"/>
        <v>1322</v>
      </c>
      <c r="AE168" s="8">
        <f t="shared" si="686"/>
        <v>1.1409197386265564</v>
      </c>
      <c r="AF168" s="4">
        <f t="shared" si="687"/>
        <v>1334.9367815425649</v>
      </c>
      <c r="AG168" s="8">
        <f t="shared" si="688"/>
        <v>1.1520845112560663</v>
      </c>
      <c r="AH168" s="4">
        <f t="shared" si="689"/>
        <v>1272</v>
      </c>
      <c r="AI168" s="8">
        <f t="shared" si="690"/>
        <v>0.94232193882950577</v>
      </c>
      <c r="AJ168" s="15">
        <f t="shared" si="691"/>
        <v>3.0000000000000027E-2</v>
      </c>
      <c r="AK168" s="15">
        <f>ABS(M168-$M168)</f>
        <v>0</v>
      </c>
      <c r="AL168" s="15">
        <f t="shared" si="692"/>
        <v>6.2004118050789536E-2</v>
      </c>
      <c r="AM168" s="15">
        <f t="shared" si="693"/>
        <v>2.0319611181611297E-2</v>
      </c>
      <c r="AN168" s="15">
        <f t="shared" si="694"/>
        <v>9.000000000000008E-2</v>
      </c>
      <c r="AO168" s="15">
        <f t="shared" si="695"/>
        <v>3.2084511256066151E-2</v>
      </c>
      <c r="AP168" s="15">
        <f t="shared" si="696"/>
        <v>79</v>
      </c>
      <c r="AQ168" s="15">
        <f t="shared" si="697"/>
        <v>59.428571428571331</v>
      </c>
      <c r="AR168" s="15">
        <f t="shared" si="698"/>
        <v>101.28571428571422</v>
      </c>
      <c r="AS168" s="15">
        <f t="shared" si="699"/>
        <v>204.09629156423534</v>
      </c>
    </row>
    <row r="169" spans="1:45" x14ac:dyDescent="0.4">
      <c r="A169" s="10">
        <v>44059</v>
      </c>
      <c r="B169" s="30">
        <v>167</v>
      </c>
      <c r="C169" s="11" t="str">
        <f t="shared" si="700"/>
        <v>Sonntag</v>
      </c>
      <c r="D169" s="69">
        <v>1171</v>
      </c>
      <c r="E169" s="69">
        <v>1127</v>
      </c>
      <c r="F169" s="69">
        <v>1221</v>
      </c>
      <c r="G169" s="69">
        <v>1262</v>
      </c>
      <c r="H169" s="69">
        <v>1214</v>
      </c>
      <c r="I169" s="69">
        <v>1311</v>
      </c>
      <c r="J169" s="69">
        <v>0.99</v>
      </c>
      <c r="K169" s="69">
        <v>0.97</v>
      </c>
      <c r="L169" s="69">
        <v>1.02</v>
      </c>
      <c r="M169" s="69">
        <v>1.07</v>
      </c>
      <c r="N169" s="69">
        <v>1.06</v>
      </c>
      <c r="O169" s="69">
        <v>1.0900000000000001</v>
      </c>
      <c r="P169" s="12">
        <f t="shared" si="703"/>
        <v>1298.7142857142858</v>
      </c>
      <c r="Q169" s="15">
        <f t="shared" si="638"/>
        <v>1.073829461021347</v>
      </c>
      <c r="R169" s="4">
        <f t="shared" si="631"/>
        <v>561</v>
      </c>
      <c r="S169" s="4">
        <f t="shared" si="632"/>
        <v>1262</v>
      </c>
      <c r="T169" s="7">
        <f t="shared" si="633"/>
        <v>0.99389643630635949</v>
      </c>
      <c r="U169" s="5">
        <v>44063</v>
      </c>
      <c r="V169" s="9" t="str">
        <f t="shared" si="701"/>
        <v>Donnerstag</v>
      </c>
      <c r="W169" s="12">
        <v>1707</v>
      </c>
      <c r="X169" s="15">
        <v>1.04</v>
      </c>
      <c r="Y169" s="15">
        <v>1.1399999999999999</v>
      </c>
      <c r="Z169" s="4">
        <f t="shared" ref="Z169:Z177" si="704">AVERAGE(D166:D172)</f>
        <v>1317.5714285714287</v>
      </c>
      <c r="AA169" s="8">
        <f t="shared" ref="AA169:AA177" si="705">Z169/Z165</f>
        <v>1.0298124162572579</v>
      </c>
      <c r="AB169" s="4">
        <f t="shared" ref="AB169:AB177" si="706">AVERAGE(D166:D169,AA166^1.75*D163,AA166^1.75*D164,AA166^1.75*D165)</f>
        <v>1421.473842300516</v>
      </c>
      <c r="AC169" s="8">
        <f t="shared" ref="AC169:AC177" si="707">AB169/Z165</f>
        <v>1.1110224314541775</v>
      </c>
      <c r="AD169" s="4">
        <f t="shared" ref="AD169:AD177" si="708">AVERAGE(W166:W172)</f>
        <v>1344.4285714285713</v>
      </c>
      <c r="AE169" s="8">
        <f t="shared" ref="AE169:AE177" si="709">AD169/AD165</f>
        <v>1.1210244192972008</v>
      </c>
      <c r="AF169" s="4">
        <f t="shared" ref="AF169:AF172" si="710">AVERAGE(W166:W169,AE166^1.75*W163,AE166^1.75*W164,AE166^1.75*W165)</f>
        <v>1369.7978958357962</v>
      </c>
      <c r="AG169" s="8">
        <f t="shared" ref="AG169:AG172" si="711">AF169/AD165</f>
        <v>1.1421781144551011</v>
      </c>
      <c r="AH169" s="4">
        <f t="shared" ref="AH169:AH172" si="712">AD176</f>
        <v>1272.4285714285713</v>
      </c>
      <c r="AI169" s="8">
        <f t="shared" ref="AI169:AI172" si="713">AH169/AH165</f>
        <v>0.93610089332632684</v>
      </c>
      <c r="AJ169" s="15">
        <f t="shared" ref="AJ169:AJ177" si="714">ABS(J169-$M169)</f>
        <v>8.0000000000000071E-2</v>
      </c>
      <c r="AK169" s="15">
        <f>ABS(M169-$M169)</f>
        <v>0</v>
      </c>
      <c r="AL169" s="15">
        <f t="shared" ref="AL169:AL177" si="715">ABS(AA169-$M169)</f>
        <v>4.0187583742742117E-2</v>
      </c>
      <c r="AM169" s="15">
        <f t="shared" ref="AM169:AM177" si="716">ABS(AC169-$M169)</f>
        <v>4.1022431454177388E-2</v>
      </c>
      <c r="AN169" s="15">
        <f t="shared" ref="AN169:AN177" si="717">ABS(X169-$M169)</f>
        <v>3.0000000000000027E-2</v>
      </c>
      <c r="AO169" s="15">
        <f t="shared" ref="AO169:AO177" si="718">ABS(AG169-$M169)</f>
        <v>7.2178114455101028E-2</v>
      </c>
      <c r="AP169" s="15">
        <f t="shared" ref="AP169:AP177" si="719">ABS(G169-$D169)</f>
        <v>91</v>
      </c>
      <c r="AQ169" s="15">
        <f t="shared" ref="AQ169:AQ177" si="720">ABS(P169-$D169)</f>
        <v>127.71428571428578</v>
      </c>
      <c r="AR169" s="15">
        <f t="shared" ref="AR169:AR177" si="721">ABS(Z169-$D169)</f>
        <v>146.57142857142867</v>
      </c>
      <c r="AS169" s="15">
        <f t="shared" ref="AS169:AS177" si="722">ABS(AB169-$D169)</f>
        <v>250.47384230051603</v>
      </c>
    </row>
    <row r="170" spans="1:45" x14ac:dyDescent="0.4">
      <c r="A170" s="10">
        <v>44060</v>
      </c>
      <c r="B170" s="30">
        <v>168</v>
      </c>
      <c r="C170" s="11" t="str">
        <f t="shared" ref="C170:C173" si="723">TEXT(A170,"TTTT")</f>
        <v>Montag</v>
      </c>
      <c r="D170" s="69">
        <v>1414</v>
      </c>
      <c r="E170" s="69">
        <v>1365</v>
      </c>
      <c r="F170" s="69">
        <v>1479</v>
      </c>
      <c r="G170" s="69">
        <v>1280</v>
      </c>
      <c r="H170" s="69">
        <v>1232</v>
      </c>
      <c r="I170" s="69">
        <v>1332</v>
      </c>
      <c r="J170" s="69">
        <v>0.95</v>
      </c>
      <c r="K170" s="69">
        <v>0.93</v>
      </c>
      <c r="L170" s="69">
        <v>0.98</v>
      </c>
      <c r="M170" s="69">
        <v>1.06</v>
      </c>
      <c r="N170" s="69">
        <v>1.04</v>
      </c>
      <c r="O170" s="69">
        <v>1.07</v>
      </c>
      <c r="P170" s="12">
        <f t="shared" si="703"/>
        <v>1300.7142857142858</v>
      </c>
      <c r="Q170" s="15">
        <f t="shared" ref="Q170:Q171" si="724">P171/P167</f>
        <v>1.0579958819492106</v>
      </c>
      <c r="R170" s="4">
        <f t="shared" ref="R170:R173" si="725">W167</f>
        <v>1390</v>
      </c>
      <c r="S170" s="4">
        <f t="shared" ref="S170:S173" si="726">AVERAGE(D167:D170)</f>
        <v>1280</v>
      </c>
      <c r="T170" s="7">
        <f t="shared" ref="T170:T173" si="727">S170/S166</f>
        <v>0.95078922934076138</v>
      </c>
      <c r="U170" s="5">
        <v>44064</v>
      </c>
      <c r="V170" s="9" t="str">
        <f t="shared" ref="V170:V173" si="728">TEXT(U170,"TTTT")</f>
        <v>Freitag</v>
      </c>
      <c r="W170" s="12">
        <v>1427</v>
      </c>
      <c r="X170" s="15">
        <v>1.02</v>
      </c>
      <c r="Y170" s="15">
        <v>1.1200000000000001</v>
      </c>
      <c r="Z170" s="4">
        <f t="shared" si="704"/>
        <v>1287.8571428571429</v>
      </c>
      <c r="AA170" s="8">
        <f t="shared" si="705"/>
        <v>0.991640083599164</v>
      </c>
      <c r="AB170" s="4">
        <f t="shared" si="706"/>
        <v>1376.2910181593909</v>
      </c>
      <c r="AC170" s="8">
        <f t="shared" si="707"/>
        <v>1.0597334866478645</v>
      </c>
      <c r="AD170" s="68">
        <f t="shared" si="708"/>
        <v>1365.8571428571429</v>
      </c>
      <c r="AE170" s="8">
        <f t="shared" si="709"/>
        <v>1.1044241654152709</v>
      </c>
      <c r="AF170" s="4">
        <f t="shared" si="710"/>
        <v>1317.4354883908468</v>
      </c>
      <c r="AG170" s="8">
        <f t="shared" si="711"/>
        <v>1.0652706964001302</v>
      </c>
      <c r="AH170" s="4">
        <f t="shared" si="712"/>
        <v>1258</v>
      </c>
      <c r="AI170" s="8">
        <f t="shared" si="713"/>
        <v>0.9453569511540526</v>
      </c>
      <c r="AJ170" s="15">
        <f t="shared" si="714"/>
        <v>0.1100000000000001</v>
      </c>
      <c r="AK170" s="15">
        <f>ABS(M170-$M170)</f>
        <v>0</v>
      </c>
      <c r="AL170" s="15">
        <f t="shared" si="715"/>
        <v>6.8359916400836052E-2</v>
      </c>
      <c r="AM170" s="15">
        <f t="shared" si="716"/>
        <v>2.6651335213556671E-4</v>
      </c>
      <c r="AN170" s="15">
        <f t="shared" si="717"/>
        <v>4.0000000000000036E-2</v>
      </c>
      <c r="AO170" s="15">
        <f t="shared" si="718"/>
        <v>5.2706964001301149E-3</v>
      </c>
      <c r="AP170" s="15">
        <f t="shared" si="719"/>
        <v>134</v>
      </c>
      <c r="AQ170" s="15">
        <f t="shared" si="720"/>
        <v>113.28571428571422</v>
      </c>
      <c r="AR170" s="15">
        <f t="shared" si="721"/>
        <v>126.14285714285711</v>
      </c>
      <c r="AS170" s="15">
        <f t="shared" si="722"/>
        <v>37.708981840609113</v>
      </c>
    </row>
    <row r="171" spans="1:45" x14ac:dyDescent="0.4">
      <c r="A171" s="10">
        <v>44061</v>
      </c>
      <c r="B171" s="30">
        <v>169</v>
      </c>
      <c r="C171" s="11" t="str">
        <f t="shared" si="723"/>
        <v>Dienstag</v>
      </c>
      <c r="D171" s="69">
        <v>1468</v>
      </c>
      <c r="E171" s="69">
        <v>1410</v>
      </c>
      <c r="F171" s="69">
        <v>1517</v>
      </c>
      <c r="G171" s="69">
        <v>1318</v>
      </c>
      <c r="H171" s="69">
        <v>1268</v>
      </c>
      <c r="I171" s="69">
        <v>1370</v>
      </c>
      <c r="J171" s="69">
        <v>1</v>
      </c>
      <c r="K171" s="69">
        <v>0.97</v>
      </c>
      <c r="L171" s="69">
        <v>1.02</v>
      </c>
      <c r="M171" s="69">
        <v>1.03</v>
      </c>
      <c r="N171" s="69">
        <v>1.01</v>
      </c>
      <c r="O171" s="69">
        <v>1.04</v>
      </c>
      <c r="P171" s="12">
        <f t="shared" ref="P171" si="729">AVERAGE(D165:D171)</f>
        <v>1321.2857142857142</v>
      </c>
      <c r="Q171" s="15">
        <f t="shared" si="724"/>
        <v>1.0298124162572579</v>
      </c>
      <c r="R171" s="4">
        <f t="shared" si="725"/>
        <v>1510</v>
      </c>
      <c r="S171" s="4">
        <f t="shared" si="726"/>
        <v>1318.25</v>
      </c>
      <c r="T171" s="7">
        <f t="shared" si="727"/>
        <v>0.9949056603773585</v>
      </c>
      <c r="U171" s="5">
        <v>44065</v>
      </c>
      <c r="V171" s="9" t="str">
        <f t="shared" si="728"/>
        <v>Samstag</v>
      </c>
      <c r="W171" s="12">
        <v>2034</v>
      </c>
      <c r="X171" s="15">
        <v>1.1299999999999999</v>
      </c>
      <c r="Y171" s="15">
        <v>1.1599999999999999</v>
      </c>
      <c r="Z171" s="4">
        <f t="shared" si="704"/>
        <v>1266.8571428571429</v>
      </c>
      <c r="AA171" s="8">
        <f t="shared" si="705"/>
        <v>0.9739703459637562</v>
      </c>
      <c r="AB171" s="4">
        <f t="shared" si="706"/>
        <v>1380.18142155281</v>
      </c>
      <c r="AC171" s="8">
        <f t="shared" si="707"/>
        <v>1.0610949973497714</v>
      </c>
      <c r="AD171" s="4">
        <f t="shared" si="708"/>
        <v>1349.8571428571429</v>
      </c>
      <c r="AE171" s="8">
        <f t="shared" si="709"/>
        <v>1.0942675159235669</v>
      </c>
      <c r="AF171" s="4">
        <f t="shared" si="710"/>
        <v>1417.4941240656233</v>
      </c>
      <c r="AG171" s="8">
        <f t="shared" si="711"/>
        <v>1.1490977265152706</v>
      </c>
      <c r="AH171" s="4">
        <f t="shared" si="712"/>
        <v>1249.4285714285713</v>
      </c>
      <c r="AI171" s="8">
        <f t="shared" si="713"/>
        <v>0.9246220530711492</v>
      </c>
      <c r="AJ171" s="15">
        <f t="shared" si="714"/>
        <v>3.0000000000000027E-2</v>
      </c>
      <c r="AK171" s="15">
        <f t="shared" ref="AK171" si="730">ABS(M171-$M171)</f>
        <v>0</v>
      </c>
      <c r="AL171" s="15">
        <f t="shared" si="715"/>
        <v>5.6029654036243826E-2</v>
      </c>
      <c r="AM171" s="15">
        <f t="shared" si="716"/>
        <v>3.1094997349771392E-2</v>
      </c>
      <c r="AN171" s="15">
        <f t="shared" si="717"/>
        <v>9.9999999999999867E-2</v>
      </c>
      <c r="AO171" s="15">
        <f t="shared" si="718"/>
        <v>0.11909772651527062</v>
      </c>
      <c r="AP171" s="15">
        <f t="shared" si="719"/>
        <v>150</v>
      </c>
      <c r="AQ171" s="15">
        <f t="shared" si="720"/>
        <v>146.71428571428578</v>
      </c>
      <c r="AR171" s="15">
        <f t="shared" si="721"/>
        <v>201.14285714285711</v>
      </c>
      <c r="AS171" s="15">
        <f t="shared" si="722"/>
        <v>87.818578447190021</v>
      </c>
    </row>
    <row r="172" spans="1:45" x14ac:dyDescent="0.4">
      <c r="A172" s="10">
        <v>44062</v>
      </c>
      <c r="B172" s="30">
        <v>170</v>
      </c>
      <c r="C172" s="11" t="str">
        <f t="shared" si="723"/>
        <v>Mittwoch</v>
      </c>
      <c r="D172" s="69">
        <v>1293</v>
      </c>
      <c r="E172" s="69">
        <v>1247</v>
      </c>
      <c r="F172" s="69">
        <v>1349</v>
      </c>
      <c r="G172" s="69">
        <v>1337</v>
      </c>
      <c r="H172" s="69">
        <v>1287</v>
      </c>
      <c r="I172" s="69">
        <v>1391</v>
      </c>
      <c r="J172" s="69">
        <v>1.03</v>
      </c>
      <c r="K172" s="69">
        <v>1.01</v>
      </c>
      <c r="L172" s="69">
        <v>1.05</v>
      </c>
      <c r="M172" s="69">
        <v>0.99</v>
      </c>
      <c r="N172" s="69">
        <v>0.98</v>
      </c>
      <c r="O172" s="69">
        <v>1.01</v>
      </c>
      <c r="P172" s="12">
        <f t="shared" ref="P172:P174" si="731">AVERAGE(D166:D172)</f>
        <v>1317.5714285714287</v>
      </c>
      <c r="Q172" s="15">
        <f t="shared" ref="Q172:Q174" si="732">P173/P169</f>
        <v>0.991640083599164</v>
      </c>
      <c r="R172" s="4">
        <f t="shared" si="725"/>
        <v>1707</v>
      </c>
      <c r="S172" s="4">
        <f t="shared" si="726"/>
        <v>1336.5</v>
      </c>
      <c r="T172" s="7">
        <f t="shared" si="727"/>
        <v>1.0288683602771362</v>
      </c>
      <c r="U172" s="5">
        <v>44066</v>
      </c>
      <c r="V172" s="9" t="str">
        <f t="shared" si="728"/>
        <v>Sonntag</v>
      </c>
      <c r="W172" s="12">
        <v>782</v>
      </c>
      <c r="X172" s="15">
        <v>1.08</v>
      </c>
      <c r="Y172" s="15">
        <v>1.07</v>
      </c>
      <c r="Z172" s="4">
        <f t="shared" si="704"/>
        <v>1251.7142857142858</v>
      </c>
      <c r="AA172" s="8">
        <f t="shared" si="705"/>
        <v>0.94734565899016121</v>
      </c>
      <c r="AB172" s="4">
        <f t="shared" si="706"/>
        <v>1346.7893616621927</v>
      </c>
      <c r="AC172" s="8">
        <f t="shared" si="707"/>
        <v>1.0193021441923829</v>
      </c>
      <c r="AD172" s="4">
        <f t="shared" si="708"/>
        <v>1359.2857142857142</v>
      </c>
      <c r="AE172" s="8">
        <f t="shared" si="709"/>
        <v>1.0282040198832936</v>
      </c>
      <c r="AF172" s="4">
        <f t="shared" si="710"/>
        <v>1453.8512045105506</v>
      </c>
      <c r="AG172" s="8">
        <f t="shared" si="711"/>
        <v>1.0997361607492819</v>
      </c>
      <c r="AH172" s="4">
        <f t="shared" si="712"/>
        <v>1203.7142857142858</v>
      </c>
      <c r="AI172" s="8">
        <f t="shared" si="713"/>
        <v>0.94631626235399824</v>
      </c>
      <c r="AJ172" s="15">
        <f t="shared" si="714"/>
        <v>4.0000000000000036E-2</v>
      </c>
      <c r="AK172" s="15">
        <f>ABS(M172-$M172)</f>
        <v>0</v>
      </c>
      <c r="AL172" s="15">
        <f t="shared" si="715"/>
        <v>4.2654341009838781E-2</v>
      </c>
      <c r="AM172" s="15">
        <f t="shared" si="716"/>
        <v>2.9302144192382862E-2</v>
      </c>
      <c r="AN172" s="15">
        <f t="shared" si="717"/>
        <v>9.000000000000008E-2</v>
      </c>
      <c r="AO172" s="15">
        <f t="shared" si="718"/>
        <v>0.10973616074928194</v>
      </c>
      <c r="AP172" s="15">
        <f t="shared" si="719"/>
        <v>44</v>
      </c>
      <c r="AQ172" s="15">
        <f t="shared" si="720"/>
        <v>24.571428571428669</v>
      </c>
      <c r="AR172" s="15">
        <f t="shared" si="721"/>
        <v>41.285714285714221</v>
      </c>
      <c r="AS172" s="15">
        <f t="shared" si="722"/>
        <v>53.789361662192732</v>
      </c>
    </row>
    <row r="173" spans="1:45" x14ac:dyDescent="0.4">
      <c r="A173" s="10">
        <v>44063</v>
      </c>
      <c r="B173" s="30">
        <v>171</v>
      </c>
      <c r="C173" s="11" t="str">
        <f t="shared" si="723"/>
        <v>Donnerstag</v>
      </c>
      <c r="D173" s="69">
        <v>1134</v>
      </c>
      <c r="E173" s="69">
        <v>1087</v>
      </c>
      <c r="F173" s="69">
        <v>1184</v>
      </c>
      <c r="G173" s="69">
        <v>1327</v>
      </c>
      <c r="H173" s="69">
        <v>1277</v>
      </c>
      <c r="I173" s="69">
        <v>1382</v>
      </c>
      <c r="J173" s="69">
        <v>1.05</v>
      </c>
      <c r="K173" s="69">
        <v>1.03</v>
      </c>
      <c r="L173" s="69">
        <v>1.08</v>
      </c>
      <c r="M173" s="69">
        <v>0.97</v>
      </c>
      <c r="N173" s="69">
        <v>0.96</v>
      </c>
      <c r="O173" s="69">
        <v>0.99</v>
      </c>
      <c r="P173" s="12">
        <f t="shared" si="731"/>
        <v>1287.8571428571429</v>
      </c>
      <c r="Q173" s="15">
        <f t="shared" si="732"/>
        <v>0.9739703459637562</v>
      </c>
      <c r="R173" s="4">
        <f t="shared" si="725"/>
        <v>1427</v>
      </c>
      <c r="S173" s="4">
        <f t="shared" si="726"/>
        <v>1327.25</v>
      </c>
      <c r="T173" s="7">
        <f t="shared" si="727"/>
        <v>1.051703645007924</v>
      </c>
      <c r="U173" s="5">
        <v>44067</v>
      </c>
      <c r="V173" s="9" t="str">
        <f t="shared" si="728"/>
        <v>Montag</v>
      </c>
      <c r="W173" s="12">
        <v>711</v>
      </c>
      <c r="X173" s="15">
        <v>0.98</v>
      </c>
      <c r="Y173" s="15">
        <v>0.97</v>
      </c>
      <c r="Z173" s="4">
        <f t="shared" si="704"/>
        <v>1250.8571428571429</v>
      </c>
      <c r="AA173" s="8">
        <f t="shared" si="705"/>
        <v>0.94936571614442156</v>
      </c>
      <c r="AB173" s="4">
        <f t="shared" si="706"/>
        <v>1280.1359790545296</v>
      </c>
      <c r="AC173" s="8">
        <f t="shared" si="707"/>
        <v>0.97158753695995947</v>
      </c>
      <c r="AD173" s="4">
        <f t="shared" si="708"/>
        <v>1330.7142857142858</v>
      </c>
      <c r="AE173" s="8">
        <f t="shared" si="709"/>
        <v>0.9897991711826587</v>
      </c>
      <c r="AF173" s="4">
        <f t="shared" ref="AF173:AF177" si="733">AVERAGE(W170:W173,AE170^1.75*W167,AE170^1.75*W168,AE170^1.75*W169)</f>
        <v>1490.7976508074951</v>
      </c>
      <c r="AG173" s="8">
        <f t="shared" ref="AG173:AG177" si="734">AF173/AD169</f>
        <v>1.1088708485445189</v>
      </c>
      <c r="AH173" s="4">
        <f t="shared" ref="AH173:AH177" si="735">AD180</f>
        <v>1175.7142857142858</v>
      </c>
      <c r="AI173" s="8">
        <f t="shared" ref="AI173:AI177" si="736">AH173/AH169</f>
        <v>0.92399236555518149</v>
      </c>
      <c r="AJ173" s="15">
        <f t="shared" si="714"/>
        <v>8.0000000000000071E-2</v>
      </c>
      <c r="AK173" s="15">
        <f t="shared" ref="AK173:AK174" si="737">ABS(M173-$M173)</f>
        <v>0</v>
      </c>
      <c r="AL173" s="15">
        <f t="shared" si="715"/>
        <v>2.0634283855578417E-2</v>
      </c>
      <c r="AM173" s="15">
        <f t="shared" si="716"/>
        <v>1.5875369599595013E-3</v>
      </c>
      <c r="AN173" s="15">
        <f t="shared" si="717"/>
        <v>1.0000000000000009E-2</v>
      </c>
      <c r="AO173" s="15">
        <f t="shared" si="718"/>
        <v>0.13887084854451892</v>
      </c>
      <c r="AP173" s="15">
        <f t="shared" si="719"/>
        <v>193</v>
      </c>
      <c r="AQ173" s="15">
        <f t="shared" si="720"/>
        <v>153.85714285714289</v>
      </c>
      <c r="AR173" s="15">
        <f t="shared" si="721"/>
        <v>116.85714285714289</v>
      </c>
      <c r="AS173" s="15">
        <f t="shared" si="722"/>
        <v>146.13597905452957</v>
      </c>
    </row>
    <row r="174" spans="1:45" x14ac:dyDescent="0.4">
      <c r="A174" s="10">
        <v>44064</v>
      </c>
      <c r="B174" s="30">
        <v>172</v>
      </c>
      <c r="C174" s="11" t="str">
        <f t="shared" ref="C174:C176" si="738">TEXT(A174,"TTTT")</f>
        <v>Freitag</v>
      </c>
      <c r="D174" s="69">
        <v>1168</v>
      </c>
      <c r="E174" s="69">
        <v>1113</v>
      </c>
      <c r="F174" s="69">
        <v>1222</v>
      </c>
      <c r="G174" s="69">
        <v>1266</v>
      </c>
      <c r="H174" s="69">
        <v>1214</v>
      </c>
      <c r="I174" s="69">
        <v>1318</v>
      </c>
      <c r="J174" s="69">
        <v>0.99</v>
      </c>
      <c r="K174" s="69">
        <v>0.96</v>
      </c>
      <c r="L174" s="69">
        <v>1.02</v>
      </c>
      <c r="M174" s="69">
        <v>0.95</v>
      </c>
      <c r="N174" s="69">
        <v>0.93</v>
      </c>
      <c r="O174" s="69">
        <v>0.96</v>
      </c>
      <c r="P174" s="12">
        <f t="shared" si="731"/>
        <v>1266.8571428571429</v>
      </c>
      <c r="Q174" s="15">
        <f t="shared" si="732"/>
        <v>0.94734565899016121</v>
      </c>
      <c r="R174" s="4">
        <f t="shared" ref="R174" si="739">W171</f>
        <v>2034</v>
      </c>
      <c r="S174" s="4">
        <f t="shared" ref="S174" si="740">AVERAGE(D171:D174)</f>
        <v>1265.75</v>
      </c>
      <c r="T174" s="7">
        <f t="shared" ref="T174" si="741">S174/S170</f>
        <v>0.98886718750000002</v>
      </c>
      <c r="U174" s="5">
        <v>44068</v>
      </c>
      <c r="V174" s="9" t="str">
        <f t="shared" ref="V174:V176" si="742">TEXT(U174,"TTTT")</f>
        <v>Dienstag</v>
      </c>
      <c r="W174">
        <v>1278</v>
      </c>
      <c r="X174">
        <v>0.9</v>
      </c>
      <c r="Y174">
        <v>0.92</v>
      </c>
      <c r="Z174" s="4">
        <f t="shared" si="704"/>
        <v>1254.5714285714287</v>
      </c>
      <c r="AA174" s="8">
        <f t="shared" si="705"/>
        <v>0.97415418746533555</v>
      </c>
      <c r="AB174" s="4">
        <f t="shared" si="706"/>
        <v>1242.3386552866682</v>
      </c>
      <c r="AC174" s="8">
        <f t="shared" si="707"/>
        <v>0.96465563915770125</v>
      </c>
      <c r="AD174" s="4">
        <f t="shared" si="708"/>
        <v>1351.2857142857142</v>
      </c>
      <c r="AE174" s="8">
        <f t="shared" si="709"/>
        <v>0.98933165986821459</v>
      </c>
      <c r="AF174" s="4">
        <f t="shared" si="733"/>
        <v>1463.1410963530577</v>
      </c>
      <c r="AG174" s="8">
        <f t="shared" si="734"/>
        <v>1.0712255699687694</v>
      </c>
      <c r="AH174" s="4">
        <f t="shared" si="735"/>
        <v>1158.8571428571429</v>
      </c>
      <c r="AI174" s="8">
        <f t="shared" si="736"/>
        <v>0.92119009766068594</v>
      </c>
      <c r="AJ174" s="15">
        <f t="shared" si="714"/>
        <v>4.0000000000000036E-2</v>
      </c>
      <c r="AK174" s="15">
        <f t="shared" si="737"/>
        <v>0</v>
      </c>
      <c r="AL174" s="15">
        <f t="shared" si="715"/>
        <v>2.4154187465335597E-2</v>
      </c>
      <c r="AM174" s="15">
        <f t="shared" si="716"/>
        <v>1.4655639157701295E-2</v>
      </c>
      <c r="AN174" s="15">
        <f t="shared" si="717"/>
        <v>4.9999999999999933E-2</v>
      </c>
      <c r="AO174" s="15">
        <f t="shared" si="718"/>
        <v>0.12122556996876943</v>
      </c>
      <c r="AP174" s="15">
        <f t="shared" si="719"/>
        <v>98</v>
      </c>
      <c r="AQ174" s="15">
        <f t="shared" si="720"/>
        <v>98.85714285714289</v>
      </c>
      <c r="AR174" s="15">
        <f t="shared" si="721"/>
        <v>86.571428571428669</v>
      </c>
      <c r="AS174" s="15">
        <f t="shared" si="722"/>
        <v>74.3386552866682</v>
      </c>
    </row>
    <row r="175" spans="1:45" x14ac:dyDescent="0.4">
      <c r="A175" s="10">
        <v>44065</v>
      </c>
      <c r="B175" s="30">
        <v>173</v>
      </c>
      <c r="C175" s="11" t="str">
        <f t="shared" si="738"/>
        <v>Samstag</v>
      </c>
      <c r="D175" s="69">
        <v>1114</v>
      </c>
      <c r="E175" s="69">
        <v>1065</v>
      </c>
      <c r="F175" s="69">
        <v>1168</v>
      </c>
      <c r="G175" s="69">
        <v>1177</v>
      </c>
      <c r="H175" s="69">
        <v>1128</v>
      </c>
      <c r="I175" s="69">
        <v>1231</v>
      </c>
      <c r="J175" s="69">
        <v>0.89</v>
      </c>
      <c r="K175" s="69">
        <v>0.87</v>
      </c>
      <c r="L175" s="69">
        <v>0.92</v>
      </c>
      <c r="M175" s="69">
        <v>0.95</v>
      </c>
      <c r="N175" s="69">
        <v>0.94</v>
      </c>
      <c r="O175" s="69">
        <v>0.96</v>
      </c>
      <c r="P175" s="12">
        <f t="shared" ref="P175:P177" si="743">AVERAGE(D169:D175)</f>
        <v>1251.7142857142858</v>
      </c>
      <c r="Q175" s="15">
        <f t="shared" ref="Q175:Q177" si="744">P176/P172</f>
        <v>0.94936571614442156</v>
      </c>
      <c r="R175" s="4">
        <f t="shared" ref="R175:R177" si="745">W172</f>
        <v>782</v>
      </c>
      <c r="S175" s="4">
        <f t="shared" ref="S175:S177" si="746">AVERAGE(D172:D175)</f>
        <v>1177.25</v>
      </c>
      <c r="T175" s="7">
        <f t="shared" ref="T175:T177" si="747">S175/S171</f>
        <v>0.89304001517162901</v>
      </c>
      <c r="U175" s="5">
        <v>44069</v>
      </c>
      <c r="V175" s="9" t="str">
        <f t="shared" si="742"/>
        <v>Mittwoch</v>
      </c>
      <c r="W175">
        <v>1576</v>
      </c>
      <c r="X175">
        <v>0.85</v>
      </c>
      <c r="Y175">
        <v>0.93</v>
      </c>
      <c r="Z175" s="4">
        <f t="shared" si="704"/>
        <v>1234.7142857142858</v>
      </c>
      <c r="AA175" s="8">
        <f t="shared" si="705"/>
        <v>0.97462787550744256</v>
      </c>
      <c r="AB175" s="4">
        <f t="shared" si="706"/>
        <v>1199.4204306367967</v>
      </c>
      <c r="AC175" s="8">
        <f t="shared" si="707"/>
        <v>0.94676849508993877</v>
      </c>
      <c r="AD175" s="4">
        <f t="shared" si="708"/>
        <v>1272</v>
      </c>
      <c r="AE175" s="8">
        <f t="shared" si="709"/>
        <v>0.94232193882950577</v>
      </c>
      <c r="AF175" s="4">
        <f t="shared" si="733"/>
        <v>1396.1098136655764</v>
      </c>
      <c r="AG175" s="8">
        <f t="shared" si="734"/>
        <v>1.0342648635473632</v>
      </c>
      <c r="AH175" s="4">
        <f t="shared" si="735"/>
        <v>1144.4285714285713</v>
      </c>
      <c r="AI175" s="8">
        <f t="shared" si="736"/>
        <v>0.91596158243768577</v>
      </c>
      <c r="AJ175" s="15">
        <f t="shared" si="714"/>
        <v>5.9999999999999942E-2</v>
      </c>
      <c r="AK175" s="15">
        <f>ABS(M175-$M175)</f>
        <v>0</v>
      </c>
      <c r="AL175" s="15">
        <f t="shared" si="715"/>
        <v>2.4627875507442609E-2</v>
      </c>
      <c r="AM175" s="15">
        <f t="shared" si="716"/>
        <v>3.2315049100611892E-3</v>
      </c>
      <c r="AN175" s="15">
        <f t="shared" si="717"/>
        <v>9.9999999999999978E-2</v>
      </c>
      <c r="AO175" s="15">
        <f t="shared" si="718"/>
        <v>8.4264863547363289E-2</v>
      </c>
      <c r="AP175" s="15">
        <f t="shared" si="719"/>
        <v>63</v>
      </c>
      <c r="AQ175" s="15">
        <f t="shared" si="720"/>
        <v>137.71428571428578</v>
      </c>
      <c r="AR175" s="15">
        <f t="shared" si="721"/>
        <v>120.71428571428578</v>
      </c>
      <c r="AS175" s="15">
        <f t="shared" si="722"/>
        <v>85.420430636796709</v>
      </c>
    </row>
    <row r="176" spans="1:45" x14ac:dyDescent="0.4">
      <c r="A176" s="10">
        <v>44066</v>
      </c>
      <c r="B176" s="30">
        <v>174</v>
      </c>
      <c r="C176" s="11" t="str">
        <f t="shared" si="738"/>
        <v>Sonntag</v>
      </c>
      <c r="D176" s="69">
        <v>1165</v>
      </c>
      <c r="E176" s="69">
        <v>1120</v>
      </c>
      <c r="F176" s="69">
        <v>1219</v>
      </c>
      <c r="G176" s="69">
        <v>1145</v>
      </c>
      <c r="H176" s="69">
        <v>1096</v>
      </c>
      <c r="I176" s="69">
        <v>1198</v>
      </c>
      <c r="J176" s="69">
        <v>0.86</v>
      </c>
      <c r="K176" s="69">
        <v>0.83</v>
      </c>
      <c r="L176" s="69">
        <v>0.88</v>
      </c>
      <c r="M176" s="69">
        <v>0.97</v>
      </c>
      <c r="N176" s="69">
        <v>0.96</v>
      </c>
      <c r="O176" s="69">
        <v>0.99</v>
      </c>
      <c r="P176" s="12">
        <f t="shared" si="743"/>
        <v>1250.8571428571429</v>
      </c>
      <c r="Q176" s="15">
        <f t="shared" si="744"/>
        <v>0.97415418746533555</v>
      </c>
      <c r="R176" s="4">
        <f t="shared" si="745"/>
        <v>711</v>
      </c>
      <c r="S176" s="4">
        <f t="shared" si="746"/>
        <v>1145.25</v>
      </c>
      <c r="T176" s="7">
        <f t="shared" si="747"/>
        <v>0.85690235690235694</v>
      </c>
      <c r="U176" s="5">
        <v>44070</v>
      </c>
      <c r="V176" s="9" t="str">
        <f t="shared" si="742"/>
        <v>Donnerstag</v>
      </c>
      <c r="W176" s="12">
        <v>1507</v>
      </c>
      <c r="X176" s="15">
        <v>0.83</v>
      </c>
      <c r="Y176" s="15">
        <v>0.94</v>
      </c>
      <c r="Z176" s="4">
        <f t="shared" si="704"/>
        <v>1224</v>
      </c>
      <c r="AA176" s="8">
        <f t="shared" si="705"/>
        <v>0.97785893631590959</v>
      </c>
      <c r="AB176" s="4">
        <f t="shared" si="706"/>
        <v>1199.015411302599</v>
      </c>
      <c r="AC176" s="8">
        <f t="shared" si="707"/>
        <v>0.9578986394793646</v>
      </c>
      <c r="AD176" s="4">
        <f t="shared" si="708"/>
        <v>1272.4285714285713</v>
      </c>
      <c r="AE176" s="8">
        <f t="shared" si="709"/>
        <v>0.93610089332632684</v>
      </c>
      <c r="AF176" s="4">
        <f t="shared" si="733"/>
        <v>1319.9351837320942</v>
      </c>
      <c r="AG176" s="8">
        <f t="shared" si="734"/>
        <v>0.97105058183128323</v>
      </c>
      <c r="AH176" s="4">
        <f t="shared" si="735"/>
        <v>1173.4285714285713</v>
      </c>
      <c r="AI176" s="8">
        <f t="shared" si="736"/>
        <v>0.97483978162829321</v>
      </c>
      <c r="AJ176" s="15">
        <f t="shared" si="714"/>
        <v>0.10999999999999999</v>
      </c>
      <c r="AK176" s="15">
        <f t="shared" ref="AK176" si="748">ABS(M176-$M176)</f>
        <v>0</v>
      </c>
      <c r="AL176" s="15">
        <f t="shared" si="715"/>
        <v>7.8589363159096148E-3</v>
      </c>
      <c r="AM176" s="15">
        <f t="shared" si="716"/>
        <v>1.2101360520635374E-2</v>
      </c>
      <c r="AN176" s="15">
        <f t="shared" si="717"/>
        <v>0.14000000000000001</v>
      </c>
      <c r="AO176" s="15">
        <f t="shared" si="718"/>
        <v>1.0505818312832593E-3</v>
      </c>
      <c r="AP176" s="15">
        <f t="shared" si="719"/>
        <v>20</v>
      </c>
      <c r="AQ176" s="15">
        <f t="shared" si="720"/>
        <v>85.85714285714289</v>
      </c>
      <c r="AR176" s="15">
        <f t="shared" si="721"/>
        <v>59</v>
      </c>
      <c r="AS176" s="15">
        <f t="shared" si="722"/>
        <v>34.015411302598977</v>
      </c>
    </row>
    <row r="177" spans="1:45" x14ac:dyDescent="0.4">
      <c r="A177" s="10">
        <v>44067</v>
      </c>
      <c r="B177" s="30">
        <v>175</v>
      </c>
      <c r="C177" s="11" t="str">
        <f t="shared" ref="C177:C179" si="749">TEXT(A177,"TTTT")</f>
        <v>Montag</v>
      </c>
      <c r="D177" s="69">
        <v>1440</v>
      </c>
      <c r="E177" s="69">
        <v>1384</v>
      </c>
      <c r="F177" s="69">
        <v>1486</v>
      </c>
      <c r="G177" s="69">
        <v>1222</v>
      </c>
      <c r="H177" s="69">
        <v>1170</v>
      </c>
      <c r="I177" s="69">
        <v>1274</v>
      </c>
      <c r="J177" s="69">
        <v>0.92</v>
      </c>
      <c r="K177" s="69">
        <v>0.9</v>
      </c>
      <c r="L177" s="69">
        <v>0.95</v>
      </c>
      <c r="M177" s="69">
        <v>0.97</v>
      </c>
      <c r="N177" s="69">
        <v>0.96</v>
      </c>
      <c r="O177" s="69">
        <v>0.99</v>
      </c>
      <c r="P177" s="12">
        <f t="shared" si="743"/>
        <v>1254.5714285714287</v>
      </c>
      <c r="Q177" s="15">
        <f t="shared" si="744"/>
        <v>0.97462787550744256</v>
      </c>
      <c r="R177" s="4">
        <f t="shared" si="745"/>
        <v>1278</v>
      </c>
      <c r="S177" s="4">
        <f t="shared" si="746"/>
        <v>1221.75</v>
      </c>
      <c r="T177" s="7">
        <f t="shared" si="747"/>
        <v>0.92051233754002637</v>
      </c>
      <c r="U177" s="5">
        <v>44071</v>
      </c>
      <c r="V177" s="9" t="str">
        <f t="shared" ref="V177:V178" si="750">TEXT(U177,"TTTT")</f>
        <v>Freitag</v>
      </c>
      <c r="W177" s="12">
        <v>1571</v>
      </c>
      <c r="X177" s="15">
        <v>0.94</v>
      </c>
      <c r="Y177" s="15">
        <v>1.01</v>
      </c>
      <c r="Z177" s="4">
        <f t="shared" si="704"/>
        <v>1238.4285714285713</v>
      </c>
      <c r="AA177" s="8">
        <f t="shared" si="705"/>
        <v>0.99006395614435805</v>
      </c>
      <c r="AB177" s="4">
        <f t="shared" si="706"/>
        <v>1229.6485248578533</v>
      </c>
      <c r="AC177" s="8">
        <f t="shared" si="707"/>
        <v>0.98304473207000609</v>
      </c>
      <c r="AD177" s="4">
        <f t="shared" si="708"/>
        <v>1258</v>
      </c>
      <c r="AE177" s="8">
        <f t="shared" si="709"/>
        <v>0.9453569511540526</v>
      </c>
      <c r="AF177" s="4">
        <f t="shared" si="733"/>
        <v>1341.916572082401</v>
      </c>
      <c r="AG177" s="8">
        <f t="shared" si="734"/>
        <v>1.0084182506255295</v>
      </c>
      <c r="AH177" s="4">
        <f t="shared" si="735"/>
        <v>1202.5714285714287</v>
      </c>
      <c r="AI177" s="8">
        <f t="shared" si="736"/>
        <v>1.0228432563791008</v>
      </c>
      <c r="AJ177" s="15">
        <f t="shared" si="714"/>
        <v>4.9999999999999933E-2</v>
      </c>
      <c r="AK177" s="15">
        <f>ABS(M177-$M177)</f>
        <v>0</v>
      </c>
      <c r="AL177" s="15">
        <f t="shared" si="715"/>
        <v>2.0063956144358075E-2</v>
      </c>
      <c r="AM177" s="15">
        <f t="shared" si="716"/>
        <v>1.3044732070006115E-2</v>
      </c>
      <c r="AN177" s="15">
        <f t="shared" si="717"/>
        <v>3.0000000000000027E-2</v>
      </c>
      <c r="AO177" s="15">
        <f t="shared" si="718"/>
        <v>3.8418250625529504E-2</v>
      </c>
      <c r="AP177" s="15">
        <f t="shared" si="719"/>
        <v>218</v>
      </c>
      <c r="AQ177" s="15">
        <f t="shared" si="720"/>
        <v>185.42857142857133</v>
      </c>
      <c r="AR177" s="15">
        <f t="shared" si="721"/>
        <v>201.57142857142867</v>
      </c>
      <c r="AS177" s="15">
        <f t="shared" si="722"/>
        <v>210.35147514214668</v>
      </c>
    </row>
    <row r="178" spans="1:45" x14ac:dyDescent="0.4">
      <c r="A178" s="10">
        <v>44068</v>
      </c>
      <c r="B178" s="30">
        <v>176</v>
      </c>
      <c r="C178" s="11" t="str">
        <f t="shared" si="749"/>
        <v>Dienstag</v>
      </c>
      <c r="D178" s="69">
        <v>1329</v>
      </c>
      <c r="E178" s="69">
        <v>1281</v>
      </c>
      <c r="F178" s="69">
        <v>1376</v>
      </c>
      <c r="G178" s="69">
        <v>1262</v>
      </c>
      <c r="H178" s="69">
        <v>1212</v>
      </c>
      <c r="I178" s="69">
        <v>1312</v>
      </c>
      <c r="J178" s="69">
        <v>1</v>
      </c>
      <c r="K178" s="69">
        <v>0.97</v>
      </c>
      <c r="L178" s="69">
        <v>1.03</v>
      </c>
      <c r="M178" s="69">
        <v>0.98</v>
      </c>
      <c r="N178" s="69">
        <v>0.96</v>
      </c>
      <c r="O178" s="69">
        <v>0.99</v>
      </c>
      <c r="P178" s="12">
        <f t="shared" ref="P178:P182" si="751">AVERAGE(D172:D178)</f>
        <v>1234.7142857142858</v>
      </c>
      <c r="Q178" s="15">
        <f t="shared" ref="Q178:Q182" si="752">P179/P175</f>
        <v>0.97785893631590959</v>
      </c>
      <c r="R178" s="4">
        <f t="shared" ref="R178:R182" si="753">W175</f>
        <v>1576</v>
      </c>
      <c r="S178" s="4">
        <f t="shared" ref="S178:S182" si="754">AVERAGE(D175:D178)</f>
        <v>1262</v>
      </c>
      <c r="T178" s="7">
        <f t="shared" ref="T178:T182" si="755">S178/S174</f>
        <v>0.99703732964645464</v>
      </c>
      <c r="U178" s="5">
        <v>44072</v>
      </c>
      <c r="V178" s="9" t="str">
        <f t="shared" si="750"/>
        <v>Samstag</v>
      </c>
      <c r="W178" s="12">
        <v>1479</v>
      </c>
      <c r="X178" s="15">
        <v>1.04</v>
      </c>
      <c r="Y178" s="15">
        <v>1.01</v>
      </c>
      <c r="Z178" s="4">
        <f t="shared" ref="Z178:Z188" si="756">AVERAGE(D175:D181)</f>
        <v>1234.4285714285713</v>
      </c>
      <c r="AA178" s="8">
        <f t="shared" ref="AA178:AA188" si="757">Z178/Z174</f>
        <v>0.98394443179230229</v>
      </c>
      <c r="AB178" s="4">
        <f t="shared" ref="AB178:AB191" si="758">AVERAGE(D175:D178,AA175^1.75*D172,AA175^1.75*D173,AA175^1.75*D174)</f>
        <v>1212.1285133196595</v>
      </c>
      <c r="AC178" s="8">
        <f t="shared" ref="AC178:AC191" si="759">AB178/Z174</f>
        <v>0.96616939116802736</v>
      </c>
      <c r="AD178" s="4">
        <f t="shared" ref="AD178:AD188" si="760">AVERAGE(W175:W181)</f>
        <v>1249.4285714285713</v>
      </c>
      <c r="AE178" s="8">
        <f t="shared" ref="AE178:AE188" si="761">AD178/AD174</f>
        <v>0.9246220530711492</v>
      </c>
      <c r="AF178" s="4">
        <f t="shared" ref="AF178:AF191" si="762">AVERAGE(W175:W178,AE175^1.75*W172,AE175^1.75*W173,AE175^1.75*W174)</f>
        <v>1232.911983470068</v>
      </c>
      <c r="AG178" s="8">
        <f t="shared" ref="AG178:AG191" si="763">AF178/AD174</f>
        <v>0.91239918429965916</v>
      </c>
      <c r="AH178" s="4">
        <f t="shared" ref="AH178:AH181" si="764">AD185</f>
        <v>1242.7142857142858</v>
      </c>
      <c r="AI178" s="8">
        <f t="shared" ref="AI178:AI181" si="765">AH178/AH174</f>
        <v>1.0723619329388561</v>
      </c>
      <c r="AJ178" s="15">
        <f t="shared" ref="AJ178:AJ190" si="766">ABS(J178-$M178)</f>
        <v>2.0000000000000018E-2</v>
      </c>
      <c r="AK178" s="15">
        <f t="shared" ref="AK178" si="767">ABS(M178-$M178)</f>
        <v>0</v>
      </c>
      <c r="AL178" s="15">
        <f t="shared" ref="AL178:AL188" si="768">ABS(AA178-$M178)</f>
        <v>3.9444317923023053E-3</v>
      </c>
      <c r="AM178" s="15">
        <f t="shared" ref="AM178:AM190" si="769">ABS(AC178-$M178)</f>
        <v>1.3830608831972624E-2</v>
      </c>
      <c r="AN178" s="15">
        <f t="shared" ref="AN178:AN190" si="770">ABS(X178-$M178)</f>
        <v>6.0000000000000053E-2</v>
      </c>
      <c r="AO178" s="15">
        <f t="shared" ref="AO178:AO190" si="771">ABS(AG178-$M178)</f>
        <v>6.7600815700340822E-2</v>
      </c>
      <c r="AP178" s="15">
        <f t="shared" ref="AP178:AP190" si="772">ABS(G178-$D178)</f>
        <v>67</v>
      </c>
      <c r="AQ178" s="15">
        <f t="shared" ref="AQ178:AQ190" si="773">ABS(P178-$D178)</f>
        <v>94.285714285714221</v>
      </c>
      <c r="AR178" s="15">
        <f t="shared" ref="AR178:AR188" si="774">ABS(Z178-$D178)</f>
        <v>94.571428571428669</v>
      </c>
      <c r="AS178" s="15">
        <f t="shared" ref="AS178:AS191" si="775">ABS(AB178-$D178)</f>
        <v>116.87148668034047</v>
      </c>
    </row>
    <row r="179" spans="1:45" x14ac:dyDescent="0.4">
      <c r="A179" s="10">
        <v>44069</v>
      </c>
      <c r="B179" s="30">
        <v>177</v>
      </c>
      <c r="C179" s="11" t="str">
        <f t="shared" si="749"/>
        <v>Mittwoch</v>
      </c>
      <c r="D179" s="69">
        <v>1218</v>
      </c>
      <c r="E179" s="69">
        <v>1171</v>
      </c>
      <c r="F179" s="69">
        <v>1267</v>
      </c>
      <c r="G179" s="69">
        <v>1288</v>
      </c>
      <c r="H179" s="69">
        <v>1239</v>
      </c>
      <c r="I179" s="69">
        <v>1337</v>
      </c>
      <c r="J179" s="69">
        <v>1.0900000000000001</v>
      </c>
      <c r="K179" s="69">
        <v>1.07</v>
      </c>
      <c r="L179" s="69">
        <v>1.1200000000000001</v>
      </c>
      <c r="M179" s="69">
        <v>0.99</v>
      </c>
      <c r="N179" s="69">
        <v>0.98</v>
      </c>
      <c r="O179" s="69">
        <v>1</v>
      </c>
      <c r="P179" s="12">
        <f t="shared" si="751"/>
        <v>1224</v>
      </c>
      <c r="Q179" s="15">
        <f t="shared" si="752"/>
        <v>0.99006395614435805</v>
      </c>
      <c r="R179" s="4">
        <f t="shared" si="753"/>
        <v>1507</v>
      </c>
      <c r="S179" s="4">
        <f t="shared" si="754"/>
        <v>1288</v>
      </c>
      <c r="T179" s="7">
        <f t="shared" si="755"/>
        <v>1.0940751751964324</v>
      </c>
      <c r="U179" s="5">
        <v>44073</v>
      </c>
      <c r="V179" s="9" t="str">
        <f t="shared" ref="V179:V182" si="776">TEXT(U179,"TTTT")</f>
        <v>Sonntag</v>
      </c>
      <c r="W179" s="12">
        <v>785</v>
      </c>
      <c r="X179" s="15">
        <v>1.04</v>
      </c>
      <c r="Y179" s="15">
        <v>0.95</v>
      </c>
      <c r="Z179" s="4">
        <f t="shared" si="756"/>
        <v>1213.1428571428571</v>
      </c>
      <c r="AA179" s="8">
        <f t="shared" si="757"/>
        <v>0.98252921439315044</v>
      </c>
      <c r="AB179" s="4">
        <f t="shared" si="758"/>
        <v>1205.2488184091414</v>
      </c>
      <c r="AC179" s="8">
        <f t="shared" si="759"/>
        <v>0.97613580109498899</v>
      </c>
      <c r="AD179" s="4">
        <f t="shared" si="760"/>
        <v>1203.7142857142858</v>
      </c>
      <c r="AE179" s="8">
        <f t="shared" si="761"/>
        <v>0.94631626235399824</v>
      </c>
      <c r="AF179" s="4">
        <f t="shared" si="762"/>
        <v>1216.8505558624486</v>
      </c>
      <c r="AG179" s="8">
        <f t="shared" si="763"/>
        <v>0.95664351875978659</v>
      </c>
      <c r="AH179" s="4">
        <f t="shared" si="764"/>
        <v>1231.2857142857142</v>
      </c>
      <c r="AI179" s="8">
        <f t="shared" si="765"/>
        <v>1.0758956434902009</v>
      </c>
      <c r="AJ179" s="15">
        <f t="shared" si="766"/>
        <v>0.10000000000000009</v>
      </c>
      <c r="AK179" s="15">
        <f>ABS(M179-$M179)</f>
        <v>0</v>
      </c>
      <c r="AL179" s="15">
        <f t="shared" si="768"/>
        <v>7.4707856068495504E-3</v>
      </c>
      <c r="AM179" s="15">
        <f t="shared" si="769"/>
        <v>1.3864198905011005E-2</v>
      </c>
      <c r="AN179" s="15">
        <f t="shared" si="770"/>
        <v>5.0000000000000044E-2</v>
      </c>
      <c r="AO179" s="15">
        <f t="shared" si="771"/>
        <v>3.3356481240213398E-2</v>
      </c>
      <c r="AP179" s="15">
        <f t="shared" si="772"/>
        <v>70</v>
      </c>
      <c r="AQ179" s="15">
        <f t="shared" si="773"/>
        <v>6</v>
      </c>
      <c r="AR179" s="15">
        <f t="shared" si="774"/>
        <v>4.8571428571428896</v>
      </c>
      <c r="AS179" s="15">
        <f t="shared" si="775"/>
        <v>12.75118159085855</v>
      </c>
    </row>
    <row r="180" spans="1:45" x14ac:dyDescent="0.4">
      <c r="A180" s="10">
        <v>44070</v>
      </c>
      <c r="B180" s="30">
        <v>178</v>
      </c>
      <c r="C180" s="11" t="str">
        <f t="shared" ref="C180:C182" si="777">TEXT(A180,"TTTT")</f>
        <v>Donnerstag</v>
      </c>
      <c r="D180" s="69">
        <v>1235</v>
      </c>
      <c r="E180" s="69">
        <v>1189</v>
      </c>
      <c r="F180" s="69">
        <v>1284</v>
      </c>
      <c r="G180" s="69">
        <v>1305</v>
      </c>
      <c r="H180" s="69">
        <v>1256</v>
      </c>
      <c r="I180" s="69">
        <v>1353</v>
      </c>
      <c r="J180" s="69">
        <v>1.1399999999999999</v>
      </c>
      <c r="K180" s="69">
        <v>1.1000000000000001</v>
      </c>
      <c r="L180" s="69">
        <v>1.17</v>
      </c>
      <c r="M180" s="69">
        <v>0.98</v>
      </c>
      <c r="N180" s="69">
        <v>0.97</v>
      </c>
      <c r="O180" s="69">
        <v>1</v>
      </c>
      <c r="P180" s="12">
        <f t="shared" si="751"/>
        <v>1238.4285714285713</v>
      </c>
      <c r="Q180" s="15">
        <f t="shared" si="752"/>
        <v>0.98394443179230229</v>
      </c>
      <c r="R180" s="4">
        <f t="shared" si="753"/>
        <v>1571</v>
      </c>
      <c r="S180" s="4">
        <f t="shared" si="754"/>
        <v>1305.5</v>
      </c>
      <c r="T180" s="7">
        <f t="shared" si="755"/>
        <v>1.1399257803972931</v>
      </c>
      <c r="U180" s="5">
        <v>44074</v>
      </c>
      <c r="V180" s="9" t="str">
        <f t="shared" si="776"/>
        <v>Montag</v>
      </c>
      <c r="W180" s="12">
        <v>610</v>
      </c>
      <c r="X180" s="15">
        <v>0.94</v>
      </c>
      <c r="Y180" s="15">
        <v>0.88</v>
      </c>
      <c r="Z180" s="4">
        <f t="shared" si="756"/>
        <v>1194.2857142857142</v>
      </c>
      <c r="AA180" s="8">
        <f t="shared" si="757"/>
        <v>0.97572362278244629</v>
      </c>
      <c r="AB180" s="4">
        <f t="shared" si="758"/>
        <v>1229.8981157249323</v>
      </c>
      <c r="AC180" s="8">
        <f t="shared" si="759"/>
        <v>1.0048187219974938</v>
      </c>
      <c r="AD180" s="4">
        <f t="shared" si="760"/>
        <v>1175.7142857142858</v>
      </c>
      <c r="AE180" s="8">
        <f t="shared" si="761"/>
        <v>0.92399236555518149</v>
      </c>
      <c r="AF180" s="4">
        <f t="shared" si="762"/>
        <v>1199.6518234598213</v>
      </c>
      <c r="AG180" s="8">
        <f t="shared" si="763"/>
        <v>0.94280484610067927</v>
      </c>
      <c r="AH180" s="4">
        <f t="shared" si="764"/>
        <v>1314.2857142857142</v>
      </c>
      <c r="AI180" s="8">
        <f t="shared" si="765"/>
        <v>1.1200389578767957</v>
      </c>
      <c r="AJ180" s="15">
        <f t="shared" si="766"/>
        <v>0.15999999999999992</v>
      </c>
      <c r="AK180" s="15">
        <f t="shared" ref="AK180" si="778">ABS(M180-$M180)</f>
        <v>0</v>
      </c>
      <c r="AL180" s="15">
        <f t="shared" si="768"/>
        <v>4.2763772175536952E-3</v>
      </c>
      <c r="AM180" s="15">
        <f t="shared" si="769"/>
        <v>2.4818721997493798E-2</v>
      </c>
      <c r="AN180" s="15">
        <f t="shared" si="770"/>
        <v>4.0000000000000036E-2</v>
      </c>
      <c r="AO180" s="15">
        <f t="shared" si="771"/>
        <v>3.719515389932071E-2</v>
      </c>
      <c r="AP180" s="15">
        <f t="shared" si="772"/>
        <v>70</v>
      </c>
      <c r="AQ180" s="15">
        <f t="shared" si="773"/>
        <v>3.4285714285713311</v>
      </c>
      <c r="AR180" s="15">
        <f t="shared" si="774"/>
        <v>40.714285714285779</v>
      </c>
      <c r="AS180" s="15">
        <f t="shared" si="775"/>
        <v>5.1018842750677322</v>
      </c>
    </row>
    <row r="181" spans="1:45" x14ac:dyDescent="0.4">
      <c r="A181" s="10">
        <v>44071</v>
      </c>
      <c r="B181" s="30">
        <v>179</v>
      </c>
      <c r="C181" s="11" t="str">
        <f t="shared" si="777"/>
        <v>Freitag</v>
      </c>
      <c r="D181" s="69">
        <v>1140</v>
      </c>
      <c r="E181" s="69">
        <v>1090</v>
      </c>
      <c r="F181" s="69">
        <v>1190</v>
      </c>
      <c r="G181" s="69">
        <v>1231</v>
      </c>
      <c r="H181" s="69">
        <v>1183</v>
      </c>
      <c r="I181" s="69">
        <v>1279</v>
      </c>
      <c r="J181" s="69">
        <v>1.01</v>
      </c>
      <c r="K181" s="69">
        <v>0.98</v>
      </c>
      <c r="L181" s="69">
        <v>1.04</v>
      </c>
      <c r="M181" s="69">
        <v>0.98</v>
      </c>
      <c r="N181" s="69">
        <v>0.97</v>
      </c>
      <c r="O181" s="69">
        <v>1</v>
      </c>
      <c r="P181" s="12">
        <f t="shared" si="751"/>
        <v>1234.4285714285713</v>
      </c>
      <c r="Q181" s="15">
        <f t="shared" si="752"/>
        <v>0.98252921439315044</v>
      </c>
      <c r="R181" s="4">
        <f t="shared" si="753"/>
        <v>1479</v>
      </c>
      <c r="S181" s="4">
        <f t="shared" si="754"/>
        <v>1230.5</v>
      </c>
      <c r="T181" s="7">
        <f t="shared" si="755"/>
        <v>1.0071618579905872</v>
      </c>
      <c r="U181" s="5">
        <v>44075</v>
      </c>
      <c r="V181" s="9" t="str">
        <f t="shared" si="776"/>
        <v>Dienstag</v>
      </c>
      <c r="W181" s="12">
        <v>1218</v>
      </c>
      <c r="X181" s="15">
        <v>0.84</v>
      </c>
      <c r="Y181" s="15">
        <v>0.89</v>
      </c>
      <c r="Z181" s="4">
        <f t="shared" si="756"/>
        <v>1182.8571428571429</v>
      </c>
      <c r="AA181" s="8">
        <f t="shared" si="757"/>
        <v>0.95512746568231643</v>
      </c>
      <c r="AB181" s="4">
        <f t="shared" si="758"/>
        <v>1219.5909047985547</v>
      </c>
      <c r="AC181" s="8">
        <f t="shared" si="759"/>
        <v>0.98478905682199602</v>
      </c>
      <c r="AD181" s="4">
        <f t="shared" si="760"/>
        <v>1158.8571428571429</v>
      </c>
      <c r="AE181" s="8">
        <f t="shared" si="761"/>
        <v>0.92119009766068594</v>
      </c>
      <c r="AF181" s="4">
        <f t="shared" si="762"/>
        <v>1164.2213377228798</v>
      </c>
      <c r="AG181" s="8">
        <f t="shared" si="763"/>
        <v>0.92545416353170096</v>
      </c>
      <c r="AH181" s="4">
        <f t="shared" si="764"/>
        <v>1318.7142857142858</v>
      </c>
      <c r="AI181" s="8">
        <f t="shared" si="765"/>
        <v>1.0965787598004275</v>
      </c>
      <c r="AJ181" s="15">
        <f t="shared" si="766"/>
        <v>3.0000000000000027E-2</v>
      </c>
      <c r="AK181" s="15">
        <f>ABS(M181-$M181)</f>
        <v>0</v>
      </c>
      <c r="AL181" s="15">
        <f t="shared" si="768"/>
        <v>2.4872534317683548E-2</v>
      </c>
      <c r="AM181" s="15">
        <f t="shared" si="769"/>
        <v>4.7890568219960405E-3</v>
      </c>
      <c r="AN181" s="15">
        <f t="shared" si="770"/>
        <v>0.14000000000000001</v>
      </c>
      <c r="AO181" s="15">
        <f t="shared" si="771"/>
        <v>5.4545836468299025E-2</v>
      </c>
      <c r="AP181" s="15">
        <f t="shared" si="772"/>
        <v>91</v>
      </c>
      <c r="AQ181" s="15">
        <f t="shared" si="773"/>
        <v>94.428571428571331</v>
      </c>
      <c r="AR181" s="15">
        <f t="shared" si="774"/>
        <v>42.85714285714289</v>
      </c>
      <c r="AS181" s="15">
        <f t="shared" si="775"/>
        <v>79.590904798554675</v>
      </c>
    </row>
    <row r="182" spans="1:45" x14ac:dyDescent="0.4">
      <c r="A182" s="10">
        <v>44072</v>
      </c>
      <c r="B182" s="30">
        <v>180</v>
      </c>
      <c r="C182" s="11" t="str">
        <f t="shared" si="777"/>
        <v>Samstag</v>
      </c>
      <c r="D182" s="69">
        <v>965</v>
      </c>
      <c r="E182" s="69">
        <v>922</v>
      </c>
      <c r="F182" s="69">
        <v>1006</v>
      </c>
      <c r="G182" s="69">
        <v>1140</v>
      </c>
      <c r="H182" s="69">
        <v>1093</v>
      </c>
      <c r="I182" s="69">
        <v>1187</v>
      </c>
      <c r="J182" s="69">
        <v>0.9</v>
      </c>
      <c r="K182" s="69">
        <v>0.88</v>
      </c>
      <c r="L182" s="69">
        <v>0.93</v>
      </c>
      <c r="M182" s="69">
        <v>0.98</v>
      </c>
      <c r="N182" s="69">
        <v>0.96</v>
      </c>
      <c r="O182" s="69">
        <v>0.99</v>
      </c>
      <c r="P182" s="12">
        <f t="shared" si="751"/>
        <v>1213.1428571428571</v>
      </c>
      <c r="Q182" s="15">
        <f t="shared" si="752"/>
        <v>0.97572362278244629</v>
      </c>
      <c r="R182" s="4">
        <f t="shared" si="753"/>
        <v>785</v>
      </c>
      <c r="S182" s="4">
        <f t="shared" si="754"/>
        <v>1139.5</v>
      </c>
      <c r="T182" s="7">
        <f t="shared" si="755"/>
        <v>0.90293185419968303</v>
      </c>
      <c r="U182" s="5">
        <v>44076</v>
      </c>
      <c r="V182" s="9" t="str">
        <f t="shared" si="776"/>
        <v>Mittwoch</v>
      </c>
      <c r="W182" s="12">
        <v>1256</v>
      </c>
      <c r="X182" s="15">
        <v>0.8</v>
      </c>
      <c r="Y182" s="15">
        <v>0.91</v>
      </c>
      <c r="Z182" s="4">
        <f t="shared" ref="Z182:Z196" si="779">AVERAGE(D179:D185)</f>
        <v>1203.7142857142858</v>
      </c>
      <c r="AA182" s="8">
        <f t="shared" ref="AA182:AA199" si="780">Z182/Z178</f>
        <v>0.9751186205300314</v>
      </c>
      <c r="AB182" s="4">
        <f t="shared" ref="AB182:AB199" si="781">AVERAGE(D179:D182,AA179^1.75*D176,AA179^1.75*D177,AA179^1.75*D178)</f>
        <v>1196.0730763246345</v>
      </c>
      <c r="AC182" s="8">
        <f t="shared" ref="AC182:AC199" si="782">AB182/Z178</f>
        <v>0.96892854232987413</v>
      </c>
      <c r="AD182" s="68">
        <f t="shared" ref="AD182:AD196" si="783">AVERAGE(W179:W185)</f>
        <v>1144.4285714285713</v>
      </c>
      <c r="AE182" s="8">
        <f t="shared" ref="AE182:AE199" si="784">AD182/AD178</f>
        <v>0.91596158243768577</v>
      </c>
      <c r="AF182" s="4">
        <f t="shared" ref="AF182:AF199" si="785">AVERAGE(W179:W182,AE179^1.75*W176,AE179^1.75*W177,AE179^1.75*W178)</f>
        <v>1143.7919107267548</v>
      </c>
      <c r="AG182" s="8">
        <f t="shared" ref="AG182:AG199" si="786">AF182/AD178</f>
        <v>0.91545202093383082</v>
      </c>
      <c r="AH182" s="4">
        <f t="shared" ref="AH182:AH192" si="787">AD189</f>
        <v>1354.7142857142858</v>
      </c>
      <c r="AI182" s="8">
        <f t="shared" ref="AI182:AI192" si="788">AH182/AH178</f>
        <v>1.0901253017588228</v>
      </c>
      <c r="AJ182" s="15">
        <f t="shared" ref="AJ182:AJ199" si="789">ABS(J182-$M182)</f>
        <v>7.999999999999996E-2</v>
      </c>
      <c r="AK182" s="15">
        <f t="shared" ref="AK182:AK183" si="790">ABS(M182-$M182)</f>
        <v>0</v>
      </c>
      <c r="AL182" s="15">
        <f t="shared" ref="AL182:AL199" si="791">ABS(AA182-$M182)</f>
        <v>4.8813794699685831E-3</v>
      </c>
      <c r="AM182" s="15">
        <f t="shared" ref="AM182:AM199" si="792">ABS(AC182-$M182)</f>
        <v>1.107145767012585E-2</v>
      </c>
      <c r="AN182" s="15">
        <f t="shared" ref="AN182:AN199" si="793">ABS(X182-$M182)</f>
        <v>0.17999999999999994</v>
      </c>
      <c r="AO182" s="15">
        <f t="shared" ref="AO182:AO199" si="794">ABS(AG182-$M182)</f>
        <v>6.4547979066169159E-2</v>
      </c>
      <c r="AP182" s="15">
        <f t="shared" ref="AP182:AP199" si="795">ABS(G182-$D182)</f>
        <v>175</v>
      </c>
      <c r="AQ182" s="15">
        <f t="shared" ref="AQ182:AQ199" si="796">ABS(P182-$D182)</f>
        <v>248.14285714285711</v>
      </c>
      <c r="AR182" s="15">
        <f t="shared" ref="AR182:AR199" si="797">ABS(Z182-$D182)</f>
        <v>238.71428571428578</v>
      </c>
      <c r="AS182" s="15">
        <f t="shared" ref="AS182:AS199" si="798">ABS(AB182-$D182)</f>
        <v>231.07307632463448</v>
      </c>
    </row>
    <row r="183" spans="1:45" x14ac:dyDescent="0.4">
      <c r="A183" s="10">
        <v>44073</v>
      </c>
      <c r="B183" s="30">
        <v>181</v>
      </c>
      <c r="C183" s="11" t="str">
        <f t="shared" ref="C183:C187" si="799">TEXT(A183,"TTTT")</f>
        <v>Sonntag</v>
      </c>
      <c r="D183" s="69">
        <v>1033</v>
      </c>
      <c r="E183" s="69">
        <v>984</v>
      </c>
      <c r="F183" s="69">
        <v>1080</v>
      </c>
      <c r="G183" s="69">
        <v>1093</v>
      </c>
      <c r="H183" s="69">
        <v>1046</v>
      </c>
      <c r="I183" s="69">
        <v>1140</v>
      </c>
      <c r="J183" s="69">
        <v>0.85</v>
      </c>
      <c r="K183" s="69">
        <v>0.83</v>
      </c>
      <c r="L183" s="69">
        <v>0.87</v>
      </c>
      <c r="M183" s="69">
        <v>0.96</v>
      </c>
      <c r="N183" s="69">
        <v>0.94</v>
      </c>
      <c r="O183" s="69">
        <v>0.97</v>
      </c>
      <c r="P183" s="12">
        <f t="shared" ref="P183:P186" si="800">AVERAGE(D177:D183)</f>
        <v>1194.2857142857142</v>
      </c>
      <c r="Q183" s="15">
        <f t="shared" ref="Q183:Q186" si="801">P184/P180</f>
        <v>0.95512746568231643</v>
      </c>
      <c r="R183" s="4">
        <f t="shared" ref="R183:R186" si="802">W180</f>
        <v>610</v>
      </c>
      <c r="S183" s="4">
        <f t="shared" ref="S183:S186" si="803">AVERAGE(D180:D183)</f>
        <v>1093.25</v>
      </c>
      <c r="T183" s="7">
        <f t="shared" ref="T183:T186" si="804">S183/S179</f>
        <v>0.84879658385093171</v>
      </c>
      <c r="U183" s="5">
        <v>44077</v>
      </c>
      <c r="V183" s="9" t="str">
        <f t="shared" ref="V183:V186" si="805">TEXT(U183,"TTTT")</f>
        <v>Donnerstag</v>
      </c>
      <c r="W183" s="12">
        <v>1311</v>
      </c>
      <c r="X183" s="15">
        <v>0.77</v>
      </c>
      <c r="Y183" s="15">
        <v>0.91</v>
      </c>
      <c r="Z183" s="4">
        <f t="shared" si="779"/>
        <v>1219.8571428571429</v>
      </c>
      <c r="AA183" s="8">
        <f t="shared" si="780"/>
        <v>1.005534620819595</v>
      </c>
      <c r="AB183" s="4">
        <f t="shared" si="781"/>
        <v>1170.3089695290839</v>
      </c>
      <c r="AC183" s="8">
        <f t="shared" si="782"/>
        <v>0.96469180248511399</v>
      </c>
      <c r="AD183" s="4">
        <f t="shared" si="783"/>
        <v>1173.4285714285713</v>
      </c>
      <c r="AE183" s="8">
        <f t="shared" si="784"/>
        <v>0.97483978162829321</v>
      </c>
      <c r="AF183" s="4">
        <f t="shared" si="785"/>
        <v>1104.9325156588391</v>
      </c>
      <c r="AG183" s="8">
        <f t="shared" si="786"/>
        <v>0.91793586631994695</v>
      </c>
      <c r="AH183" s="4">
        <f t="shared" si="787"/>
        <v>1349</v>
      </c>
      <c r="AI183" s="8">
        <f t="shared" si="788"/>
        <v>1.0956027381366749</v>
      </c>
      <c r="AJ183" s="15">
        <f t="shared" si="789"/>
        <v>0.10999999999999999</v>
      </c>
      <c r="AK183" s="15">
        <f>ABS(M183-$M183)</f>
        <v>0</v>
      </c>
      <c r="AL183" s="15">
        <f t="shared" si="791"/>
        <v>4.5534620819595029E-2</v>
      </c>
      <c r="AM183" s="15">
        <f t="shared" si="792"/>
        <v>4.6918024851140272E-3</v>
      </c>
      <c r="AN183" s="15">
        <f t="shared" si="793"/>
        <v>0.18999999999999995</v>
      </c>
      <c r="AO183" s="15">
        <f t="shared" si="794"/>
        <v>4.2064133680053017E-2</v>
      </c>
      <c r="AP183" s="15">
        <f t="shared" si="795"/>
        <v>60</v>
      </c>
      <c r="AQ183" s="15">
        <f t="shared" si="796"/>
        <v>161.28571428571422</v>
      </c>
      <c r="AR183" s="15">
        <f t="shared" si="797"/>
        <v>186.85714285714289</v>
      </c>
      <c r="AS183" s="15">
        <f t="shared" si="798"/>
        <v>137.30896952908392</v>
      </c>
    </row>
    <row r="184" spans="1:45" x14ac:dyDescent="0.4">
      <c r="A184" s="10">
        <v>44074</v>
      </c>
      <c r="B184" s="30">
        <v>182</v>
      </c>
      <c r="C184" s="11" t="str">
        <f t="shared" si="799"/>
        <v>Montag</v>
      </c>
      <c r="D184" s="69">
        <v>1360</v>
      </c>
      <c r="E184" s="69">
        <v>1309</v>
      </c>
      <c r="F184" s="69">
        <v>1407</v>
      </c>
      <c r="G184" s="69">
        <v>1125</v>
      </c>
      <c r="H184" s="69">
        <v>1076</v>
      </c>
      <c r="I184" s="69">
        <v>1171</v>
      </c>
      <c r="J184" s="69">
        <v>0.86</v>
      </c>
      <c r="K184" s="69">
        <v>0.84</v>
      </c>
      <c r="L184" s="69">
        <v>0.89</v>
      </c>
      <c r="M184" s="69">
        <v>0.98</v>
      </c>
      <c r="N184" s="69">
        <v>0.96</v>
      </c>
      <c r="O184" s="69">
        <v>0.99</v>
      </c>
      <c r="P184" s="12">
        <f t="shared" si="800"/>
        <v>1182.8571428571429</v>
      </c>
      <c r="Q184" s="15">
        <f t="shared" si="801"/>
        <v>0.9751186205300314</v>
      </c>
      <c r="R184" s="4">
        <f t="shared" si="802"/>
        <v>1218</v>
      </c>
      <c r="S184" s="4">
        <f t="shared" si="803"/>
        <v>1124.5</v>
      </c>
      <c r="T184" s="7">
        <f t="shared" si="804"/>
        <v>0.8613558023745691</v>
      </c>
      <c r="U184" s="5">
        <v>44078</v>
      </c>
      <c r="V184" s="9" t="str">
        <f t="shared" si="805"/>
        <v>Freitag</v>
      </c>
      <c r="W184" s="12">
        <v>1453</v>
      </c>
      <c r="X184" s="15">
        <v>0.85</v>
      </c>
      <c r="Y184" s="15">
        <v>0.94</v>
      </c>
      <c r="Z184" s="4">
        <f t="shared" si="779"/>
        <v>1222.4285714285713</v>
      </c>
      <c r="AA184" s="8">
        <f t="shared" si="780"/>
        <v>1.0235645933014355</v>
      </c>
      <c r="AB184" s="4">
        <f t="shared" si="781"/>
        <v>1141.1467968277689</v>
      </c>
      <c r="AC184" s="8">
        <f t="shared" si="782"/>
        <v>0.95550569112372996</v>
      </c>
      <c r="AD184" s="4">
        <f t="shared" si="783"/>
        <v>1202.5714285714287</v>
      </c>
      <c r="AE184" s="8">
        <f t="shared" si="784"/>
        <v>1.0228432563791008</v>
      </c>
      <c r="AF184" s="4">
        <f t="shared" si="785"/>
        <v>1103.9169757785664</v>
      </c>
      <c r="AG184" s="8">
        <f t="shared" si="786"/>
        <v>0.93893302921627764</v>
      </c>
      <c r="AH184" s="4">
        <f t="shared" si="787"/>
        <v>1365.1428571428571</v>
      </c>
      <c r="AI184" s="8">
        <f t="shared" si="788"/>
        <v>1.038695652173913</v>
      </c>
      <c r="AJ184" s="15">
        <f t="shared" si="789"/>
        <v>0.12</v>
      </c>
      <c r="AK184" s="15">
        <f t="shared" ref="AK184" si="806">ABS(M184-$M184)</f>
        <v>0</v>
      </c>
      <c r="AL184" s="15">
        <f t="shared" si="791"/>
        <v>4.3564593301435472E-2</v>
      </c>
      <c r="AM184" s="15">
        <f t="shared" si="792"/>
        <v>2.4494308876270021E-2</v>
      </c>
      <c r="AN184" s="15">
        <f t="shared" si="793"/>
        <v>0.13</v>
      </c>
      <c r="AO184" s="15">
        <f t="shared" si="794"/>
        <v>4.1066970783722345E-2</v>
      </c>
      <c r="AP184" s="15">
        <f t="shared" si="795"/>
        <v>235</v>
      </c>
      <c r="AQ184" s="15">
        <f t="shared" si="796"/>
        <v>177.14285714285711</v>
      </c>
      <c r="AR184" s="15">
        <f t="shared" si="797"/>
        <v>137.57142857142867</v>
      </c>
      <c r="AS184" s="15">
        <f t="shared" si="798"/>
        <v>218.85320317223113</v>
      </c>
    </row>
    <row r="185" spans="1:45" x14ac:dyDescent="0.4">
      <c r="A185" s="10">
        <v>44075</v>
      </c>
      <c r="B185" s="30">
        <v>183</v>
      </c>
      <c r="C185" s="11" t="str">
        <f t="shared" si="799"/>
        <v>Dienstag</v>
      </c>
      <c r="D185" s="69">
        <v>1475</v>
      </c>
      <c r="E185" s="69">
        <v>1413</v>
      </c>
      <c r="F185" s="69">
        <v>1539</v>
      </c>
      <c r="G185" s="69">
        <v>1208</v>
      </c>
      <c r="H185" s="69">
        <v>1157</v>
      </c>
      <c r="I185" s="69">
        <v>1258</v>
      </c>
      <c r="J185" s="69">
        <v>0.98</v>
      </c>
      <c r="K185" s="69">
        <v>0.96</v>
      </c>
      <c r="L185" s="69">
        <v>1.01</v>
      </c>
      <c r="M185" s="69">
        <v>1.01</v>
      </c>
      <c r="N185" s="69">
        <v>0.99</v>
      </c>
      <c r="O185" s="69">
        <v>1.02</v>
      </c>
      <c r="P185" s="12">
        <f t="shared" si="800"/>
        <v>1203.7142857142858</v>
      </c>
      <c r="Q185" s="15">
        <f t="shared" si="801"/>
        <v>1.005534620819595</v>
      </c>
      <c r="R185" s="4">
        <f t="shared" si="802"/>
        <v>1256</v>
      </c>
      <c r="S185" s="4">
        <f t="shared" si="803"/>
        <v>1208.25</v>
      </c>
      <c r="T185" s="7">
        <f t="shared" si="804"/>
        <v>0.98191791954490049</v>
      </c>
      <c r="U185" s="5">
        <v>44079</v>
      </c>
      <c r="V185" s="9" t="str">
        <f t="shared" si="805"/>
        <v>Samstag</v>
      </c>
      <c r="W185" s="12">
        <v>1378</v>
      </c>
      <c r="X185" s="15">
        <v>1</v>
      </c>
      <c r="Y185" s="15">
        <v>0.97</v>
      </c>
      <c r="Z185" s="4">
        <f t="shared" si="779"/>
        <v>1243.2857142857142</v>
      </c>
      <c r="AA185" s="8">
        <f t="shared" si="780"/>
        <v>1.0510869565217391</v>
      </c>
      <c r="AB185" s="4">
        <f t="shared" si="781"/>
        <v>1181.5735566447297</v>
      </c>
      <c r="AC185" s="8">
        <f t="shared" si="782"/>
        <v>0.99891484257404684</v>
      </c>
      <c r="AD185" s="4">
        <f t="shared" si="783"/>
        <v>1242.7142857142858</v>
      </c>
      <c r="AE185" s="8">
        <f t="shared" si="784"/>
        <v>1.0723619329388561</v>
      </c>
      <c r="AF185" s="4">
        <f t="shared" si="785"/>
        <v>1091.273002991767</v>
      </c>
      <c r="AG185" s="8">
        <f t="shared" si="786"/>
        <v>0.94168035268027228</v>
      </c>
      <c r="AH185" s="4">
        <f t="shared" si="787"/>
        <v>1352</v>
      </c>
      <c r="AI185" s="8">
        <f t="shared" si="788"/>
        <v>1.0252410356407755</v>
      </c>
      <c r="AJ185" s="15">
        <f t="shared" si="789"/>
        <v>3.0000000000000027E-2</v>
      </c>
      <c r="AK185" s="15">
        <f>ABS(M185-$M185)</f>
        <v>0</v>
      </c>
      <c r="AL185" s="15">
        <f t="shared" si="791"/>
        <v>4.1086956521739104E-2</v>
      </c>
      <c r="AM185" s="15">
        <f t="shared" si="792"/>
        <v>1.1085157425953174E-2</v>
      </c>
      <c r="AN185" s="15">
        <f t="shared" si="793"/>
        <v>1.0000000000000009E-2</v>
      </c>
      <c r="AO185" s="15">
        <f t="shared" si="794"/>
        <v>6.8319647319727728E-2</v>
      </c>
      <c r="AP185" s="15">
        <f t="shared" si="795"/>
        <v>267</v>
      </c>
      <c r="AQ185" s="15">
        <f t="shared" si="796"/>
        <v>271.28571428571422</v>
      </c>
      <c r="AR185" s="15">
        <f t="shared" si="797"/>
        <v>231.71428571428578</v>
      </c>
      <c r="AS185" s="15">
        <f t="shared" si="798"/>
        <v>293.42644335527029</v>
      </c>
    </row>
    <row r="186" spans="1:45" x14ac:dyDescent="0.4">
      <c r="A186" s="10">
        <v>44076</v>
      </c>
      <c r="B186" s="30">
        <v>184</v>
      </c>
      <c r="C186" s="11" t="str">
        <f t="shared" si="799"/>
        <v>Mittwoch</v>
      </c>
      <c r="D186" s="69">
        <v>1331</v>
      </c>
      <c r="E186" s="69">
        <v>1280</v>
      </c>
      <c r="F186" s="69">
        <v>1398</v>
      </c>
      <c r="G186" s="69">
        <v>1300</v>
      </c>
      <c r="H186" s="69">
        <v>1246</v>
      </c>
      <c r="I186" s="69">
        <v>1356</v>
      </c>
      <c r="J186" s="69">
        <v>1.1399999999999999</v>
      </c>
      <c r="K186" s="69">
        <v>1.1100000000000001</v>
      </c>
      <c r="L186" s="69">
        <v>1.18</v>
      </c>
      <c r="M186" s="69">
        <v>1.02</v>
      </c>
      <c r="N186" s="69">
        <v>1.01</v>
      </c>
      <c r="O186" s="69">
        <v>1.04</v>
      </c>
      <c r="P186" s="12">
        <f t="shared" si="800"/>
        <v>1219.8571428571429</v>
      </c>
      <c r="Q186" s="15">
        <f t="shared" si="801"/>
        <v>1.0235645933014355</v>
      </c>
      <c r="R186" s="4">
        <f t="shared" si="802"/>
        <v>1311</v>
      </c>
      <c r="S186" s="4">
        <f t="shared" si="803"/>
        <v>1299.75</v>
      </c>
      <c r="T186" s="7">
        <f t="shared" si="804"/>
        <v>1.1406318560772268</v>
      </c>
      <c r="U186" s="5">
        <v>44080</v>
      </c>
      <c r="V186" s="9" t="str">
        <f t="shared" si="805"/>
        <v>Sonntag</v>
      </c>
      <c r="W186" s="12">
        <v>988</v>
      </c>
      <c r="X186" s="15">
        <v>1.1000000000000001</v>
      </c>
      <c r="Y186" s="15">
        <v>0.97</v>
      </c>
      <c r="Z186" s="4">
        <f t="shared" si="779"/>
        <v>1274</v>
      </c>
      <c r="AA186" s="8">
        <f t="shared" si="780"/>
        <v>1.0583906954664135</v>
      </c>
      <c r="AB186" s="4">
        <f t="shared" si="781"/>
        <v>1224.4881384789373</v>
      </c>
      <c r="AC186" s="8">
        <f t="shared" si="782"/>
        <v>1.0172581259616142</v>
      </c>
      <c r="AD186" s="4">
        <f t="shared" si="783"/>
        <v>1231.2857142857142</v>
      </c>
      <c r="AE186" s="8">
        <f t="shared" si="784"/>
        <v>1.0758956434902009</v>
      </c>
      <c r="AF186" s="4">
        <f t="shared" si="785"/>
        <v>1154.213456568848</v>
      </c>
      <c r="AG186" s="8">
        <f t="shared" si="786"/>
        <v>1.0085500182226859</v>
      </c>
      <c r="AH186" s="4">
        <f t="shared" si="787"/>
        <v>1455.5714285714287</v>
      </c>
      <c r="AI186" s="8">
        <f t="shared" si="788"/>
        <v>1.0744490140250975</v>
      </c>
      <c r="AJ186" s="15">
        <f t="shared" si="789"/>
        <v>0.11999999999999988</v>
      </c>
      <c r="AK186" s="15">
        <f t="shared" ref="AK186" si="807">ABS(M186-$M186)</f>
        <v>0</v>
      </c>
      <c r="AL186" s="15">
        <f t="shared" si="791"/>
        <v>3.8390695466413494E-2</v>
      </c>
      <c r="AM186" s="15">
        <f t="shared" si="792"/>
        <v>2.741874038385772E-3</v>
      </c>
      <c r="AN186" s="15">
        <f t="shared" si="793"/>
        <v>8.0000000000000071E-2</v>
      </c>
      <c r="AO186" s="15">
        <f t="shared" si="794"/>
        <v>1.1449981777314155E-2</v>
      </c>
      <c r="AP186" s="15">
        <f t="shared" si="795"/>
        <v>31</v>
      </c>
      <c r="AQ186" s="15">
        <f t="shared" si="796"/>
        <v>111.14285714285711</v>
      </c>
      <c r="AR186" s="15">
        <f t="shared" si="797"/>
        <v>57</v>
      </c>
      <c r="AS186" s="15">
        <f t="shared" si="798"/>
        <v>106.51186152106266</v>
      </c>
    </row>
    <row r="187" spans="1:45" x14ac:dyDescent="0.4">
      <c r="A187" s="10">
        <v>44077</v>
      </c>
      <c r="B187" s="30">
        <v>185</v>
      </c>
      <c r="C187" s="11" t="str">
        <f t="shared" si="799"/>
        <v>Donnerstag</v>
      </c>
      <c r="D187" s="69">
        <v>1253</v>
      </c>
      <c r="E187" s="69">
        <v>1195</v>
      </c>
      <c r="F187" s="69">
        <v>1309</v>
      </c>
      <c r="G187" s="69">
        <v>1355</v>
      </c>
      <c r="H187" s="69">
        <v>1299</v>
      </c>
      <c r="I187" s="69">
        <v>1413</v>
      </c>
      <c r="J187" s="69">
        <v>1.24</v>
      </c>
      <c r="K187" s="69">
        <v>1.2</v>
      </c>
      <c r="L187" s="69">
        <v>1.28</v>
      </c>
      <c r="M187" s="69">
        <v>1.05</v>
      </c>
      <c r="N187" s="69">
        <v>1.03</v>
      </c>
      <c r="O187" s="69">
        <v>1.07</v>
      </c>
      <c r="P187" s="12">
        <f t="shared" ref="P187:P192" si="808">AVERAGE(D181:D187)</f>
        <v>1222.4285714285713</v>
      </c>
      <c r="Q187" s="15">
        <f t="shared" ref="Q187:Q192" si="809">P188/P184</f>
        <v>1.0510869565217391</v>
      </c>
      <c r="R187" s="4">
        <f t="shared" ref="R187:R192" si="810">W184</f>
        <v>1453</v>
      </c>
      <c r="S187" s="4">
        <f t="shared" ref="S187:S192" si="811">AVERAGE(D184:D187)</f>
        <v>1354.75</v>
      </c>
      <c r="T187" s="7">
        <f t="shared" ref="T187:T192" si="812">S187/S183</f>
        <v>1.2391950605991311</v>
      </c>
      <c r="U187" s="5">
        <v>44081</v>
      </c>
      <c r="V187" s="9" t="str">
        <f t="shared" ref="V187:V189" si="813">TEXT(U187,"TTTT")</f>
        <v>Montag</v>
      </c>
      <c r="W187" s="12">
        <v>814</v>
      </c>
      <c r="X187" s="15">
        <v>1.1200000000000001</v>
      </c>
      <c r="Y187" s="15">
        <v>0.95</v>
      </c>
      <c r="Z187" s="4">
        <f t="shared" si="779"/>
        <v>1316.5714285714287</v>
      </c>
      <c r="AA187" s="8">
        <f t="shared" si="780"/>
        <v>1.0792832884412695</v>
      </c>
      <c r="AB187" s="4">
        <f t="shared" si="781"/>
        <v>1241.0780358134073</v>
      </c>
      <c r="AC187" s="8">
        <f t="shared" si="782"/>
        <v>1.0173962115814323</v>
      </c>
      <c r="AD187" s="4">
        <f t="shared" si="783"/>
        <v>1314.2857142857142</v>
      </c>
      <c r="AE187" s="8">
        <f t="shared" si="784"/>
        <v>1.1200389578767957</v>
      </c>
      <c r="AF187" s="4">
        <f t="shared" si="785"/>
        <v>1224.3716724994497</v>
      </c>
      <c r="AG187" s="8">
        <f t="shared" si="786"/>
        <v>1.0434138918305513</v>
      </c>
      <c r="AH187" s="4">
        <f t="shared" si="787"/>
        <v>1498.7142857142858</v>
      </c>
      <c r="AI187" s="8">
        <f t="shared" si="788"/>
        <v>1.1109816795509901</v>
      </c>
      <c r="AJ187" s="15">
        <f t="shared" si="789"/>
        <v>0.18999999999999995</v>
      </c>
      <c r="AK187" s="15">
        <f>ABS(M187-$M187)</f>
        <v>0</v>
      </c>
      <c r="AL187" s="15">
        <f t="shared" si="791"/>
        <v>2.9283288441269484E-2</v>
      </c>
      <c r="AM187" s="15">
        <f t="shared" si="792"/>
        <v>3.2603788418567703E-2</v>
      </c>
      <c r="AN187" s="15">
        <f t="shared" si="793"/>
        <v>7.0000000000000062E-2</v>
      </c>
      <c r="AO187" s="15">
        <f t="shared" si="794"/>
        <v>6.5861081694487122E-3</v>
      </c>
      <c r="AP187" s="15">
        <f t="shared" si="795"/>
        <v>102</v>
      </c>
      <c r="AQ187" s="15">
        <f t="shared" si="796"/>
        <v>30.571428571428669</v>
      </c>
      <c r="AR187" s="15">
        <f t="shared" si="797"/>
        <v>63.571428571428669</v>
      </c>
      <c r="AS187" s="15">
        <f t="shared" si="798"/>
        <v>11.921964186592731</v>
      </c>
    </row>
    <row r="188" spans="1:45" x14ac:dyDescent="0.4">
      <c r="A188" s="10">
        <v>44078</v>
      </c>
      <c r="B188" s="30">
        <v>186</v>
      </c>
      <c r="C188" s="11" t="str">
        <f t="shared" ref="C188:C191" si="814">TEXT(A188,"TTTT")</f>
        <v>Freitag</v>
      </c>
      <c r="D188" s="69">
        <v>1286</v>
      </c>
      <c r="E188" s="69">
        <v>1226</v>
      </c>
      <c r="F188" s="69">
        <v>1345</v>
      </c>
      <c r="G188" s="69">
        <v>1336</v>
      </c>
      <c r="H188" s="69">
        <v>1278</v>
      </c>
      <c r="I188" s="69">
        <v>1398</v>
      </c>
      <c r="J188" s="69">
        <v>1.19</v>
      </c>
      <c r="K188" s="69">
        <v>1.1499999999999999</v>
      </c>
      <c r="L188" s="69">
        <v>1.22</v>
      </c>
      <c r="M188" s="69">
        <v>1.06</v>
      </c>
      <c r="N188" s="69">
        <v>1.04</v>
      </c>
      <c r="O188" s="69">
        <v>1.08</v>
      </c>
      <c r="P188" s="12">
        <f t="shared" si="808"/>
        <v>1243.2857142857142</v>
      </c>
      <c r="Q188" s="15">
        <f t="shared" si="809"/>
        <v>1.0583906954664135</v>
      </c>
      <c r="R188" s="4">
        <f t="shared" si="810"/>
        <v>1378</v>
      </c>
      <c r="S188" s="4">
        <f t="shared" si="811"/>
        <v>1336.25</v>
      </c>
      <c r="T188" s="7">
        <f t="shared" si="812"/>
        <v>1.1883059137394398</v>
      </c>
      <c r="U188" s="5">
        <v>44082</v>
      </c>
      <c r="V188" s="9" t="str">
        <f t="shared" si="813"/>
        <v>Dienstag</v>
      </c>
      <c r="W188" s="12">
        <v>1499</v>
      </c>
      <c r="X188" s="15">
        <v>1.1000000000000001</v>
      </c>
      <c r="Y188" s="15">
        <v>0.98</v>
      </c>
      <c r="Z188" s="4">
        <f t="shared" si="779"/>
        <v>1349.7142857142858</v>
      </c>
      <c r="AA188" s="8">
        <f t="shared" si="780"/>
        <v>1.1041252775505435</v>
      </c>
      <c r="AB188" s="4">
        <f t="shared" si="781"/>
        <v>1286.9913929742961</v>
      </c>
      <c r="AC188" s="8">
        <f t="shared" si="782"/>
        <v>1.0528152098656156</v>
      </c>
      <c r="AD188" s="4">
        <f t="shared" si="783"/>
        <v>1318.7142857142858</v>
      </c>
      <c r="AE188" s="8">
        <f t="shared" si="784"/>
        <v>1.0965787598004275</v>
      </c>
      <c r="AF188" s="4">
        <f t="shared" si="785"/>
        <v>1317.3998004605157</v>
      </c>
      <c r="AG188" s="8">
        <f t="shared" si="786"/>
        <v>1.0954856976982192</v>
      </c>
      <c r="AH188" s="4">
        <f t="shared" si="787"/>
        <v>1560.4285714285713</v>
      </c>
      <c r="AI188" s="8">
        <f t="shared" si="788"/>
        <v>1.1430514859773964</v>
      </c>
      <c r="AJ188" s="15">
        <f t="shared" si="789"/>
        <v>0.12999999999999989</v>
      </c>
      <c r="AK188" s="15">
        <f t="shared" ref="AK188" si="815">ABS(M188-$M188)</f>
        <v>0</v>
      </c>
      <c r="AL188" s="15">
        <f t="shared" si="791"/>
        <v>4.4125277550543407E-2</v>
      </c>
      <c r="AM188" s="15">
        <f t="shared" si="792"/>
        <v>7.1847901343844445E-3</v>
      </c>
      <c r="AN188" s="15">
        <f t="shared" si="793"/>
        <v>4.0000000000000036E-2</v>
      </c>
      <c r="AO188" s="15">
        <f t="shared" si="794"/>
        <v>3.5485697698219187E-2</v>
      </c>
      <c r="AP188" s="15">
        <f t="shared" si="795"/>
        <v>50</v>
      </c>
      <c r="AQ188" s="15">
        <f t="shared" si="796"/>
        <v>42.714285714285779</v>
      </c>
      <c r="AR188" s="15">
        <f t="shared" si="797"/>
        <v>63.714285714285779</v>
      </c>
      <c r="AS188" s="15">
        <f t="shared" si="798"/>
        <v>0.99139297429610451</v>
      </c>
    </row>
    <row r="189" spans="1:45" x14ac:dyDescent="0.4">
      <c r="A189" s="10">
        <v>44079</v>
      </c>
      <c r="B189" s="30">
        <v>187</v>
      </c>
      <c r="C189" s="11" t="str">
        <f t="shared" si="814"/>
        <v>Samstag</v>
      </c>
      <c r="D189" s="69">
        <v>1180</v>
      </c>
      <c r="E189" s="69">
        <v>1133</v>
      </c>
      <c r="F189" s="69">
        <v>1236</v>
      </c>
      <c r="G189" s="69">
        <v>1262</v>
      </c>
      <c r="H189" s="69">
        <v>1209</v>
      </c>
      <c r="I189" s="69">
        <v>1322</v>
      </c>
      <c r="J189" s="69">
        <v>1.04</v>
      </c>
      <c r="K189" s="69">
        <v>1.01</v>
      </c>
      <c r="L189" s="69">
        <v>1.08</v>
      </c>
      <c r="M189" s="69">
        <v>1.08</v>
      </c>
      <c r="N189" s="69">
        <v>1.06</v>
      </c>
      <c r="O189" s="69">
        <v>1.1000000000000001</v>
      </c>
      <c r="P189" s="12">
        <f t="shared" si="808"/>
        <v>1274</v>
      </c>
      <c r="Q189" s="15">
        <f t="shared" si="809"/>
        <v>1.0792832884412695</v>
      </c>
      <c r="R189" s="4">
        <f t="shared" si="810"/>
        <v>988</v>
      </c>
      <c r="S189" s="4">
        <f t="shared" si="811"/>
        <v>1262.5</v>
      </c>
      <c r="T189" s="7">
        <f t="shared" si="812"/>
        <v>1.0448996482516035</v>
      </c>
      <c r="U189" s="5">
        <v>44083</v>
      </c>
      <c r="V189" s="9" t="str">
        <f t="shared" si="813"/>
        <v>Mittwoch</v>
      </c>
      <c r="W189" s="12">
        <v>1176</v>
      </c>
      <c r="X189" s="15">
        <v>0.88</v>
      </c>
      <c r="Y189" s="15">
        <v>0.95</v>
      </c>
      <c r="Z189" s="4">
        <f t="shared" si="779"/>
        <v>1370</v>
      </c>
      <c r="AA189" s="8">
        <f t="shared" si="780"/>
        <v>1.1019188785476273</v>
      </c>
      <c r="AB189" s="4">
        <f t="shared" si="781"/>
        <v>1331.6942537611026</v>
      </c>
      <c r="AC189" s="8">
        <f t="shared" si="782"/>
        <v>1.0711087873523748</v>
      </c>
      <c r="AD189" s="4">
        <f t="shared" si="783"/>
        <v>1354.7142857142858</v>
      </c>
      <c r="AE189" s="8">
        <f t="shared" si="784"/>
        <v>1.0901253017588228</v>
      </c>
      <c r="AF189" s="4">
        <f t="shared" si="785"/>
        <v>1312.0985688187232</v>
      </c>
      <c r="AG189" s="8">
        <f t="shared" si="786"/>
        <v>1.0558328522509555</v>
      </c>
      <c r="AH189" s="4">
        <f t="shared" si="787"/>
        <v>1655.7142857142858</v>
      </c>
      <c r="AI189" s="8">
        <f t="shared" si="788"/>
        <v>1.2246407438715132</v>
      </c>
      <c r="AJ189" s="15">
        <f t="shared" si="789"/>
        <v>4.0000000000000036E-2</v>
      </c>
      <c r="AK189" s="15">
        <f>ABS(M189-$M189)</f>
        <v>0</v>
      </c>
      <c r="AL189" s="15">
        <f t="shared" si="791"/>
        <v>2.1918878547627196E-2</v>
      </c>
      <c r="AM189" s="15">
        <f t="shared" si="792"/>
        <v>8.8912126476252684E-3</v>
      </c>
      <c r="AN189" s="15">
        <f t="shared" si="793"/>
        <v>0.20000000000000007</v>
      </c>
      <c r="AO189" s="15">
        <f t="shared" si="794"/>
        <v>2.4167147749044604E-2</v>
      </c>
      <c r="AP189" s="15">
        <f t="shared" si="795"/>
        <v>82</v>
      </c>
      <c r="AQ189" s="15">
        <f t="shared" si="796"/>
        <v>94</v>
      </c>
      <c r="AR189" s="15">
        <f t="shared" si="797"/>
        <v>190</v>
      </c>
      <c r="AS189" s="15">
        <f t="shared" si="798"/>
        <v>151.69425376110257</v>
      </c>
    </row>
    <row r="190" spans="1:45" x14ac:dyDescent="0.4">
      <c r="A190" s="10">
        <v>44080</v>
      </c>
      <c r="B190" s="30">
        <v>188</v>
      </c>
      <c r="C190" s="11" t="str">
        <f t="shared" si="814"/>
        <v>Sonntag</v>
      </c>
      <c r="D190" s="69">
        <v>1331</v>
      </c>
      <c r="E190" s="69">
        <v>1256</v>
      </c>
      <c r="F190" s="69">
        <v>1415</v>
      </c>
      <c r="G190" s="69">
        <v>1262</v>
      </c>
      <c r="H190" s="69">
        <v>1203</v>
      </c>
      <c r="I190" s="69">
        <v>1326</v>
      </c>
      <c r="J190" s="69">
        <v>0.97</v>
      </c>
      <c r="K190" s="69">
        <v>0.94</v>
      </c>
      <c r="L190" s="69">
        <v>1</v>
      </c>
      <c r="M190" s="69">
        <v>1.1000000000000001</v>
      </c>
      <c r="N190" s="69">
        <v>1.0900000000000001</v>
      </c>
      <c r="O190" s="69">
        <v>1.1200000000000001</v>
      </c>
      <c r="P190" s="12">
        <f t="shared" si="808"/>
        <v>1316.5714285714287</v>
      </c>
      <c r="Q190" s="15">
        <f t="shared" si="809"/>
        <v>1.1041252775505435</v>
      </c>
      <c r="R190" s="4">
        <f t="shared" si="810"/>
        <v>814</v>
      </c>
      <c r="S190" s="4">
        <f t="shared" si="811"/>
        <v>1262.5</v>
      </c>
      <c r="T190" s="7">
        <f t="shared" si="812"/>
        <v>0.97134064243123674</v>
      </c>
      <c r="U190" s="5">
        <v>44084</v>
      </c>
      <c r="V190" s="9" t="str">
        <f t="shared" ref="V190:V192" si="816">TEXT(U190,"TTTT")</f>
        <v>Donnerstag</v>
      </c>
      <c r="W190" s="12">
        <v>1892</v>
      </c>
      <c r="X190" s="15">
        <v>0.9</v>
      </c>
      <c r="Y190" s="15">
        <v>1.04</v>
      </c>
      <c r="Z190" s="4">
        <f t="shared" ref="Z190:Z202" si="817">AVERAGE(D187:D193)</f>
        <v>1413.2857142857142</v>
      </c>
      <c r="AA190" s="8">
        <f t="shared" ref="AA190:AA205" si="818">Z190/Z186</f>
        <v>1.1093294460641399</v>
      </c>
      <c r="AB190" s="4">
        <f t="shared" ref="AB190:AB205" si="819">AVERAGE(D187:D190,AA187^1.75*D184,AA187^1.75*D185,AA187^1.75*D186)</f>
        <v>1401.5841547928273</v>
      </c>
      <c r="AC190" s="8">
        <f t="shared" ref="AC190:AC205" si="820">AB190/Z186</f>
        <v>1.1001445485030041</v>
      </c>
      <c r="AD190" s="4">
        <f t="shared" ref="AD190:AD202" si="821">AVERAGE(W187:W193)</f>
        <v>1349</v>
      </c>
      <c r="AE190" s="8">
        <f t="shared" ref="AE190:AE205" si="822">AD190/AD186</f>
        <v>1.0956027381366749</v>
      </c>
      <c r="AF190" s="4">
        <f t="shared" ref="AF190:AF205" si="823">AVERAGE(W187:W190,AE187^1.75*W184,AE187^1.75*W185,AE187^1.75*W186)</f>
        <v>1434.0021383343342</v>
      </c>
      <c r="AG190" s="8">
        <f t="shared" ref="AG190:AG205" si="824">AF190/AD186</f>
        <v>1.1646380053765333</v>
      </c>
      <c r="AH190" s="4">
        <f t="shared" ref="AH190:AH205" si="825">AD197</f>
        <v>1712.4285714285713</v>
      </c>
      <c r="AI190" s="8">
        <f t="shared" ref="AI190:AI205" si="826">AH190/AH186</f>
        <v>1.1764648149965649</v>
      </c>
      <c r="AJ190" s="15">
        <f t="shared" ref="AJ190:AJ205" si="827">ABS(J190-$M190)</f>
        <v>0.13000000000000012</v>
      </c>
      <c r="AK190" s="15">
        <f t="shared" ref="AK190" si="828">ABS(M190-$M190)</f>
        <v>0</v>
      </c>
      <c r="AL190" s="15">
        <f t="shared" ref="AL190:AL205" si="829">ABS(AA190-$M190)</f>
        <v>9.3294460641397681E-3</v>
      </c>
      <c r="AM190" s="15">
        <f t="shared" ref="AM190:AM205" si="830">ABS(AC190-$M190)</f>
        <v>1.4454850300404942E-4</v>
      </c>
      <c r="AN190" s="15">
        <f t="shared" ref="AN190:AN205" si="831">ABS(X190-$M190)</f>
        <v>0.20000000000000007</v>
      </c>
      <c r="AO190" s="15">
        <f t="shared" ref="AO190:AO205" si="832">ABS(AG190-$M190)</f>
        <v>6.4638005376533192E-2</v>
      </c>
      <c r="AP190" s="15">
        <f t="shared" ref="AP190:AP205" si="833">ABS(G190-$D190)</f>
        <v>69</v>
      </c>
      <c r="AQ190" s="15">
        <f t="shared" ref="AQ190:AQ205" si="834">ABS(P190-$D190)</f>
        <v>14.428571428571331</v>
      </c>
      <c r="AR190" s="15">
        <f t="shared" ref="AR190:AR205" si="835">ABS(Z190-$D190)</f>
        <v>82.285714285714221</v>
      </c>
      <c r="AS190" s="15">
        <f t="shared" ref="AS190:AS205" si="836">ABS(AB190-$D190)</f>
        <v>70.584154792827349</v>
      </c>
    </row>
    <row r="191" spans="1:45" x14ac:dyDescent="0.4">
      <c r="A191" s="10">
        <v>44081</v>
      </c>
      <c r="B191" s="30">
        <v>189</v>
      </c>
      <c r="C191" s="11" t="str">
        <f t="shared" si="814"/>
        <v>Montag</v>
      </c>
      <c r="D191" s="69">
        <v>1592</v>
      </c>
      <c r="E191" s="69">
        <v>1515</v>
      </c>
      <c r="F191" s="69">
        <v>1668</v>
      </c>
      <c r="G191" s="69">
        <v>1347</v>
      </c>
      <c r="H191" s="69">
        <v>1283</v>
      </c>
      <c r="I191" s="69">
        <v>1416</v>
      </c>
      <c r="J191" s="69">
        <v>0.99</v>
      </c>
      <c r="K191" s="69">
        <v>0.96</v>
      </c>
      <c r="L191" s="69">
        <v>1.03</v>
      </c>
      <c r="M191" s="69">
        <v>1.1000000000000001</v>
      </c>
      <c r="N191" s="69">
        <v>1.08</v>
      </c>
      <c r="O191" s="69">
        <v>1.1200000000000001</v>
      </c>
      <c r="P191" s="12">
        <f t="shared" si="808"/>
        <v>1349.7142857142858</v>
      </c>
      <c r="Q191" s="15">
        <f t="shared" si="809"/>
        <v>1.1019188785476273</v>
      </c>
      <c r="R191" s="4">
        <f t="shared" si="810"/>
        <v>1499</v>
      </c>
      <c r="S191" s="4">
        <f t="shared" si="811"/>
        <v>1347.25</v>
      </c>
      <c r="T191" s="7">
        <f t="shared" si="812"/>
        <v>0.99446392323306887</v>
      </c>
      <c r="U191" s="5">
        <v>44085</v>
      </c>
      <c r="V191" s="9" t="str">
        <f t="shared" si="816"/>
        <v>Freitag</v>
      </c>
      <c r="W191" s="12">
        <v>1484</v>
      </c>
      <c r="X191" s="15">
        <v>1</v>
      </c>
      <c r="Y191" s="15">
        <v>1.1100000000000001</v>
      </c>
      <c r="Z191" s="4">
        <f t="shared" si="817"/>
        <v>1468</v>
      </c>
      <c r="AA191" s="8">
        <f t="shared" si="818"/>
        <v>1.1150173611111109</v>
      </c>
      <c r="AB191" s="4">
        <f t="shared" si="819"/>
        <v>1459.4664725101036</v>
      </c>
      <c r="AC191" s="8">
        <f t="shared" si="820"/>
        <v>1.1085357321582818</v>
      </c>
      <c r="AD191" s="4">
        <f t="shared" si="821"/>
        <v>1365.1428571428571</v>
      </c>
      <c r="AE191" s="8">
        <f t="shared" si="822"/>
        <v>1.038695652173913</v>
      </c>
      <c r="AF191" s="4">
        <f t="shared" si="823"/>
        <v>1398.2534152737283</v>
      </c>
      <c r="AG191" s="8">
        <f t="shared" si="824"/>
        <v>1.0638884681430543</v>
      </c>
      <c r="AH191" s="4">
        <f t="shared" si="825"/>
        <v>1711.7142857142858</v>
      </c>
      <c r="AI191" s="8">
        <f t="shared" si="826"/>
        <v>1.1421218187017443</v>
      </c>
      <c r="AJ191" s="15">
        <f t="shared" si="827"/>
        <v>0.1100000000000001</v>
      </c>
      <c r="AK191" s="15">
        <f>ABS(M191-$M191)</f>
        <v>0</v>
      </c>
      <c r="AL191" s="15">
        <f t="shared" si="829"/>
        <v>1.501736111111085E-2</v>
      </c>
      <c r="AM191" s="15">
        <f t="shared" si="830"/>
        <v>8.5357321582817391E-3</v>
      </c>
      <c r="AN191" s="15">
        <f t="shared" si="831"/>
        <v>0.10000000000000009</v>
      </c>
      <c r="AO191" s="15">
        <f t="shared" si="832"/>
        <v>3.6111531856945822E-2</v>
      </c>
      <c r="AP191" s="15">
        <f t="shared" si="833"/>
        <v>245</v>
      </c>
      <c r="AQ191" s="15">
        <f t="shared" si="834"/>
        <v>242.28571428571422</v>
      </c>
      <c r="AR191" s="15">
        <f t="shared" si="835"/>
        <v>124</v>
      </c>
      <c r="AS191" s="15">
        <f t="shared" si="836"/>
        <v>132.53352748989641</v>
      </c>
    </row>
    <row r="192" spans="1:45" x14ac:dyDescent="0.4">
      <c r="A192" s="10">
        <v>44082</v>
      </c>
      <c r="B192" s="30">
        <v>190</v>
      </c>
      <c r="C192" s="11" t="str">
        <f t="shared" ref="C192:C205" si="837">TEXT(A192,"TTTT")</f>
        <v>Dienstag</v>
      </c>
      <c r="D192" s="69">
        <v>1617</v>
      </c>
      <c r="E192" s="69">
        <v>1525</v>
      </c>
      <c r="F192" s="69">
        <v>1717</v>
      </c>
      <c r="G192" s="69">
        <v>1430</v>
      </c>
      <c r="H192" s="69">
        <v>1357</v>
      </c>
      <c r="I192" s="69">
        <v>1509</v>
      </c>
      <c r="J192" s="69">
        <v>1.07</v>
      </c>
      <c r="K192" s="69">
        <v>1.03</v>
      </c>
      <c r="L192" s="69">
        <v>1.1100000000000001</v>
      </c>
      <c r="M192" s="69">
        <v>1.1100000000000001</v>
      </c>
      <c r="N192" s="69">
        <v>1.0900000000000001</v>
      </c>
      <c r="O192" s="69">
        <v>1.1299999999999999</v>
      </c>
      <c r="P192" s="12">
        <f t="shared" si="808"/>
        <v>1370</v>
      </c>
      <c r="Q192" s="15">
        <f t="shared" si="809"/>
        <v>1.1093294460641399</v>
      </c>
      <c r="R192" s="4">
        <f t="shared" si="810"/>
        <v>1176</v>
      </c>
      <c r="S192" s="4">
        <f t="shared" si="811"/>
        <v>1430</v>
      </c>
      <c r="T192" s="7">
        <f t="shared" si="812"/>
        <v>1.0701590271281571</v>
      </c>
      <c r="U192" s="5">
        <v>44086</v>
      </c>
      <c r="V192" s="9" t="str">
        <f t="shared" si="816"/>
        <v>Samstag</v>
      </c>
      <c r="W192" s="12">
        <v>1630</v>
      </c>
      <c r="X192" s="15">
        <v>1.1499999999999999</v>
      </c>
      <c r="Y192" s="15">
        <v>1.1599999999999999</v>
      </c>
      <c r="Z192" s="4">
        <f t="shared" si="817"/>
        <v>1519.8571428571429</v>
      </c>
      <c r="AA192" s="8">
        <f t="shared" si="818"/>
        <v>1.1260584250635055</v>
      </c>
      <c r="AB192" s="4">
        <f t="shared" si="819"/>
        <v>1472.3441811943715</v>
      </c>
      <c r="AC192" s="8">
        <f t="shared" si="820"/>
        <v>1.0908561884378281</v>
      </c>
      <c r="AD192" s="4">
        <f t="shared" si="821"/>
        <v>1352</v>
      </c>
      <c r="AE192" s="8">
        <f t="shared" si="822"/>
        <v>1.0252410356407755</v>
      </c>
      <c r="AF192" s="4">
        <f t="shared" si="823"/>
        <v>1431.5855048627725</v>
      </c>
      <c r="AG192" s="8">
        <f t="shared" si="824"/>
        <v>1.0855918680575676</v>
      </c>
      <c r="AH192" s="4">
        <f t="shared" si="825"/>
        <v>1770.8571428571429</v>
      </c>
      <c r="AI192" s="8">
        <f t="shared" si="826"/>
        <v>1.1348530623455095</v>
      </c>
      <c r="AJ192" s="15">
        <f t="shared" si="827"/>
        <v>4.0000000000000036E-2</v>
      </c>
      <c r="AK192" s="15">
        <f t="shared" ref="AK192" si="838">ABS(M192-$M192)</f>
        <v>0</v>
      </c>
      <c r="AL192" s="15">
        <f t="shared" si="829"/>
        <v>1.605842506350541E-2</v>
      </c>
      <c r="AM192" s="15">
        <f t="shared" si="830"/>
        <v>1.9143811562172042E-2</v>
      </c>
      <c r="AN192" s="15">
        <f t="shared" si="831"/>
        <v>3.9999999999999813E-2</v>
      </c>
      <c r="AO192" s="15">
        <f t="shared" si="832"/>
        <v>2.440813194243252E-2</v>
      </c>
      <c r="AP192" s="15">
        <f t="shared" si="833"/>
        <v>187</v>
      </c>
      <c r="AQ192" s="15">
        <f t="shared" si="834"/>
        <v>247</v>
      </c>
      <c r="AR192" s="15">
        <f t="shared" si="835"/>
        <v>97.14285714285711</v>
      </c>
      <c r="AS192" s="15">
        <f t="shared" si="836"/>
        <v>144.65581880562854</v>
      </c>
    </row>
    <row r="193" spans="1:45" x14ac:dyDescent="0.4">
      <c r="A193" s="10">
        <v>44083</v>
      </c>
      <c r="B193" s="30">
        <v>191</v>
      </c>
      <c r="C193" s="11" t="str">
        <f t="shared" si="837"/>
        <v>Mittwoch</v>
      </c>
      <c r="D193" s="69">
        <v>1634</v>
      </c>
      <c r="E193" s="69">
        <v>1560</v>
      </c>
      <c r="F193" s="69">
        <v>1732</v>
      </c>
      <c r="G193" s="69">
        <v>1544</v>
      </c>
      <c r="H193" s="69">
        <v>1464</v>
      </c>
      <c r="I193" s="69">
        <v>1633</v>
      </c>
      <c r="J193" s="69">
        <v>1.22</v>
      </c>
      <c r="K193" s="69">
        <v>1.18</v>
      </c>
      <c r="L193" s="69">
        <v>1.27</v>
      </c>
      <c r="M193" s="69">
        <v>1.1200000000000001</v>
      </c>
      <c r="N193" s="69">
        <v>1.0900000000000001</v>
      </c>
      <c r="O193" s="69">
        <v>1.1399999999999999</v>
      </c>
      <c r="P193" s="12">
        <f t="shared" ref="P193:P207" si="839">AVERAGE(D187:D193)</f>
        <v>1413.2857142857142</v>
      </c>
      <c r="Q193" s="15">
        <f t="shared" ref="Q193:Q207" si="840">P194/P190</f>
        <v>1.1150173611111109</v>
      </c>
      <c r="R193" s="4">
        <f t="shared" ref="R193:R207" si="841">W190</f>
        <v>1892</v>
      </c>
      <c r="S193" s="4">
        <f t="shared" ref="S193:S207" si="842">AVERAGE(D190:D193)</f>
        <v>1543.5</v>
      </c>
      <c r="T193" s="7">
        <f t="shared" ref="T193:T207" si="843">S193/S189</f>
        <v>1.2225742574257425</v>
      </c>
      <c r="U193" s="5">
        <v>44087</v>
      </c>
      <c r="V193" s="9" t="str">
        <f t="shared" ref="V193:V205" si="844">TEXT(U193,"TTTT")</f>
        <v>Sonntag</v>
      </c>
      <c r="W193" s="12">
        <v>948</v>
      </c>
      <c r="X193" s="15">
        <v>1.18</v>
      </c>
      <c r="Y193" s="15">
        <v>1.08</v>
      </c>
      <c r="Z193" s="4">
        <f t="shared" si="817"/>
        <v>1571.1428571428571</v>
      </c>
      <c r="AA193" s="8">
        <f t="shared" si="818"/>
        <v>1.1468196037539102</v>
      </c>
      <c r="AB193" s="4">
        <f t="shared" si="819"/>
        <v>1519.0654978185389</v>
      </c>
      <c r="AC193" s="8">
        <f t="shared" si="820"/>
        <v>1.108806932714262</v>
      </c>
      <c r="AD193" s="4">
        <f t="shared" si="821"/>
        <v>1455.5714285714287</v>
      </c>
      <c r="AE193" s="8">
        <f t="shared" si="822"/>
        <v>1.0744490140250975</v>
      </c>
      <c r="AF193" s="4">
        <f t="shared" si="823"/>
        <v>1435.3559517654644</v>
      </c>
      <c r="AG193" s="8">
        <f t="shared" si="824"/>
        <v>1.0595266964418697</v>
      </c>
      <c r="AH193" s="4">
        <f t="shared" si="825"/>
        <v>1752</v>
      </c>
      <c r="AI193" s="8">
        <f t="shared" si="826"/>
        <v>1.0581535806729938</v>
      </c>
      <c r="AJ193" s="15">
        <f t="shared" si="827"/>
        <v>9.9999999999999867E-2</v>
      </c>
      <c r="AK193" s="15">
        <f>ABS(M193-$M193)</f>
        <v>0</v>
      </c>
      <c r="AL193" s="15">
        <f t="shared" si="829"/>
        <v>2.6819603753910126E-2</v>
      </c>
      <c r="AM193" s="15">
        <f t="shared" si="830"/>
        <v>1.1193067285738101E-2</v>
      </c>
      <c r="AN193" s="15">
        <f t="shared" si="831"/>
        <v>5.9999999999999831E-2</v>
      </c>
      <c r="AO193" s="15">
        <f t="shared" si="832"/>
        <v>6.0473303558130409E-2</v>
      </c>
      <c r="AP193" s="15">
        <f t="shared" si="833"/>
        <v>90</v>
      </c>
      <c r="AQ193" s="15">
        <f t="shared" si="834"/>
        <v>220.71428571428578</v>
      </c>
      <c r="AR193" s="15">
        <f t="shared" si="835"/>
        <v>62.85714285714289</v>
      </c>
      <c r="AS193" s="15">
        <f t="shared" si="836"/>
        <v>114.93450218146108</v>
      </c>
    </row>
    <row r="194" spans="1:45" x14ac:dyDescent="0.4">
      <c r="A194" s="10">
        <v>44084</v>
      </c>
      <c r="B194" s="30">
        <v>192</v>
      </c>
      <c r="C194" s="11" t="str">
        <f t="shared" si="837"/>
        <v>Donnerstag</v>
      </c>
      <c r="D194" s="69">
        <v>1636</v>
      </c>
      <c r="E194" s="69">
        <v>1531</v>
      </c>
      <c r="F194" s="69">
        <v>1748</v>
      </c>
      <c r="G194" s="69">
        <v>1620</v>
      </c>
      <c r="H194" s="69">
        <v>1533</v>
      </c>
      <c r="I194" s="69">
        <v>1716</v>
      </c>
      <c r="J194" s="69">
        <v>1.28</v>
      </c>
      <c r="K194" s="69">
        <v>1.24</v>
      </c>
      <c r="L194" s="69">
        <v>1.34</v>
      </c>
      <c r="M194" s="69">
        <v>1.1299999999999999</v>
      </c>
      <c r="N194" s="69">
        <v>1.1000000000000001</v>
      </c>
      <c r="O194" s="69">
        <v>1.1499999999999999</v>
      </c>
      <c r="P194" s="12">
        <f t="shared" si="839"/>
        <v>1468</v>
      </c>
      <c r="Q194" s="15">
        <f t="shared" si="840"/>
        <v>1.1260584250635055</v>
      </c>
      <c r="R194" s="4">
        <f t="shared" si="841"/>
        <v>1484</v>
      </c>
      <c r="S194" s="4">
        <f t="shared" si="842"/>
        <v>1619.75</v>
      </c>
      <c r="T194" s="7">
        <f t="shared" si="843"/>
        <v>1.282970297029703</v>
      </c>
      <c r="U194" s="5">
        <v>44088</v>
      </c>
      <c r="V194" s="9" t="str">
        <f t="shared" si="844"/>
        <v>Montag</v>
      </c>
      <c r="W194" s="12">
        <v>927</v>
      </c>
      <c r="X194" s="15">
        <v>1.18</v>
      </c>
      <c r="Y194" s="15">
        <v>1.04</v>
      </c>
      <c r="Z194" s="4">
        <f t="shared" si="817"/>
        <v>1611</v>
      </c>
      <c r="AA194" s="8">
        <f t="shared" si="818"/>
        <v>1.1398968967957142</v>
      </c>
      <c r="AB194" s="4">
        <f t="shared" si="819"/>
        <v>1581.8457457326379</v>
      </c>
      <c r="AC194" s="8">
        <f t="shared" si="820"/>
        <v>1.1192681916636475</v>
      </c>
      <c r="AD194" s="4">
        <f t="shared" si="821"/>
        <v>1498.7142857142858</v>
      </c>
      <c r="AE194" s="8">
        <f t="shared" si="822"/>
        <v>1.1109816795509901</v>
      </c>
      <c r="AF194" s="4">
        <f t="shared" si="823"/>
        <v>1409.9626765238606</v>
      </c>
      <c r="AG194" s="8">
        <f t="shared" si="824"/>
        <v>1.04519101299026</v>
      </c>
      <c r="AH194" s="4">
        <f t="shared" si="825"/>
        <v>1744.7142857142858</v>
      </c>
      <c r="AI194" s="8">
        <f t="shared" si="826"/>
        <v>1.0188537582380914</v>
      </c>
      <c r="AJ194" s="15">
        <f t="shared" si="827"/>
        <v>0.15000000000000013</v>
      </c>
      <c r="AK194" s="15">
        <f t="shared" ref="AK194" si="845">ABS(M194-$M194)</f>
        <v>0</v>
      </c>
      <c r="AL194" s="15">
        <f t="shared" si="829"/>
        <v>9.8968967957142606E-3</v>
      </c>
      <c r="AM194" s="15">
        <f t="shared" si="830"/>
        <v>1.0731808336352344E-2</v>
      </c>
      <c r="AN194" s="15">
        <f t="shared" si="831"/>
        <v>5.0000000000000044E-2</v>
      </c>
      <c r="AO194" s="15">
        <f t="shared" si="832"/>
        <v>8.4808987009739933E-2</v>
      </c>
      <c r="AP194" s="15">
        <f t="shared" si="833"/>
        <v>16</v>
      </c>
      <c r="AQ194" s="15">
        <f t="shared" si="834"/>
        <v>168</v>
      </c>
      <c r="AR194" s="15">
        <f t="shared" si="835"/>
        <v>25</v>
      </c>
      <c r="AS194" s="15">
        <f t="shared" si="836"/>
        <v>54.154254267362148</v>
      </c>
    </row>
    <row r="195" spans="1:45" x14ac:dyDescent="0.4">
      <c r="A195" s="10">
        <v>44085</v>
      </c>
      <c r="B195" s="30">
        <v>193</v>
      </c>
      <c r="C195" s="11" t="str">
        <f t="shared" si="837"/>
        <v>Freitag</v>
      </c>
      <c r="D195" s="69">
        <v>1649</v>
      </c>
      <c r="E195" s="69">
        <v>1520</v>
      </c>
      <c r="F195" s="69">
        <v>1786</v>
      </c>
      <c r="G195" s="69">
        <v>1634</v>
      </c>
      <c r="H195" s="69">
        <v>1534</v>
      </c>
      <c r="I195" s="69">
        <v>1746</v>
      </c>
      <c r="J195" s="69">
        <v>1.21</v>
      </c>
      <c r="K195" s="69">
        <v>1.1599999999999999</v>
      </c>
      <c r="L195" s="69">
        <v>1.27</v>
      </c>
      <c r="M195" s="69">
        <v>1.1499999999999999</v>
      </c>
      <c r="N195" s="69">
        <v>1.1200000000000001</v>
      </c>
      <c r="O195" s="69">
        <v>1.18</v>
      </c>
      <c r="P195" s="12">
        <f t="shared" si="839"/>
        <v>1519.8571428571429</v>
      </c>
      <c r="Q195" s="15">
        <f t="shared" si="840"/>
        <v>1.1468196037539102</v>
      </c>
      <c r="R195" s="4">
        <f t="shared" si="841"/>
        <v>1630</v>
      </c>
      <c r="S195" s="4">
        <f t="shared" si="842"/>
        <v>1634</v>
      </c>
      <c r="T195" s="7">
        <f t="shared" si="843"/>
        <v>1.2128409723510856</v>
      </c>
      <c r="U195" s="5">
        <v>44089</v>
      </c>
      <c r="V195" s="9" t="str">
        <f t="shared" si="844"/>
        <v>Dienstag</v>
      </c>
      <c r="W195" s="12">
        <v>1407</v>
      </c>
      <c r="X195" s="15">
        <v>1.04</v>
      </c>
      <c r="Y195" s="15">
        <v>1</v>
      </c>
      <c r="Z195" s="4">
        <f t="shared" si="817"/>
        <v>1690</v>
      </c>
      <c r="AA195" s="8">
        <f t="shared" si="818"/>
        <v>1.1512261580381471</v>
      </c>
      <c r="AB195" s="4">
        <f t="shared" si="819"/>
        <v>1655.2122240609169</v>
      </c>
      <c r="AC195" s="8">
        <f t="shared" si="820"/>
        <v>1.1275287629842758</v>
      </c>
      <c r="AD195" s="4">
        <f t="shared" si="821"/>
        <v>1560.4285714285713</v>
      </c>
      <c r="AE195" s="8">
        <f t="shared" si="822"/>
        <v>1.1430514859773964</v>
      </c>
      <c r="AF195" s="4">
        <f t="shared" si="823"/>
        <v>1380.9956177693184</v>
      </c>
      <c r="AG195" s="8">
        <f t="shared" si="824"/>
        <v>1.0116125287133977</v>
      </c>
      <c r="AH195" s="4">
        <f t="shared" si="825"/>
        <v>1778.5714285714287</v>
      </c>
      <c r="AI195" s="8">
        <f t="shared" si="826"/>
        <v>1.0390585878818228</v>
      </c>
      <c r="AJ195" s="15">
        <f t="shared" si="827"/>
        <v>6.0000000000000053E-2</v>
      </c>
      <c r="AK195" s="15">
        <f>ABS(M195-$M195)</f>
        <v>0</v>
      </c>
      <c r="AL195" s="15">
        <f t="shared" si="829"/>
        <v>1.2261580381471848E-3</v>
      </c>
      <c r="AM195" s="15">
        <f t="shared" si="830"/>
        <v>2.2471237015724066E-2</v>
      </c>
      <c r="AN195" s="15">
        <f t="shared" si="831"/>
        <v>0.10999999999999988</v>
      </c>
      <c r="AO195" s="15">
        <f t="shared" si="832"/>
        <v>0.13838747128660223</v>
      </c>
      <c r="AP195" s="15">
        <f t="shared" si="833"/>
        <v>15</v>
      </c>
      <c r="AQ195" s="15">
        <f t="shared" si="834"/>
        <v>129.14285714285711</v>
      </c>
      <c r="AR195" s="15">
        <f t="shared" si="835"/>
        <v>41</v>
      </c>
      <c r="AS195" s="15">
        <f t="shared" si="836"/>
        <v>6.2122240609169239</v>
      </c>
    </row>
    <row r="196" spans="1:45" x14ac:dyDescent="0.4">
      <c r="A196" s="10">
        <v>44086</v>
      </c>
      <c r="B196" s="30">
        <v>194</v>
      </c>
      <c r="C196" s="11" t="str">
        <f t="shared" si="837"/>
        <v>Samstag</v>
      </c>
      <c r="D196" s="69">
        <v>1539</v>
      </c>
      <c r="E196" s="69">
        <v>1391</v>
      </c>
      <c r="F196" s="69">
        <v>1670</v>
      </c>
      <c r="G196" s="69">
        <v>1615</v>
      </c>
      <c r="H196" s="69">
        <v>1500</v>
      </c>
      <c r="I196" s="69">
        <v>1734</v>
      </c>
      <c r="J196" s="69">
        <v>1.1299999999999999</v>
      </c>
      <c r="K196" s="69">
        <v>1.08</v>
      </c>
      <c r="L196" s="69">
        <v>1.18</v>
      </c>
      <c r="M196" s="69">
        <v>1.1399999999999999</v>
      </c>
      <c r="N196" s="69">
        <v>1.1100000000000001</v>
      </c>
      <c r="O196" s="69">
        <v>1.17</v>
      </c>
      <c r="P196" s="12">
        <f t="shared" si="839"/>
        <v>1571.1428571428571</v>
      </c>
      <c r="Q196" s="15">
        <f t="shared" si="840"/>
        <v>1.1398968967957142</v>
      </c>
      <c r="R196" s="4">
        <f t="shared" si="841"/>
        <v>948</v>
      </c>
      <c r="S196" s="4">
        <f t="shared" si="842"/>
        <v>1614.5</v>
      </c>
      <c r="T196" s="7">
        <f t="shared" si="843"/>
        <v>1.1290209790209791</v>
      </c>
      <c r="U196" s="5">
        <v>44090</v>
      </c>
      <c r="V196" s="9" t="str">
        <f t="shared" si="844"/>
        <v>Mittwoch</v>
      </c>
      <c r="W196" s="12">
        <v>1901</v>
      </c>
      <c r="X196" s="15">
        <v>1</v>
      </c>
      <c r="Y196" s="15">
        <v>1.06</v>
      </c>
      <c r="Z196" s="4">
        <f t="shared" si="817"/>
        <v>1745.7142857142858</v>
      </c>
      <c r="AA196" s="8">
        <f t="shared" si="818"/>
        <v>1.1486041921233199</v>
      </c>
      <c r="AB196" s="4">
        <f t="shared" si="819"/>
        <v>1746.850460083612</v>
      </c>
      <c r="AC196" s="8">
        <f t="shared" si="820"/>
        <v>1.1493517455198123</v>
      </c>
      <c r="AD196" s="4">
        <f t="shared" si="821"/>
        <v>1655.7142857142858</v>
      </c>
      <c r="AE196" s="8">
        <f t="shared" si="822"/>
        <v>1.2246407438715132</v>
      </c>
      <c r="AF196" s="4">
        <f t="shared" si="823"/>
        <v>1551.329832293397</v>
      </c>
      <c r="AG196" s="8">
        <f t="shared" si="824"/>
        <v>1.1474333079093173</v>
      </c>
      <c r="AH196" s="38"/>
      <c r="AI196" s="37"/>
      <c r="AJ196" s="15">
        <f t="shared" si="827"/>
        <v>1.0000000000000009E-2</v>
      </c>
      <c r="AK196" s="15">
        <f t="shared" ref="AK196:AK199" si="846">ABS(M196-$M196)</f>
        <v>0</v>
      </c>
      <c r="AL196" s="15">
        <f t="shared" si="829"/>
        <v>8.6041921233199758E-3</v>
      </c>
      <c r="AM196" s="15">
        <f t="shared" si="830"/>
        <v>9.3517455198124377E-3</v>
      </c>
      <c r="AN196" s="15">
        <f t="shared" si="831"/>
        <v>0.1399999999999999</v>
      </c>
      <c r="AO196" s="15">
        <f t="shared" si="832"/>
        <v>7.4333079093173993E-3</v>
      </c>
      <c r="AP196" s="15">
        <f t="shared" si="833"/>
        <v>76</v>
      </c>
      <c r="AQ196" s="15">
        <f t="shared" si="834"/>
        <v>32.14285714285711</v>
      </c>
      <c r="AR196" s="15">
        <f t="shared" si="835"/>
        <v>206.71428571428578</v>
      </c>
      <c r="AS196" s="15">
        <f t="shared" si="836"/>
        <v>207.85046008361201</v>
      </c>
    </row>
    <row r="197" spans="1:45" x14ac:dyDescent="0.4">
      <c r="A197" s="10">
        <v>44087</v>
      </c>
      <c r="B197" s="30">
        <v>195</v>
      </c>
      <c r="C197" s="11" t="str">
        <f t="shared" si="837"/>
        <v>Sonntag</v>
      </c>
      <c r="D197" s="69">
        <v>1610</v>
      </c>
      <c r="E197" s="69">
        <v>1446</v>
      </c>
      <c r="F197" s="69">
        <v>1774</v>
      </c>
      <c r="G197" s="69">
        <v>1609</v>
      </c>
      <c r="H197" s="69">
        <v>1472</v>
      </c>
      <c r="I197" s="69">
        <v>1744</v>
      </c>
      <c r="J197" s="69">
        <v>1.04</v>
      </c>
      <c r="K197" s="69">
        <v>0.99</v>
      </c>
      <c r="L197" s="69">
        <v>1.1000000000000001</v>
      </c>
      <c r="M197" s="69">
        <v>1.1499999999999999</v>
      </c>
      <c r="N197" s="69">
        <v>1.1200000000000001</v>
      </c>
      <c r="O197" s="69">
        <v>1.2</v>
      </c>
      <c r="P197" s="12">
        <f t="shared" si="839"/>
        <v>1611</v>
      </c>
      <c r="Q197" s="15">
        <f t="shared" si="840"/>
        <v>1.1512261580381471</v>
      </c>
      <c r="R197" s="4">
        <f t="shared" si="841"/>
        <v>927</v>
      </c>
      <c r="S197" s="4">
        <f t="shared" si="842"/>
        <v>1608.5</v>
      </c>
      <c r="T197" s="7">
        <f t="shared" si="843"/>
        <v>1.0421120829284094</v>
      </c>
      <c r="U197" s="5">
        <v>44091</v>
      </c>
      <c r="V197" s="9" t="str">
        <f t="shared" si="844"/>
        <v>Donnerstag</v>
      </c>
      <c r="W197" s="12">
        <v>2194</v>
      </c>
      <c r="X197" s="15">
        <v>1.07</v>
      </c>
      <c r="Y197" s="15">
        <v>1.1499999999999999</v>
      </c>
      <c r="Z197" s="4">
        <f t="shared" si="817"/>
        <v>1782.5714285714287</v>
      </c>
      <c r="AA197" s="8">
        <f t="shared" si="818"/>
        <v>1.1345699218039644</v>
      </c>
      <c r="AB197" s="4">
        <f t="shared" si="819"/>
        <v>1789.1667487933341</v>
      </c>
      <c r="AC197" s="8">
        <f t="shared" si="820"/>
        <v>1.1387677069970303</v>
      </c>
      <c r="AD197" s="4">
        <f t="shared" si="821"/>
        <v>1712.4285714285713</v>
      </c>
      <c r="AE197" s="8">
        <f t="shared" si="822"/>
        <v>1.1764648149965649</v>
      </c>
      <c r="AF197" s="4">
        <f t="shared" si="823"/>
        <v>1616.0646775647624</v>
      </c>
      <c r="AG197" s="8">
        <f t="shared" si="824"/>
        <v>1.1102613350626496</v>
      </c>
      <c r="AH197" s="38"/>
      <c r="AI197" s="37"/>
      <c r="AJ197" s="15">
        <f t="shared" si="827"/>
        <v>0.10999999999999988</v>
      </c>
      <c r="AK197" s="15">
        <f t="shared" si="846"/>
        <v>0</v>
      </c>
      <c r="AL197" s="15">
        <f t="shared" si="829"/>
        <v>1.5430078196035479E-2</v>
      </c>
      <c r="AM197" s="15">
        <f t="shared" si="830"/>
        <v>1.1232293002969573E-2</v>
      </c>
      <c r="AN197" s="15">
        <f t="shared" si="831"/>
        <v>7.9999999999999849E-2</v>
      </c>
      <c r="AO197" s="15">
        <f t="shared" si="832"/>
        <v>3.9738664937350343E-2</v>
      </c>
      <c r="AP197" s="15">
        <f t="shared" si="833"/>
        <v>1</v>
      </c>
      <c r="AQ197" s="15">
        <f t="shared" si="834"/>
        <v>1</v>
      </c>
      <c r="AR197" s="15">
        <f t="shared" si="835"/>
        <v>172.57142857142867</v>
      </c>
      <c r="AS197" s="15">
        <f t="shared" si="836"/>
        <v>179.16674879333414</v>
      </c>
    </row>
    <row r="198" spans="1:45" x14ac:dyDescent="0.4">
      <c r="A198" s="10">
        <v>44088</v>
      </c>
      <c r="B198" s="30">
        <v>196</v>
      </c>
      <c r="C198" s="11" t="str">
        <f t="shared" si="837"/>
        <v>Montag</v>
      </c>
      <c r="D198" s="69">
        <v>2145</v>
      </c>
      <c r="E198" s="69">
        <v>1891</v>
      </c>
      <c r="F198" s="69">
        <v>2389</v>
      </c>
      <c r="G198" s="69">
        <v>1736</v>
      </c>
      <c r="H198" s="69">
        <v>1562</v>
      </c>
      <c r="I198" s="69">
        <v>1905</v>
      </c>
      <c r="J198" s="69">
        <v>1.07</v>
      </c>
      <c r="K198" s="69">
        <v>1.01</v>
      </c>
      <c r="L198" s="69">
        <v>1.1399999999999999</v>
      </c>
      <c r="M198" s="69">
        <v>1.1499999999999999</v>
      </c>
      <c r="N198" s="69">
        <v>1.1000000000000001</v>
      </c>
      <c r="O198" s="69">
        <v>1.19</v>
      </c>
      <c r="P198" s="12">
        <f t="shared" si="839"/>
        <v>1690</v>
      </c>
      <c r="Q198" s="15">
        <f t="shared" si="840"/>
        <v>1.1486041921233199</v>
      </c>
      <c r="R198" s="4">
        <f t="shared" si="841"/>
        <v>1407</v>
      </c>
      <c r="S198" s="4">
        <f t="shared" si="842"/>
        <v>1735.75</v>
      </c>
      <c r="T198" s="7">
        <f t="shared" si="843"/>
        <v>1.0716159901219324</v>
      </c>
      <c r="U198" s="5">
        <v>44092</v>
      </c>
      <c r="V198" s="9" t="str">
        <f t="shared" si="844"/>
        <v>Freitag</v>
      </c>
      <c r="W198" s="12">
        <v>1916</v>
      </c>
      <c r="X198" s="15">
        <v>1.1599999999999999</v>
      </c>
      <c r="Y198" s="15">
        <v>1.21</v>
      </c>
      <c r="Z198" s="4">
        <f t="shared" si="817"/>
        <v>1794</v>
      </c>
      <c r="AA198" s="8">
        <f t="shared" si="818"/>
        <v>1.1135940409683427</v>
      </c>
      <c r="AB198" s="4">
        <f t="shared" si="819"/>
        <v>1885.1120996142733</v>
      </c>
      <c r="AC198" s="8">
        <f t="shared" si="820"/>
        <v>1.1701502790901759</v>
      </c>
      <c r="AD198" s="4">
        <f t="shared" si="821"/>
        <v>1711.7142857142858</v>
      </c>
      <c r="AE198" s="8">
        <f t="shared" si="822"/>
        <v>1.1421218187017443</v>
      </c>
      <c r="AF198" s="4">
        <f t="shared" si="823"/>
        <v>1692.4248986857406</v>
      </c>
      <c r="AG198" s="8">
        <f t="shared" si="824"/>
        <v>1.1292511953865392</v>
      </c>
      <c r="AH198" s="38"/>
      <c r="AI198" s="37"/>
      <c r="AJ198" s="15">
        <f t="shared" si="827"/>
        <v>7.9999999999999849E-2</v>
      </c>
      <c r="AK198" s="15">
        <f>ABS(M198-$M198)</f>
        <v>0</v>
      </c>
      <c r="AL198" s="15">
        <f t="shared" si="829"/>
        <v>3.640595903165722E-2</v>
      </c>
      <c r="AM198" s="15">
        <f t="shared" si="830"/>
        <v>2.0150279090175971E-2</v>
      </c>
      <c r="AN198" s="15">
        <f t="shared" si="831"/>
        <v>1.0000000000000009E-2</v>
      </c>
      <c r="AO198" s="15">
        <f t="shared" si="832"/>
        <v>2.0748804613460736E-2</v>
      </c>
      <c r="AP198" s="15">
        <f t="shared" si="833"/>
        <v>409</v>
      </c>
      <c r="AQ198" s="15">
        <f t="shared" si="834"/>
        <v>455</v>
      </c>
      <c r="AR198" s="15">
        <f t="shared" si="835"/>
        <v>351</v>
      </c>
      <c r="AS198" s="15">
        <f t="shared" si="836"/>
        <v>259.88790038572665</v>
      </c>
    </row>
    <row r="199" spans="1:45" x14ac:dyDescent="0.4">
      <c r="A199" s="10">
        <v>44089</v>
      </c>
      <c r="B199" s="30">
        <v>197</v>
      </c>
      <c r="C199" s="11" t="str">
        <f t="shared" si="837"/>
        <v>Dienstag</v>
      </c>
      <c r="D199" s="69">
        <v>2007</v>
      </c>
      <c r="E199" s="69">
        <v>1765</v>
      </c>
      <c r="F199" s="69">
        <v>2265</v>
      </c>
      <c r="G199" s="69">
        <v>1825</v>
      </c>
      <c r="H199" s="69">
        <v>1623</v>
      </c>
      <c r="I199" s="69">
        <v>2024</v>
      </c>
      <c r="J199" s="69">
        <v>1.1200000000000001</v>
      </c>
      <c r="K199" s="69">
        <v>1.04</v>
      </c>
      <c r="L199" s="69">
        <v>1.19</v>
      </c>
      <c r="M199" s="69">
        <v>1.1299999999999999</v>
      </c>
      <c r="N199" s="69">
        <v>1.0900000000000001</v>
      </c>
      <c r="O199" s="69">
        <v>1.18</v>
      </c>
      <c r="P199" s="12">
        <f t="shared" si="839"/>
        <v>1745.7142857142858</v>
      </c>
      <c r="Q199" s="15">
        <f t="shared" si="840"/>
        <v>1.1345699218039644</v>
      </c>
      <c r="R199" s="4">
        <f t="shared" si="841"/>
        <v>1901</v>
      </c>
      <c r="S199" s="4">
        <f t="shared" si="842"/>
        <v>1825.25</v>
      </c>
      <c r="T199" s="7">
        <f t="shared" si="843"/>
        <v>1.1170440636474908</v>
      </c>
      <c r="U199" s="5">
        <v>44093</v>
      </c>
      <c r="V199" s="9" t="str">
        <f t="shared" si="844"/>
        <v>Samstag</v>
      </c>
      <c r="W199" s="12">
        <v>2297</v>
      </c>
      <c r="X199" s="15">
        <v>1.27</v>
      </c>
      <c r="Y199" s="15">
        <v>1.24</v>
      </c>
      <c r="Z199" s="4">
        <f t="shared" si="817"/>
        <v>1792</v>
      </c>
      <c r="AA199" s="8">
        <f t="shared" si="818"/>
        <v>1.0603550295857989</v>
      </c>
      <c r="AB199" s="4">
        <f t="shared" si="819"/>
        <v>1938.5234801883291</v>
      </c>
      <c r="AC199" s="8">
        <f t="shared" si="820"/>
        <v>1.1470553137209047</v>
      </c>
      <c r="AD199" s="4">
        <f t="shared" si="821"/>
        <v>1770.8571428571429</v>
      </c>
      <c r="AE199" s="8">
        <f t="shared" si="822"/>
        <v>1.1348530623455095</v>
      </c>
      <c r="AF199" s="4">
        <f t="shared" si="823"/>
        <v>1855.2868903641445</v>
      </c>
      <c r="AG199" s="8">
        <f t="shared" si="824"/>
        <v>1.1889598308659719</v>
      </c>
      <c r="AH199" s="38"/>
      <c r="AI199" s="37"/>
      <c r="AJ199" s="15">
        <f t="shared" si="827"/>
        <v>9.9999999999997868E-3</v>
      </c>
      <c r="AK199" s="15">
        <f t="shared" ref="AK199" si="847">ABS(M199-$M199)</f>
        <v>0</v>
      </c>
      <c r="AL199" s="15">
        <f t="shared" si="829"/>
        <v>6.9644970414201035E-2</v>
      </c>
      <c r="AM199" s="15">
        <f t="shared" si="830"/>
        <v>1.7055313720904852E-2</v>
      </c>
      <c r="AN199" s="15">
        <f t="shared" si="831"/>
        <v>0.14000000000000012</v>
      </c>
      <c r="AO199" s="15">
        <f t="shared" si="832"/>
        <v>5.8959830865972007E-2</v>
      </c>
      <c r="AP199" s="15">
        <f t="shared" si="833"/>
        <v>182</v>
      </c>
      <c r="AQ199" s="15">
        <f t="shared" si="834"/>
        <v>261.28571428571422</v>
      </c>
      <c r="AR199" s="15">
        <f t="shared" si="835"/>
        <v>215</v>
      </c>
      <c r="AS199" s="15">
        <f t="shared" si="836"/>
        <v>68.476519811670869</v>
      </c>
    </row>
    <row r="200" spans="1:45" x14ac:dyDescent="0.4">
      <c r="A200" s="10">
        <v>44090</v>
      </c>
      <c r="B200" s="30">
        <v>198</v>
      </c>
      <c r="C200" s="11" t="str">
        <f t="shared" si="837"/>
        <v>Mittwoch</v>
      </c>
      <c r="D200" s="69">
        <v>1892</v>
      </c>
      <c r="E200" s="69">
        <v>1612</v>
      </c>
      <c r="F200" s="69">
        <v>2188</v>
      </c>
      <c r="G200" s="69">
        <v>1914</v>
      </c>
      <c r="H200" s="69">
        <v>1678</v>
      </c>
      <c r="I200" s="69">
        <v>2154</v>
      </c>
      <c r="J200" s="69">
        <v>1.19</v>
      </c>
      <c r="K200" s="69">
        <v>1.1000000000000001</v>
      </c>
      <c r="L200" s="69">
        <v>1.27</v>
      </c>
      <c r="M200" s="69">
        <v>1.1100000000000001</v>
      </c>
      <c r="N200" s="69">
        <v>1.05</v>
      </c>
      <c r="O200" s="69">
        <v>1.17</v>
      </c>
      <c r="P200" s="12">
        <f t="shared" si="839"/>
        <v>1782.5714285714287</v>
      </c>
      <c r="Q200" s="15">
        <f t="shared" si="840"/>
        <v>1.1135940409683427</v>
      </c>
      <c r="R200" s="4">
        <f t="shared" si="841"/>
        <v>2194</v>
      </c>
      <c r="S200" s="4">
        <f t="shared" si="842"/>
        <v>1913.5</v>
      </c>
      <c r="T200" s="7">
        <f t="shared" si="843"/>
        <v>1.1851966553112419</v>
      </c>
      <c r="U200" s="5">
        <v>44094</v>
      </c>
      <c r="V200" s="9" t="str">
        <f t="shared" si="844"/>
        <v>Sonntag</v>
      </c>
      <c r="W200" s="12">
        <v>1345</v>
      </c>
      <c r="X200" s="15">
        <v>1.22</v>
      </c>
      <c r="Y200" s="15">
        <v>1.17</v>
      </c>
      <c r="Z200" s="4">
        <f t="shared" si="817"/>
        <v>1781.2857142857142</v>
      </c>
      <c r="AA200" s="8">
        <f t="shared" si="818"/>
        <v>1.0203764320785598</v>
      </c>
      <c r="AB200" s="4">
        <f t="shared" si="819"/>
        <v>1952.9643805208293</v>
      </c>
      <c r="AC200" s="8">
        <f t="shared" si="820"/>
        <v>1.1187193669104587</v>
      </c>
      <c r="AD200" s="4">
        <f t="shared" si="821"/>
        <v>1752</v>
      </c>
      <c r="AE200" s="8">
        <f t="shared" si="822"/>
        <v>1.0581535806729938</v>
      </c>
      <c r="AF200" s="4">
        <f t="shared" si="823"/>
        <v>1911.4516688788165</v>
      </c>
      <c r="AG200" s="8">
        <f t="shared" si="824"/>
        <v>1.1544574359061013</v>
      </c>
      <c r="AH200" s="38"/>
      <c r="AI200" s="37"/>
      <c r="AJ200" s="15">
        <f t="shared" si="827"/>
        <v>7.9999999999999849E-2</v>
      </c>
      <c r="AK200" s="15">
        <f>ABS(M200-$M200)</f>
        <v>0</v>
      </c>
      <c r="AL200" s="15">
        <f t="shared" si="829"/>
        <v>8.9623567921440328E-2</v>
      </c>
      <c r="AM200" s="15">
        <f t="shared" si="830"/>
        <v>8.7193669104586036E-3</v>
      </c>
      <c r="AN200" s="15">
        <f t="shared" si="831"/>
        <v>0.10999999999999988</v>
      </c>
      <c r="AO200" s="15">
        <f t="shared" si="832"/>
        <v>4.4457435906101184E-2</v>
      </c>
      <c r="AP200" s="15">
        <f t="shared" si="833"/>
        <v>22</v>
      </c>
      <c r="AQ200" s="15">
        <f t="shared" si="834"/>
        <v>109.42857142857133</v>
      </c>
      <c r="AR200" s="15">
        <f t="shared" si="835"/>
        <v>110.71428571428578</v>
      </c>
      <c r="AS200" s="15">
        <f t="shared" si="836"/>
        <v>60.964380520829309</v>
      </c>
    </row>
    <row r="201" spans="1:45" x14ac:dyDescent="0.4">
      <c r="A201" s="10">
        <v>44091</v>
      </c>
      <c r="B201" s="30">
        <v>199</v>
      </c>
      <c r="C201" s="11" t="str">
        <f t="shared" si="837"/>
        <v>Donnerstag</v>
      </c>
      <c r="D201" s="69">
        <v>1716</v>
      </c>
      <c r="E201" s="69">
        <v>1385</v>
      </c>
      <c r="F201" s="69">
        <v>2050</v>
      </c>
      <c r="G201" s="69">
        <v>1940</v>
      </c>
      <c r="H201" s="69">
        <v>1663</v>
      </c>
      <c r="I201" s="69">
        <v>2223</v>
      </c>
      <c r="J201" s="69">
        <v>1.21</v>
      </c>
      <c r="K201" s="69">
        <v>1.1000000000000001</v>
      </c>
      <c r="L201" s="69">
        <v>1.31</v>
      </c>
      <c r="M201" s="69">
        <v>1.06</v>
      </c>
      <c r="N201" s="69">
        <v>1</v>
      </c>
      <c r="O201" s="69">
        <v>1.1200000000000001</v>
      </c>
      <c r="P201" s="12">
        <f t="shared" si="839"/>
        <v>1794</v>
      </c>
      <c r="Q201" s="15">
        <f t="shared" si="840"/>
        <v>1.0603550295857989</v>
      </c>
      <c r="R201" s="4">
        <f t="shared" si="841"/>
        <v>1916</v>
      </c>
      <c r="S201" s="4">
        <f t="shared" si="842"/>
        <v>1940</v>
      </c>
      <c r="T201" s="7">
        <f t="shared" si="843"/>
        <v>1.2060926328877837</v>
      </c>
      <c r="U201" s="5">
        <v>44095</v>
      </c>
      <c r="V201" s="9" t="str">
        <f t="shared" si="844"/>
        <v>Montag</v>
      </c>
      <c r="W201" s="12">
        <v>922</v>
      </c>
      <c r="X201" s="15">
        <v>1.06</v>
      </c>
      <c r="Y201" s="15">
        <v>1.04</v>
      </c>
      <c r="Z201" s="4">
        <f t="shared" si="817"/>
        <v>1776.7142857142858</v>
      </c>
      <c r="AA201" s="8">
        <f t="shared" si="818"/>
        <v>0.99671421702195862</v>
      </c>
      <c r="AB201" s="4">
        <f t="shared" si="819"/>
        <v>1936.007168340306</v>
      </c>
      <c r="AC201" s="8">
        <f t="shared" si="820"/>
        <v>1.0860755071631785</v>
      </c>
      <c r="AD201" s="4">
        <f t="shared" si="821"/>
        <v>1744.7142857142858</v>
      </c>
      <c r="AE201" s="8">
        <f t="shared" si="822"/>
        <v>1.0188537582380914</v>
      </c>
      <c r="AF201" s="4">
        <f t="shared" si="823"/>
        <v>1917.5033045365633</v>
      </c>
      <c r="AG201" s="8">
        <f t="shared" si="824"/>
        <v>1.1197566640323637</v>
      </c>
      <c r="AH201" s="38"/>
      <c r="AI201" s="37"/>
      <c r="AJ201" s="15">
        <f t="shared" si="827"/>
        <v>0.14999999999999991</v>
      </c>
      <c r="AK201" s="15">
        <f t="shared" ref="AK201:AK204" si="848">ABS(M201-$M201)</f>
        <v>0</v>
      </c>
      <c r="AL201" s="15">
        <f t="shared" si="829"/>
        <v>6.3285782978041438E-2</v>
      </c>
      <c r="AM201" s="15">
        <f t="shared" si="830"/>
        <v>2.6075507163178413E-2</v>
      </c>
      <c r="AN201" s="15">
        <f t="shared" si="831"/>
        <v>0</v>
      </c>
      <c r="AO201" s="15">
        <f t="shared" si="832"/>
        <v>5.9756664032363682E-2</v>
      </c>
      <c r="AP201" s="15">
        <f t="shared" si="833"/>
        <v>224</v>
      </c>
      <c r="AQ201" s="15">
        <f t="shared" si="834"/>
        <v>78</v>
      </c>
      <c r="AR201" s="15">
        <f t="shared" si="835"/>
        <v>60.714285714285779</v>
      </c>
      <c r="AS201" s="15">
        <f t="shared" si="836"/>
        <v>220.00716834030595</v>
      </c>
    </row>
    <row r="202" spans="1:45" x14ac:dyDescent="0.4">
      <c r="A202" s="10">
        <v>44092</v>
      </c>
      <c r="B202" s="30">
        <v>200</v>
      </c>
      <c r="C202" s="11" t="str">
        <f t="shared" si="837"/>
        <v>Freitag</v>
      </c>
      <c r="D202" s="69">
        <v>1635</v>
      </c>
      <c r="E202" s="69">
        <v>1154</v>
      </c>
      <c r="F202" s="69">
        <v>1993</v>
      </c>
      <c r="G202" s="69">
        <v>1813</v>
      </c>
      <c r="H202" s="69">
        <v>1479</v>
      </c>
      <c r="I202" s="69">
        <v>2124</v>
      </c>
      <c r="J202" s="69">
        <v>1.04</v>
      </c>
      <c r="K202" s="69">
        <v>0.94</v>
      </c>
      <c r="L202" s="69">
        <v>1.1499999999999999</v>
      </c>
      <c r="M202" s="69">
        <v>1.02</v>
      </c>
      <c r="N202" s="69">
        <v>0.96</v>
      </c>
      <c r="O202" s="69">
        <v>1.08</v>
      </c>
      <c r="P202" s="12">
        <f t="shared" si="839"/>
        <v>1792</v>
      </c>
      <c r="Q202" s="15">
        <f t="shared" si="840"/>
        <v>1.0203764320785598</v>
      </c>
      <c r="R202" s="4">
        <f t="shared" si="841"/>
        <v>2297</v>
      </c>
      <c r="S202" s="4">
        <f t="shared" si="842"/>
        <v>1812.5</v>
      </c>
      <c r="T202" s="7">
        <f t="shared" si="843"/>
        <v>1.0442171971770129</v>
      </c>
      <c r="U202" s="5">
        <v>44096</v>
      </c>
      <c r="V202" s="9" t="str">
        <f t="shared" si="844"/>
        <v>Dienstag</v>
      </c>
      <c r="W202" s="12">
        <v>1821</v>
      </c>
      <c r="X202" s="15">
        <v>0.92</v>
      </c>
      <c r="Y202" s="15">
        <v>0.99</v>
      </c>
      <c r="Z202" s="4">
        <f t="shared" si="817"/>
        <v>1814.2857142857142</v>
      </c>
      <c r="AA202" s="8">
        <f t="shared" si="818"/>
        <v>1.0113075330466634</v>
      </c>
      <c r="AB202" s="4">
        <f t="shared" si="819"/>
        <v>1873.6788877335773</v>
      </c>
      <c r="AC202" s="8">
        <f t="shared" si="820"/>
        <v>1.0444140957266317</v>
      </c>
      <c r="AD202" s="4">
        <f t="shared" si="821"/>
        <v>1778.5714285714287</v>
      </c>
      <c r="AE202" s="8">
        <f t="shared" si="822"/>
        <v>1.0390585878818228</v>
      </c>
      <c r="AF202" s="4">
        <f t="shared" si="823"/>
        <v>1983.6450083766917</v>
      </c>
      <c r="AG202" s="8">
        <f t="shared" si="824"/>
        <v>1.1588645517139744</v>
      </c>
      <c r="AH202" s="38"/>
      <c r="AI202" s="37"/>
      <c r="AJ202" s="15">
        <f t="shared" si="827"/>
        <v>2.0000000000000018E-2</v>
      </c>
      <c r="AK202" s="15">
        <f t="shared" si="848"/>
        <v>0</v>
      </c>
      <c r="AL202" s="15">
        <f t="shared" si="829"/>
        <v>8.6924669533365861E-3</v>
      </c>
      <c r="AM202" s="15">
        <f t="shared" si="830"/>
        <v>2.4414095726631668E-2</v>
      </c>
      <c r="AN202" s="15">
        <f t="shared" si="831"/>
        <v>9.9999999999999978E-2</v>
      </c>
      <c r="AO202" s="15">
        <f t="shared" si="832"/>
        <v>0.13886455171397438</v>
      </c>
      <c r="AP202" s="15">
        <f t="shared" si="833"/>
        <v>178</v>
      </c>
      <c r="AQ202" s="15">
        <f t="shared" si="834"/>
        <v>157</v>
      </c>
      <c r="AR202" s="15">
        <f t="shared" si="835"/>
        <v>179.28571428571422</v>
      </c>
      <c r="AS202" s="15">
        <f t="shared" si="836"/>
        <v>238.67888773357731</v>
      </c>
    </row>
    <row r="203" spans="1:45" x14ac:dyDescent="0.4">
      <c r="A203" s="10">
        <v>44093</v>
      </c>
      <c r="B203" s="30">
        <v>201</v>
      </c>
      <c r="C203" s="11" t="str">
        <f t="shared" si="837"/>
        <v>Samstag</v>
      </c>
      <c r="D203" s="69">
        <v>1464</v>
      </c>
      <c r="E203" s="69">
        <v>1027</v>
      </c>
      <c r="F203" s="69">
        <v>1984</v>
      </c>
      <c r="G203" s="69">
        <v>1677</v>
      </c>
      <c r="H203" s="69">
        <v>1295</v>
      </c>
      <c r="I203" s="69">
        <v>2054</v>
      </c>
      <c r="J203" s="69">
        <v>0.92</v>
      </c>
      <c r="K203" s="69">
        <v>0.81</v>
      </c>
      <c r="L203" s="69">
        <v>1.04</v>
      </c>
      <c r="M203" s="69">
        <v>1</v>
      </c>
      <c r="N203" s="69">
        <v>0.92</v>
      </c>
      <c r="O203" s="69">
        <v>1.08</v>
      </c>
      <c r="P203" s="12">
        <f t="shared" si="839"/>
        <v>1781.2857142857142</v>
      </c>
      <c r="Q203" s="15">
        <f t="shared" si="840"/>
        <v>0.99671421702195862</v>
      </c>
      <c r="R203" s="4">
        <f t="shared" si="841"/>
        <v>1345</v>
      </c>
      <c r="S203" s="4">
        <f t="shared" si="842"/>
        <v>1676.75</v>
      </c>
      <c r="T203" s="7">
        <f t="shared" si="843"/>
        <v>0.91864128201616213</v>
      </c>
      <c r="U203" s="5">
        <v>44097</v>
      </c>
      <c r="V203" s="9" t="str">
        <f t="shared" si="844"/>
        <v>Mittwoch</v>
      </c>
      <c r="W203" s="12">
        <v>1769</v>
      </c>
      <c r="X203" s="15">
        <v>0.79</v>
      </c>
      <c r="Y203" s="15">
        <v>0.95</v>
      </c>
      <c r="Z203" s="33"/>
      <c r="AA203" s="34"/>
      <c r="AB203" s="4">
        <f t="shared" si="819"/>
        <v>1810.8618715547527</v>
      </c>
      <c r="AC203" s="8">
        <f t="shared" si="820"/>
        <v>1.0105255979658219</v>
      </c>
      <c r="AD203" s="38"/>
      <c r="AE203" s="38"/>
      <c r="AF203" s="4">
        <f t="shared" si="823"/>
        <v>1847.169150841358</v>
      </c>
      <c r="AG203" s="8">
        <f t="shared" si="824"/>
        <v>1.043093260397669</v>
      </c>
      <c r="AH203" s="38"/>
      <c r="AI203" s="37"/>
      <c r="AJ203" s="15">
        <f t="shared" si="827"/>
        <v>7.999999999999996E-2</v>
      </c>
      <c r="AK203" s="15">
        <f>ABS(M203-$M203)</f>
        <v>0</v>
      </c>
      <c r="AL203" s="32"/>
      <c r="AM203" s="15">
        <f t="shared" si="830"/>
        <v>1.0525597965821865E-2</v>
      </c>
      <c r="AN203" s="15">
        <f t="shared" si="831"/>
        <v>0.20999999999999996</v>
      </c>
      <c r="AO203" s="15">
        <f t="shared" si="832"/>
        <v>4.3093260397669031E-2</v>
      </c>
      <c r="AP203" s="15">
        <f t="shared" si="833"/>
        <v>213</v>
      </c>
      <c r="AQ203" s="15">
        <f t="shared" si="834"/>
        <v>317.28571428571422</v>
      </c>
      <c r="AR203" s="32"/>
      <c r="AS203" s="15">
        <f t="shared" si="836"/>
        <v>346.86187155475272</v>
      </c>
    </row>
    <row r="204" spans="1:45" x14ac:dyDescent="0.4">
      <c r="A204" s="10">
        <v>44094</v>
      </c>
      <c r="B204" s="30">
        <v>202</v>
      </c>
      <c r="C204" s="11" t="str">
        <f t="shared" si="837"/>
        <v>Sonntag</v>
      </c>
      <c r="D204" s="69">
        <v>1578</v>
      </c>
      <c r="E204" s="69">
        <v>948</v>
      </c>
      <c r="F204" s="69">
        <v>2290</v>
      </c>
      <c r="G204" s="69">
        <v>1598</v>
      </c>
      <c r="H204" s="69">
        <v>1128</v>
      </c>
      <c r="I204" s="69">
        <v>2079</v>
      </c>
      <c r="J204" s="69">
        <v>0.84</v>
      </c>
      <c r="K204" s="69">
        <v>0.69</v>
      </c>
      <c r="L204" s="69">
        <v>0.96</v>
      </c>
      <c r="M204" s="69">
        <v>1.01</v>
      </c>
      <c r="N204" s="69">
        <v>0.89</v>
      </c>
      <c r="O204" s="69">
        <v>1.1499999999999999</v>
      </c>
      <c r="P204" s="12">
        <f t="shared" si="839"/>
        <v>1776.7142857142858</v>
      </c>
      <c r="Q204" s="15">
        <f t="shared" si="840"/>
        <v>1.0113075330466634</v>
      </c>
      <c r="R204" s="4">
        <f t="shared" si="841"/>
        <v>922</v>
      </c>
      <c r="S204" s="4">
        <f t="shared" si="842"/>
        <v>1598.25</v>
      </c>
      <c r="T204" s="7">
        <f t="shared" si="843"/>
        <v>0.83524954272275931</v>
      </c>
      <c r="U204" s="5">
        <v>44098</v>
      </c>
      <c r="V204" s="9" t="str">
        <f t="shared" si="844"/>
        <v>Donnerstag</v>
      </c>
      <c r="W204" s="12">
        <v>2143</v>
      </c>
      <c r="X204" s="15">
        <v>0.78</v>
      </c>
      <c r="Y204" s="15">
        <v>0.97</v>
      </c>
      <c r="Z204" s="33"/>
      <c r="AA204" s="34"/>
      <c r="AB204" s="4">
        <f t="shared" si="819"/>
        <v>1771.7555868042764</v>
      </c>
      <c r="AC204" s="8">
        <f t="shared" si="820"/>
        <v>0.99464986026384916</v>
      </c>
      <c r="AD204" s="38"/>
      <c r="AE204" s="38"/>
      <c r="AF204" s="4">
        <f t="shared" si="823"/>
        <v>1771.0965125445327</v>
      </c>
      <c r="AG204" s="8">
        <f t="shared" si="824"/>
        <v>1.0108998359272447</v>
      </c>
      <c r="AH204" s="38"/>
      <c r="AI204" s="37"/>
      <c r="AJ204" s="15">
        <f t="shared" si="827"/>
        <v>0.17000000000000004</v>
      </c>
      <c r="AK204" s="15">
        <f>ABS(M204-$M204)</f>
        <v>0</v>
      </c>
      <c r="AL204" s="32"/>
      <c r="AM204" s="15">
        <f t="shared" si="830"/>
        <v>1.5350139736150847E-2</v>
      </c>
      <c r="AN204" s="15">
        <f t="shared" si="831"/>
        <v>0.22999999999999998</v>
      </c>
      <c r="AO204" s="15">
        <f t="shared" si="832"/>
        <v>8.9983592724474093E-4</v>
      </c>
      <c r="AP204" s="15">
        <f t="shared" si="833"/>
        <v>20</v>
      </c>
      <c r="AQ204" s="15">
        <f t="shared" si="834"/>
        <v>198.71428571428578</v>
      </c>
      <c r="AR204" s="32"/>
      <c r="AS204" s="15">
        <f t="shared" si="836"/>
        <v>193.75558680427639</v>
      </c>
    </row>
    <row r="205" spans="1:45" x14ac:dyDescent="0.4">
      <c r="A205" s="10">
        <v>44095</v>
      </c>
      <c r="B205" s="30">
        <v>203</v>
      </c>
      <c r="C205" s="11" t="str">
        <f t="shared" si="837"/>
        <v>Montag</v>
      </c>
      <c r="D205" s="69">
        <v>2408</v>
      </c>
      <c r="E205" s="69">
        <v>1266</v>
      </c>
      <c r="F205" s="69">
        <v>3864</v>
      </c>
      <c r="G205" s="69">
        <v>1771</v>
      </c>
      <c r="H205" s="69">
        <v>1099</v>
      </c>
      <c r="I205" s="69">
        <v>2533</v>
      </c>
      <c r="J205" s="69">
        <v>0.91</v>
      </c>
      <c r="K205" s="69">
        <v>0.71</v>
      </c>
      <c r="L205" s="69">
        <v>1.1599999999999999</v>
      </c>
      <c r="M205" s="69"/>
      <c r="N205" s="69"/>
      <c r="O205" s="69"/>
      <c r="P205" s="12">
        <f t="shared" si="839"/>
        <v>1814.2857142857142</v>
      </c>
      <c r="R205" s="4">
        <f t="shared" si="841"/>
        <v>1821</v>
      </c>
      <c r="S205" s="4">
        <f t="shared" si="842"/>
        <v>1771.25</v>
      </c>
      <c r="T205" s="7">
        <f t="shared" si="843"/>
        <v>0.91301546391752575</v>
      </c>
      <c r="U205" s="5">
        <v>44099</v>
      </c>
      <c r="V205" s="9" t="str">
        <f t="shared" si="844"/>
        <v>Freitag</v>
      </c>
      <c r="W205" s="12">
        <v>2153</v>
      </c>
      <c r="X205" s="15">
        <v>0.91</v>
      </c>
      <c r="Y205" s="15">
        <v>1.01</v>
      </c>
      <c r="Z205" s="33"/>
      <c r="AA205" s="34"/>
      <c r="AB205" s="4">
        <f t="shared" si="819"/>
        <v>1830.2259070633829</v>
      </c>
      <c r="AC205" s="8">
        <f t="shared" si="820"/>
        <v>1.0301183042087063</v>
      </c>
      <c r="AD205" s="38"/>
      <c r="AE205" s="38"/>
      <c r="AF205" s="4">
        <f t="shared" si="823"/>
        <v>1823.7879328618219</v>
      </c>
      <c r="AG205" s="8">
        <f t="shared" si="824"/>
        <v>1.0453218316574759</v>
      </c>
      <c r="AH205" s="38"/>
      <c r="AI205" s="37"/>
      <c r="AJ205" s="38"/>
      <c r="AK205" s="37"/>
      <c r="AL205" s="32"/>
      <c r="AM205" s="32"/>
      <c r="AN205" s="32"/>
      <c r="AO205" s="32"/>
      <c r="AP205" s="32"/>
      <c r="AQ205" s="32"/>
      <c r="AR205" s="32"/>
      <c r="AS205" s="15">
        <f t="shared" si="836"/>
        <v>577.77409293661708</v>
      </c>
    </row>
    <row r="206" spans="1:45" x14ac:dyDescent="0.4">
      <c r="P206" s="12"/>
      <c r="R206" s="4"/>
      <c r="S206" s="4"/>
      <c r="T206" s="7"/>
    </row>
    <row r="207" spans="1:45" x14ac:dyDescent="0.4">
      <c r="P207" s="12"/>
      <c r="R207" s="4"/>
      <c r="S207" s="4"/>
      <c r="T20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2" sqref="C2:I8"/>
    </sheetView>
  </sheetViews>
  <sheetFormatPr baseColWidth="10" defaultRowHeight="14.6" x14ac:dyDescent="0.4"/>
  <cols>
    <col min="3" max="3" width="11.07421875" style="1"/>
    <col min="4" max="9" width="11.07421875" style="2"/>
  </cols>
  <sheetData>
    <row r="1" spans="1:9" x14ac:dyDescent="0.4">
      <c r="A1" s="25" t="s">
        <v>21</v>
      </c>
      <c r="B1" s="25" t="s">
        <v>22</v>
      </c>
      <c r="C1" s="26" t="s">
        <v>25</v>
      </c>
      <c r="D1" s="27" t="s">
        <v>23</v>
      </c>
      <c r="E1" s="27" t="s">
        <v>127</v>
      </c>
      <c r="F1" s="27" t="s">
        <v>38</v>
      </c>
      <c r="G1" s="27" t="s">
        <v>39</v>
      </c>
      <c r="H1" s="27" t="s">
        <v>24</v>
      </c>
      <c r="I1" s="27" t="s">
        <v>40</v>
      </c>
    </row>
    <row r="2" spans="1:9" x14ac:dyDescent="0.4">
      <c r="A2" s="25" t="s">
        <v>14</v>
      </c>
      <c r="B2" s="25" t="s">
        <v>18</v>
      </c>
      <c r="C2" s="1">
        <f>AVERAGEIF(Nowcast_R!$C$34:$C$205,A2,Nowcast_R!$D$34:$D$205)</f>
        <v>1124.1199999999999</v>
      </c>
      <c r="D2" s="2">
        <f>AVERAGEIF(Nowcast_R!$C$34:$C$205,$A2,Nowcast_R!$J$34:$J$205)</f>
        <v>0.8992</v>
      </c>
      <c r="E2" s="2">
        <f>AVERAGEIF(Nowcast_R!$C$34:$C$205,$A2,Nowcast_R!$M$34:$M$205)</f>
        <v>0.99749999999999994</v>
      </c>
      <c r="F2" s="2">
        <f>AVERAGEIF(Nowcast_R!$C$34:$C$205,$A2,Nowcast_R!$AA$34:$AA$205)</f>
        <v>0.99771694246653075</v>
      </c>
      <c r="G2" s="2">
        <f>AVERAGEIF(Nowcast_R!$C$34:$C$205,$A2,Nowcast_R!$AC$34:$AC$205)</f>
        <v>0.99362687249966553</v>
      </c>
      <c r="H2" s="2">
        <f>AVERAGEIF(Nowcast_R!$C$34:$C$205,$A2,Nowcast_R!$X$34:$X$205)</f>
        <v>0.92600000000000027</v>
      </c>
      <c r="I2" s="2">
        <f>AVERAGEIF(Nowcast_R!$C$34:$C$205,$A2,Nowcast_R!$AG$34:$AG$205)</f>
        <v>0.98746545117052587</v>
      </c>
    </row>
    <row r="3" spans="1:9" x14ac:dyDescent="0.4">
      <c r="A3" s="25" t="s">
        <v>15</v>
      </c>
      <c r="B3" s="25" t="s">
        <v>19</v>
      </c>
      <c r="C3" s="1">
        <f>AVERAGEIF(Nowcast_R!$C$34:$C$205,A3,Nowcast_R!$D$34:$D$205)</f>
        <v>1043.6666666666667</v>
      </c>
      <c r="D3" s="2">
        <f>AVERAGEIF(Nowcast_R!$C$34:$C$205,B3,Nowcast_R!$J$34:$J$205)</f>
        <v>0.97399999999999987</v>
      </c>
      <c r="E3" s="2">
        <f>AVERAGEIF(Nowcast_R!$C$34:$C$205,$A3,Nowcast_R!$M$34:$M$205)</f>
        <v>0.99875000000000014</v>
      </c>
      <c r="F3" s="2">
        <f>AVERAGEIF(Nowcast_R!$C$34:$C$205,$A3,Nowcast_R!$AA$34:$AA$205)</f>
        <v>0.99394529324721004</v>
      </c>
      <c r="G3" s="2">
        <f>AVERAGEIF(Nowcast_R!$C$34:$C$205,$A3,Nowcast_R!$AC$34:$AC$205)</f>
        <v>0.99911355191516582</v>
      </c>
      <c r="H3" s="2">
        <f>AVERAGEIF(Nowcast_R!$C$34:$C$205,$A3,Nowcast_R!$X$34:$X$205)</f>
        <v>1.0737499999999998</v>
      </c>
      <c r="I3" s="2">
        <f>AVERAGEIF(Nowcast_R!$C$34:$C$205,$A3,Nowcast_R!$AG$34:$AG$205)</f>
        <v>0.98833547499269214</v>
      </c>
    </row>
    <row r="4" spans="1:9" x14ac:dyDescent="0.4">
      <c r="A4" s="25" t="s">
        <v>16</v>
      </c>
      <c r="B4" s="25" t="s">
        <v>20</v>
      </c>
      <c r="C4" s="1">
        <f>AVERAGEIF(Nowcast_R!$C$34:$C$205,A4,Nowcast_R!$D$34:$D$205)</f>
        <v>989.83333333333337</v>
      </c>
      <c r="D4" s="2">
        <f>AVERAGEIF(Nowcast_R!$C$34:$C$205,B4,Nowcast_R!$J$34:$J$205)</f>
        <v>0.88799999999999979</v>
      </c>
      <c r="E4" s="2">
        <f>AVERAGEIF(Nowcast_R!$C$34:$C$205,$A4,Nowcast_R!$M$34:$M$205)</f>
        <v>0.99749999999999994</v>
      </c>
      <c r="F4" s="2">
        <f>AVERAGEIF(Nowcast_R!$C$34:$C$205,$A4,Nowcast_R!$AA$34:$AA$205)</f>
        <v>0.98779905425114245</v>
      </c>
      <c r="G4" s="2">
        <f>AVERAGEIF(Nowcast_R!$C$34:$C$205,$A4,Nowcast_R!$AC$34:$AC$205)</f>
        <v>0.99339586967122651</v>
      </c>
      <c r="H4" s="2">
        <f>AVERAGEIF(Nowcast_R!$C$34:$C$205,$A4,Nowcast_R!$X$34:$X$205)</f>
        <v>1.1312499999999999</v>
      </c>
      <c r="I4" s="2">
        <f>AVERAGEIF(Nowcast_R!$C$34:$C$205,$A4,Nowcast_R!$AG$34:$AG$205)</f>
        <v>0.98399232983549345</v>
      </c>
    </row>
    <row r="5" spans="1:9" x14ac:dyDescent="0.4">
      <c r="A5" s="25" t="s">
        <v>17</v>
      </c>
      <c r="B5" s="25" t="s">
        <v>14</v>
      </c>
      <c r="C5" s="1">
        <f>AVERAGEIF(Nowcast_R!$C$34:$C$205,A5,Nowcast_R!$D$34:$D$205)</f>
        <v>927.08333333333337</v>
      </c>
      <c r="D5" s="2">
        <f>AVERAGEIF(Nowcast_R!$C$34:$C$205,B5,Nowcast_R!$J$34:$J$205)</f>
        <v>0.8992</v>
      </c>
      <c r="E5" s="2">
        <f>AVERAGEIF(Nowcast_R!$C$34:$C$205,$A5,Nowcast_R!$M$34:$M$205)</f>
        <v>0.99416666666666664</v>
      </c>
      <c r="F5" s="2">
        <f>AVERAGEIF(Nowcast_R!$C$34:$C$205,$A5,Nowcast_R!$AA$34:$AA$205)</f>
        <v>0.98944931613515941</v>
      </c>
      <c r="G5" s="2">
        <f>AVERAGEIF(Nowcast_R!$C$34:$C$205,$A5,Nowcast_R!$AC$34:$AC$205)</f>
        <v>0.99259116670741321</v>
      </c>
      <c r="H5" s="2">
        <f>AVERAGEIF(Nowcast_R!$C$34:$C$205,$A5,Nowcast_R!$X$34:$X$205)</f>
        <v>1.1100000000000001</v>
      </c>
      <c r="I5" s="2">
        <f>AVERAGEIF(Nowcast_R!$C$34:$C$205,$A5,Nowcast_R!$AG$34:$AG$205)</f>
        <v>0.98802343376444612</v>
      </c>
    </row>
    <row r="6" spans="1:9" x14ac:dyDescent="0.4">
      <c r="A6" s="25" t="s">
        <v>18</v>
      </c>
      <c r="B6" s="25" t="s">
        <v>15</v>
      </c>
      <c r="C6" s="1">
        <f>AVERAGEIF(Nowcast_R!$C$34:$C$205,A6,Nowcast_R!$D$34:$D$205)</f>
        <v>1018.8</v>
      </c>
      <c r="D6" s="2">
        <f>AVERAGEIF(Nowcast_R!$C$34:$C$205,B6,Nowcast_R!$J$34:$J$205)</f>
        <v>0.96333333333333337</v>
      </c>
      <c r="E6" s="2">
        <f>AVERAGEIF(Nowcast_R!$C$34:$C$205,$A6,Nowcast_R!$M$34:$M$205)</f>
        <v>0.98599999999999977</v>
      </c>
      <c r="F6" s="2">
        <f>AVERAGEIF(Nowcast_R!$C$34:$C$205,$A6,Nowcast_R!$AA$34:$AA$205)</f>
        <v>0.99085272724629458</v>
      </c>
      <c r="G6" s="2">
        <f>AVERAGEIF(Nowcast_R!$C$34:$C$205,$A6,Nowcast_R!$AC$34:$AC$205)</f>
        <v>0.99081418624951367</v>
      </c>
      <c r="H6" s="2">
        <f>AVERAGEIF(Nowcast_R!$C$34:$C$205,$A6,Nowcast_R!$X$34:$X$205)</f>
        <v>0.99239999999999995</v>
      </c>
      <c r="I6" s="2">
        <f>AVERAGEIF(Nowcast_R!$C$34:$C$205,$A6,Nowcast_R!$AG$34:$AG$205)</f>
        <v>0.99041866727003258</v>
      </c>
    </row>
    <row r="7" spans="1:9" x14ac:dyDescent="0.4">
      <c r="A7" s="25" t="s">
        <v>19</v>
      </c>
      <c r="B7" s="25" t="s">
        <v>16</v>
      </c>
      <c r="C7" s="1">
        <f>AVERAGEIF(Nowcast_R!$C$34:$C$205,A7,Nowcast_R!$D$34:$D$205)</f>
        <v>903</v>
      </c>
      <c r="D7" s="2">
        <f>AVERAGEIF(Nowcast_R!$C$34:$C$205,B7,Nowcast_R!$J$34:$J$205)</f>
        <v>1.0608333333333333</v>
      </c>
      <c r="E7" s="2">
        <f>AVERAGEIF(Nowcast_R!$C$34:$C$205,$A7,Nowcast_R!$M$34:$M$205)</f>
        <v>0.98759999999999992</v>
      </c>
      <c r="F7" s="2">
        <f>AVERAGEIF(Nowcast_R!$C$34:$C$205,$A7,Nowcast_R!$AA$34:$AA$205)</f>
        <v>0.99694742728348151</v>
      </c>
      <c r="G7" s="2">
        <f>AVERAGEIF(Nowcast_R!$C$34:$C$205,$A7,Nowcast_R!$AC$34:$AC$205)</f>
        <v>0.98804032308172407</v>
      </c>
      <c r="H7" s="2">
        <f>AVERAGEIF(Nowcast_R!$C$34:$C$205,$A7,Nowcast_R!$X$34:$X$205)</f>
        <v>0.86640000000000006</v>
      </c>
      <c r="I7" s="2">
        <f>AVERAGEIF(Nowcast_R!$C$34:$C$205,$A7,Nowcast_R!$AG$34:$AG$205)</f>
        <v>0.98525006974503881</v>
      </c>
    </row>
    <row r="8" spans="1:9" x14ac:dyDescent="0.4">
      <c r="A8" s="25" t="s">
        <v>20</v>
      </c>
      <c r="B8" s="25" t="s">
        <v>17</v>
      </c>
      <c r="C8" s="1">
        <f>AVERAGEIF(Nowcast_R!$C$34:$C$205,A8,Nowcast_R!$D$34:$D$205)</f>
        <v>885.2</v>
      </c>
      <c r="D8" s="2">
        <f>AVERAGEIF(Nowcast_R!$C$34:$C$205,B8,Nowcast_R!$J$34:$J$205)</f>
        <v>1.1520833333333333</v>
      </c>
      <c r="E8" s="2">
        <f>AVERAGEIF(Nowcast_R!$C$34:$C$205,$A8,Nowcast_R!$M$34:$M$205)</f>
        <v>0.99120000000000019</v>
      </c>
      <c r="F8" s="2">
        <f>AVERAGEIF(Nowcast_R!$C$34:$C$205,$A8,Nowcast_R!$AA$34:$AA$205)</f>
        <v>0.99887544250473992</v>
      </c>
      <c r="G8" s="2">
        <f>AVERAGEIF(Nowcast_R!$C$34:$C$205,$A8,Nowcast_R!$AC$34:$AC$205)</f>
        <v>0.98920956885843769</v>
      </c>
      <c r="H8" s="2">
        <f>AVERAGEIF(Nowcast_R!$C$34:$C$205,$A8,Nowcast_R!$X$34:$X$205)</f>
        <v>0.84599999999999997</v>
      </c>
      <c r="I8" s="2">
        <f>AVERAGEIF(Nowcast_R!$C$34:$C$205,$A8,Nowcast_R!$AG$34:$AG$205)</f>
        <v>0.98592003883336821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G5"/>
    </sheetView>
  </sheetViews>
  <sheetFormatPr baseColWidth="10" defaultRowHeight="14.6" x14ac:dyDescent="0.4"/>
  <cols>
    <col min="1" max="1" width="17.765625" customWidth="1"/>
  </cols>
  <sheetData>
    <row r="1" spans="1:7" x14ac:dyDescent="0.4">
      <c r="B1" s="18" t="s">
        <v>5</v>
      </c>
      <c r="C1" s="18" t="s">
        <v>119</v>
      </c>
      <c r="D1" s="24" t="s">
        <v>7</v>
      </c>
      <c r="E1" s="18" t="s">
        <v>11</v>
      </c>
      <c r="F1" s="18" t="s">
        <v>6</v>
      </c>
      <c r="G1" s="24" t="s">
        <v>13</v>
      </c>
    </row>
    <row r="2" spans="1:7" x14ac:dyDescent="0.4">
      <c r="A2" t="s">
        <v>36</v>
      </c>
      <c r="B2" s="2">
        <f>AVERAGE(Nowcast_R!J34:J205)</f>
        <v>0.99959302325581345</v>
      </c>
      <c r="C2" s="2">
        <f>AVERAGE(Nowcast_R!Q34:Q205)</f>
        <v>0.99181719576008753</v>
      </c>
      <c r="D2" s="2">
        <f>AVERAGE(Nowcast_R!AA34:AA205)</f>
        <v>0.99363858936376159</v>
      </c>
      <c r="E2" s="2">
        <f>AVERAGE(Nowcast_R!AC34:AC205)</f>
        <v>0.99235283654816819</v>
      </c>
      <c r="F2" s="2">
        <f>AVERAGE(Nowcast_R!X34:X205)</f>
        <v>0.99029069767441869</v>
      </c>
      <c r="G2" s="2">
        <f>AVERAGE(Nowcast_R!AG34:AG205)</f>
        <v>0.98706270582382116</v>
      </c>
    </row>
    <row r="3" spans="1:7" x14ac:dyDescent="0.4">
      <c r="A3" t="s">
        <v>37</v>
      </c>
      <c r="B3" s="2">
        <f>_xlfn.STDEV.S(Nowcast_R!J34:J205)</f>
        <v>0.20278573821537976</v>
      </c>
      <c r="C3" s="2">
        <f>_xlfn.STDEV.S(Nowcast_R!Q34:Q205)</f>
        <v>0.14901640460267657</v>
      </c>
      <c r="D3" s="2">
        <f>_xlfn.STDEV.S(Nowcast_R!AA34:AA205)</f>
        <v>0.14989467316619365</v>
      </c>
      <c r="E3" s="2">
        <f>_xlfn.STDEV.S(Nowcast_R!AC34:AC205)</f>
        <v>0.1461131529367084</v>
      </c>
      <c r="F3" s="2">
        <f>_xlfn.STDEV.S(Nowcast_R!X34:X205)</f>
        <v>0.2778097866774667</v>
      </c>
      <c r="G3" s="2">
        <f>_xlfn.STDEV.S(Nowcast_R!AG34:AG205)</f>
        <v>0.16359976582721292</v>
      </c>
    </row>
    <row r="4" spans="1:7" s="1" customFormat="1" x14ac:dyDescent="0.4">
      <c r="A4" s="26" t="s">
        <v>26</v>
      </c>
      <c r="B4" s="1">
        <f>COUNTIF(Nowcast_R!J34:J205,"&gt;1")</f>
        <v>72</v>
      </c>
      <c r="C4" s="1">
        <f>COUNTIF(Nowcast_R!Q34:Q205,"&gt;1")</f>
        <v>74</v>
      </c>
      <c r="D4" s="1">
        <f>COUNTIF(Nowcast_R!AA34:AA205,"&gt;1")</f>
        <v>75</v>
      </c>
      <c r="E4" s="1">
        <f>COUNTIF(Nowcast_R!AC34:AC205,"&gt;1")</f>
        <v>75</v>
      </c>
      <c r="F4" s="1">
        <f>COUNTIF(Nowcast_R!X34:X205,"&gt;1")</f>
        <v>73</v>
      </c>
      <c r="G4" s="1">
        <f>COUNTIF(Nowcast_R!AG34:AG205,"&gt;1")</f>
        <v>76</v>
      </c>
    </row>
    <row r="5" spans="1:7" x14ac:dyDescent="0.4">
      <c r="A5" s="25" t="s">
        <v>125</v>
      </c>
      <c r="B5" s="2">
        <f>AVERAGE(Nowcast_R!AJ34:AJ205)</f>
        <v>8.6725146198830316E-2</v>
      </c>
      <c r="C5" s="2">
        <f>AVERAGE(Nowcast_R!AK34:AK205)</f>
        <v>0</v>
      </c>
      <c r="D5" s="2">
        <f>AVERAGE(Nowcast_R!AL34:AL205)</f>
        <v>4.4737277752590447E-2</v>
      </c>
      <c r="E5" s="2">
        <f>AVERAGE(Nowcast_R!AM34:AM205)</f>
        <v>2.1067634568890777E-2</v>
      </c>
      <c r="F5" s="2">
        <f>AVERAGE(Nowcast_R!AN34:AN205)</f>
        <v>0.13269005847953225</v>
      </c>
      <c r="G5" s="2">
        <f>AVERAGE(Nowcast_R!AO34:AO205)</f>
        <v>6.476532383595919E-2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3" sqref="B3:E3"/>
    </sheetView>
  </sheetViews>
  <sheetFormatPr baseColWidth="10" defaultRowHeight="14.6" x14ac:dyDescent="0.4"/>
  <sheetData>
    <row r="1" spans="1:7" x14ac:dyDescent="0.4">
      <c r="B1" s="18" t="s">
        <v>10</v>
      </c>
      <c r="C1" s="18" t="s">
        <v>118</v>
      </c>
      <c r="D1" s="24" t="s">
        <v>27</v>
      </c>
      <c r="E1" s="18" t="s">
        <v>28</v>
      </c>
      <c r="G1" s="64" t="s">
        <v>158</v>
      </c>
    </row>
    <row r="2" spans="1:7" x14ac:dyDescent="0.4">
      <c r="A2" t="s">
        <v>36</v>
      </c>
      <c r="B2" s="1">
        <f>AVERAGE(Nowcast_R!AP$15:'Nowcast_R'!AP70)</f>
        <v>224.05357142857142</v>
      </c>
      <c r="C2" s="1">
        <f>AVERAGE(Nowcast_R!AQ$15:'Nowcast_R'!AQ70)</f>
        <v>355.60459183673476</v>
      </c>
      <c r="D2" s="1">
        <f>AVERAGE(Nowcast_R!AR$15:'Nowcast_R'!AR70)</f>
        <v>190.34183673469389</v>
      </c>
      <c r="E2" s="1">
        <f>AVERAGE(Nowcast_R!AS$15:'Nowcast_R'!AS70)</f>
        <v>339.06311626815756</v>
      </c>
      <c r="F2" s="2"/>
      <c r="G2" s="27" t="s">
        <v>147</v>
      </c>
    </row>
    <row r="3" spans="1:7" x14ac:dyDescent="0.4">
      <c r="A3" t="s">
        <v>36</v>
      </c>
      <c r="B3" s="1">
        <f>AVERAGE(Nowcast_R!AP15:'Nowcast_R'!AP205)</f>
        <v>119.34210526315789</v>
      </c>
      <c r="C3" s="1">
        <f>AVERAGE(Nowcast_R!AQ15:'Nowcast_R'!AQ205)</f>
        <v>171.17443609022556</v>
      </c>
      <c r="D3" s="1">
        <f>AVERAGE(Nowcast_R!AR15:'Nowcast_R'!AR205)</f>
        <v>109.36702127659566</v>
      </c>
      <c r="E3" s="1">
        <f>AVERAGE(Nowcast_R!AS15:'Nowcast_R'!AS205)</f>
        <v>162.10134747625301</v>
      </c>
      <c r="F3" s="2"/>
      <c r="G3" s="27" t="s">
        <v>126</v>
      </c>
    </row>
    <row r="4" spans="1:7" x14ac:dyDescent="0.4">
      <c r="B4" s="18"/>
      <c r="C4" s="18"/>
      <c r="D4" s="24"/>
      <c r="E4" s="18"/>
      <c r="F4" s="1"/>
      <c r="G4" s="1"/>
    </row>
    <row r="5" spans="1:7" x14ac:dyDescent="0.4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XFD1048576"/>
    </sheetView>
  </sheetViews>
  <sheetFormatPr baseColWidth="10" defaultRowHeight="14.6" x14ac:dyDescent="0.4"/>
  <cols>
    <col min="2" max="2" width="77.69140625" customWidth="1"/>
    <col min="3" max="3" width="13.69140625" style="39" customWidth="1"/>
    <col min="4" max="4" width="12.53515625" style="52" customWidth="1"/>
  </cols>
  <sheetData>
    <row r="1" spans="1:3" x14ac:dyDescent="0.4">
      <c r="A1" t="s">
        <v>43</v>
      </c>
    </row>
    <row r="2" spans="1:3" x14ac:dyDescent="0.4">
      <c r="A2" s="28" t="s">
        <v>44</v>
      </c>
    </row>
    <row r="3" spans="1:3" x14ac:dyDescent="0.4">
      <c r="A3" s="28" t="s">
        <v>45</v>
      </c>
    </row>
    <row r="4" spans="1:3" x14ac:dyDescent="0.4">
      <c r="A4" s="28" t="s">
        <v>157</v>
      </c>
    </row>
    <row r="5" spans="1:3" x14ac:dyDescent="0.4">
      <c r="A5" s="67" t="s">
        <v>148</v>
      </c>
    </row>
    <row r="6" spans="1:3" x14ac:dyDescent="0.4">
      <c r="A6" s="67" t="s">
        <v>149</v>
      </c>
    </row>
    <row r="7" spans="1:3" x14ac:dyDescent="0.4">
      <c r="A7" s="28" t="s">
        <v>46</v>
      </c>
    </row>
    <row r="8" spans="1:3" x14ac:dyDescent="0.4">
      <c r="A8" s="28"/>
    </row>
    <row r="9" spans="1:3" x14ac:dyDescent="0.4">
      <c r="A9" s="28"/>
    </row>
    <row r="10" spans="1:3" x14ac:dyDescent="0.4">
      <c r="A10" s="28" t="s">
        <v>49</v>
      </c>
    </row>
    <row r="11" spans="1:3" x14ac:dyDescent="0.4">
      <c r="A11" s="36">
        <v>43968</v>
      </c>
      <c r="B11" s="25" t="s">
        <v>50</v>
      </c>
      <c r="C11" s="40"/>
    </row>
    <row r="12" spans="1:3" x14ac:dyDescent="0.4">
      <c r="A12" s="36" t="s">
        <v>150</v>
      </c>
      <c r="B12" s="25" t="s">
        <v>151</v>
      </c>
      <c r="C12" s="40"/>
    </row>
    <row r="13" spans="1:3" x14ac:dyDescent="0.4">
      <c r="A13" s="28"/>
    </row>
    <row r="14" spans="1:3" x14ac:dyDescent="0.4">
      <c r="A14" s="28" t="s">
        <v>35</v>
      </c>
    </row>
    <row r="15" spans="1:3" x14ac:dyDescent="0.4">
      <c r="A15" s="25" t="s">
        <v>114</v>
      </c>
    </row>
    <row r="16" spans="1:3" x14ac:dyDescent="0.4">
      <c r="A16" s="25" t="s">
        <v>159</v>
      </c>
    </row>
    <row r="17" spans="1:4" x14ac:dyDescent="0.4">
      <c r="B17" s="25"/>
      <c r="C17" s="40"/>
    </row>
    <row r="18" spans="1:4" s="49" customFormat="1" ht="46.3" customHeight="1" x14ac:dyDescent="0.4">
      <c r="A18" s="47" t="s">
        <v>54</v>
      </c>
      <c r="B18" s="47" t="s">
        <v>51</v>
      </c>
      <c r="C18" s="48" t="s">
        <v>97</v>
      </c>
      <c r="D18" s="53" t="s">
        <v>99</v>
      </c>
    </row>
    <row r="19" spans="1:4" x14ac:dyDescent="0.4">
      <c r="A19" s="25" t="s">
        <v>55</v>
      </c>
      <c r="B19" s="17" t="s">
        <v>8</v>
      </c>
      <c r="C19" s="41" t="s">
        <v>95</v>
      </c>
      <c r="D19" s="54" t="s">
        <v>159</v>
      </c>
    </row>
    <row r="20" spans="1:4" x14ac:dyDescent="0.4">
      <c r="A20" s="25" t="s">
        <v>60</v>
      </c>
      <c r="B20" s="29" t="s">
        <v>152</v>
      </c>
      <c r="C20" s="42" t="s">
        <v>95</v>
      </c>
      <c r="D20" s="54" t="s">
        <v>53</v>
      </c>
    </row>
    <row r="21" spans="1:4" x14ac:dyDescent="0.4">
      <c r="A21" s="25" t="s">
        <v>61</v>
      </c>
      <c r="B21" s="17" t="s">
        <v>153</v>
      </c>
      <c r="C21" s="41" t="s">
        <v>95</v>
      </c>
      <c r="D21" s="54" t="s">
        <v>52</v>
      </c>
    </row>
    <row r="22" spans="1:4" x14ac:dyDescent="0.4">
      <c r="A22" s="25" t="s">
        <v>62</v>
      </c>
      <c r="B22" s="18" t="s">
        <v>9</v>
      </c>
      <c r="C22" s="41" t="s">
        <v>96</v>
      </c>
      <c r="D22" s="54" t="s">
        <v>159</v>
      </c>
    </row>
    <row r="23" spans="1:4" x14ac:dyDescent="0.4">
      <c r="A23" s="25" t="s">
        <v>56</v>
      </c>
      <c r="B23" s="18" t="s">
        <v>34</v>
      </c>
      <c r="C23" s="41" t="s">
        <v>96</v>
      </c>
      <c r="D23" s="54" t="s">
        <v>159</v>
      </c>
    </row>
    <row r="24" spans="1:4" x14ac:dyDescent="0.4">
      <c r="A24" s="25" t="s">
        <v>63</v>
      </c>
      <c r="B24" s="18" t="s">
        <v>94</v>
      </c>
      <c r="C24" s="41" t="s">
        <v>96</v>
      </c>
      <c r="D24" s="54" t="s">
        <v>159</v>
      </c>
    </row>
    <row r="25" spans="1:4" x14ac:dyDescent="0.4">
      <c r="A25" s="25" t="s">
        <v>64</v>
      </c>
      <c r="B25" s="18" t="s">
        <v>10</v>
      </c>
      <c r="C25" s="41" t="s">
        <v>96</v>
      </c>
      <c r="D25" s="54" t="s">
        <v>159</v>
      </c>
    </row>
    <row r="26" spans="1:4" x14ac:dyDescent="0.4">
      <c r="A26" s="25" t="s">
        <v>65</v>
      </c>
      <c r="B26" s="18" t="s">
        <v>0</v>
      </c>
      <c r="C26" s="41" t="s">
        <v>96</v>
      </c>
      <c r="D26" s="54" t="s">
        <v>159</v>
      </c>
    </row>
    <row r="27" spans="1:4" x14ac:dyDescent="0.4">
      <c r="A27" s="25" t="s">
        <v>57</v>
      </c>
      <c r="B27" s="18" t="s">
        <v>1</v>
      </c>
      <c r="C27" s="41" t="s">
        <v>96</v>
      </c>
      <c r="D27" s="54" t="s">
        <v>159</v>
      </c>
    </row>
    <row r="28" spans="1:4" x14ac:dyDescent="0.4">
      <c r="A28" s="25" t="s">
        <v>66</v>
      </c>
      <c r="B28" s="18" t="s">
        <v>5</v>
      </c>
      <c r="C28" s="41" t="s">
        <v>96</v>
      </c>
      <c r="D28" s="54" t="s">
        <v>159</v>
      </c>
    </row>
    <row r="29" spans="1:4" x14ac:dyDescent="0.4">
      <c r="A29" s="25" t="s">
        <v>59</v>
      </c>
      <c r="B29" s="18" t="s">
        <v>92</v>
      </c>
      <c r="C29" s="41" t="s">
        <v>96</v>
      </c>
      <c r="D29" s="54" t="s">
        <v>159</v>
      </c>
    </row>
    <row r="30" spans="1:4" x14ac:dyDescent="0.4">
      <c r="A30" s="25" t="s">
        <v>67</v>
      </c>
      <c r="B30" s="18" t="s">
        <v>93</v>
      </c>
      <c r="C30" s="41" t="s">
        <v>96</v>
      </c>
      <c r="D30" s="54" t="s">
        <v>159</v>
      </c>
    </row>
    <row r="31" spans="1:4" x14ac:dyDescent="0.4">
      <c r="A31" s="25" t="s">
        <v>68</v>
      </c>
      <c r="B31" s="18" t="s">
        <v>119</v>
      </c>
      <c r="C31" s="41" t="s">
        <v>96</v>
      </c>
      <c r="D31" s="54" t="s">
        <v>159</v>
      </c>
    </row>
    <row r="32" spans="1:4" x14ac:dyDescent="0.4">
      <c r="A32" s="25" t="s">
        <v>69</v>
      </c>
      <c r="B32" s="66" t="s">
        <v>122</v>
      </c>
      <c r="C32" s="41" t="s">
        <v>96</v>
      </c>
      <c r="D32" s="54" t="s">
        <v>159</v>
      </c>
    </row>
    <row r="33" spans="1:4" x14ac:dyDescent="0.4">
      <c r="A33" s="25" t="s">
        <v>70</v>
      </c>
      <c r="B33" s="66" t="s">
        <v>123</v>
      </c>
      <c r="C33" s="41" t="s">
        <v>96</v>
      </c>
      <c r="D33" s="54" t="s">
        <v>159</v>
      </c>
    </row>
    <row r="34" spans="1:4" x14ac:dyDescent="0.4">
      <c r="A34" s="25" t="s">
        <v>71</v>
      </c>
      <c r="B34" t="s">
        <v>118</v>
      </c>
      <c r="C34" s="39" t="s">
        <v>95</v>
      </c>
      <c r="D34" s="54" t="s">
        <v>133</v>
      </c>
    </row>
    <row r="35" spans="1:4" x14ac:dyDescent="0.4">
      <c r="A35" s="25" t="s">
        <v>72</v>
      </c>
      <c r="B35" t="s">
        <v>134</v>
      </c>
      <c r="C35" s="39" t="s">
        <v>135</v>
      </c>
      <c r="D35" s="54" t="s">
        <v>136</v>
      </c>
    </row>
    <row r="36" spans="1:4" x14ac:dyDescent="0.4">
      <c r="A36" s="25" t="s">
        <v>58</v>
      </c>
      <c r="B36" s="19" t="s">
        <v>29</v>
      </c>
      <c r="C36" s="42" t="s">
        <v>95</v>
      </c>
      <c r="D36" s="54" t="s">
        <v>117</v>
      </c>
    </row>
    <row r="37" spans="1:4" x14ac:dyDescent="0.4">
      <c r="A37" s="25" t="s">
        <v>73</v>
      </c>
      <c r="B37" s="19" t="s">
        <v>47</v>
      </c>
      <c r="C37" s="42" t="s">
        <v>95</v>
      </c>
      <c r="D37" s="54" t="s">
        <v>115</v>
      </c>
    </row>
    <row r="38" spans="1:4" x14ac:dyDescent="0.4">
      <c r="A38" s="25" t="s">
        <v>74</v>
      </c>
      <c r="B38" s="24" t="s">
        <v>48</v>
      </c>
      <c r="C38" s="43" t="s">
        <v>96</v>
      </c>
      <c r="D38" s="54" t="s">
        <v>116</v>
      </c>
    </row>
    <row r="39" spans="1:4" x14ac:dyDescent="0.4">
      <c r="A39" s="25" t="s">
        <v>75</v>
      </c>
      <c r="B39" s="20" t="s">
        <v>4</v>
      </c>
      <c r="C39" s="44" t="s">
        <v>95</v>
      </c>
      <c r="D39" s="54" t="s">
        <v>4</v>
      </c>
    </row>
    <row r="40" spans="1:4" x14ac:dyDescent="0.4">
      <c r="A40" s="25" t="s">
        <v>76</v>
      </c>
      <c r="B40" s="17" t="s">
        <v>154</v>
      </c>
      <c r="C40" s="41" t="s">
        <v>95</v>
      </c>
      <c r="D40" s="54" t="s">
        <v>91</v>
      </c>
    </row>
    <row r="41" spans="1:4" x14ac:dyDescent="0.4">
      <c r="A41" s="25" t="s">
        <v>77</v>
      </c>
      <c r="B41" s="19" t="s">
        <v>100</v>
      </c>
      <c r="C41" s="42" t="s">
        <v>95</v>
      </c>
      <c r="D41" s="54" t="s">
        <v>104</v>
      </c>
    </row>
    <row r="42" spans="1:4" x14ac:dyDescent="0.4">
      <c r="A42" s="25" t="s">
        <v>78</v>
      </c>
      <c r="B42" s="18" t="s">
        <v>6</v>
      </c>
      <c r="C42" s="41" t="s">
        <v>95</v>
      </c>
      <c r="D42" s="54" t="s">
        <v>105</v>
      </c>
    </row>
    <row r="43" spans="1:4" x14ac:dyDescent="0.4">
      <c r="A43" s="25" t="s">
        <v>79</v>
      </c>
      <c r="B43" s="18" t="s">
        <v>121</v>
      </c>
      <c r="C43" s="39" t="s">
        <v>135</v>
      </c>
      <c r="D43" s="54" t="s">
        <v>137</v>
      </c>
    </row>
    <row r="44" spans="1:4" x14ac:dyDescent="0.4">
      <c r="A44" s="25" t="s">
        <v>80</v>
      </c>
      <c r="B44" s="18" t="s">
        <v>27</v>
      </c>
      <c r="C44" s="41" t="s">
        <v>96</v>
      </c>
      <c r="D44" s="54" t="s">
        <v>101</v>
      </c>
    </row>
    <row r="45" spans="1:4" x14ac:dyDescent="0.4">
      <c r="A45" s="25" t="s">
        <v>81</v>
      </c>
      <c r="B45" s="24" t="s">
        <v>7</v>
      </c>
      <c r="C45" s="43" t="s">
        <v>96</v>
      </c>
      <c r="D45" s="54" t="s">
        <v>102</v>
      </c>
    </row>
    <row r="46" spans="1:4" x14ac:dyDescent="0.4">
      <c r="A46" s="25" t="s">
        <v>82</v>
      </c>
      <c r="B46" s="18" t="s">
        <v>28</v>
      </c>
      <c r="C46" s="41" t="s">
        <v>96</v>
      </c>
      <c r="D46" s="54" t="s">
        <v>108</v>
      </c>
    </row>
    <row r="47" spans="1:4" x14ac:dyDescent="0.4">
      <c r="A47" s="25" t="s">
        <v>83</v>
      </c>
      <c r="B47" s="18" t="s">
        <v>11</v>
      </c>
      <c r="C47" s="41" t="s">
        <v>96</v>
      </c>
      <c r="D47" s="54" t="s">
        <v>107</v>
      </c>
    </row>
    <row r="48" spans="1:4" x14ac:dyDescent="0.4">
      <c r="A48" s="25" t="s">
        <v>84</v>
      </c>
      <c r="B48" s="18" t="s">
        <v>109</v>
      </c>
      <c r="C48" s="41" t="s">
        <v>96</v>
      </c>
      <c r="D48" s="54" t="s">
        <v>110</v>
      </c>
    </row>
    <row r="49" spans="1:4" x14ac:dyDescent="0.4">
      <c r="A49" s="25" t="s">
        <v>85</v>
      </c>
      <c r="B49" s="18" t="s">
        <v>30</v>
      </c>
      <c r="C49" s="41" t="s">
        <v>96</v>
      </c>
      <c r="D49" s="54" t="s">
        <v>103</v>
      </c>
    </row>
    <row r="50" spans="1:4" x14ac:dyDescent="0.4">
      <c r="A50" s="25" t="s">
        <v>86</v>
      </c>
      <c r="B50" s="18" t="s">
        <v>12</v>
      </c>
      <c r="C50" s="41" t="s">
        <v>95</v>
      </c>
      <c r="D50" s="54" t="s">
        <v>111</v>
      </c>
    </row>
    <row r="51" spans="1:4" x14ac:dyDescent="0.4">
      <c r="A51" s="25" t="s">
        <v>87</v>
      </c>
      <c r="B51" s="24" t="s">
        <v>13</v>
      </c>
      <c r="C51" s="43" t="s">
        <v>95</v>
      </c>
      <c r="D51" s="54" t="s">
        <v>112</v>
      </c>
    </row>
    <row r="52" spans="1:4" x14ac:dyDescent="0.4">
      <c r="A52" s="25" t="s">
        <v>88</v>
      </c>
      <c r="B52" s="18" t="s">
        <v>31</v>
      </c>
      <c r="C52" s="41" t="s">
        <v>96</v>
      </c>
      <c r="D52" s="54" t="s">
        <v>113</v>
      </c>
    </row>
    <row r="53" spans="1:4" x14ac:dyDescent="0.4">
      <c r="A53" s="25" t="s">
        <v>89</v>
      </c>
      <c r="B53" s="18" t="s">
        <v>32</v>
      </c>
      <c r="C53" s="41" t="s">
        <v>96</v>
      </c>
      <c r="D53" s="54" t="s">
        <v>106</v>
      </c>
    </row>
    <row r="54" spans="1:4" x14ac:dyDescent="0.4">
      <c r="A54" s="25"/>
      <c r="B54" s="18"/>
      <c r="C54" s="41"/>
      <c r="D54" s="54"/>
    </row>
    <row r="55" spans="1:4" s="28" customFormat="1" x14ac:dyDescent="0.4">
      <c r="A55" s="28" t="s">
        <v>98</v>
      </c>
      <c r="B55" s="50"/>
      <c r="C55" s="51"/>
      <c r="D55" s="53"/>
    </row>
    <row r="56" spans="1:4" s="49" customFormat="1" ht="46.3" customHeight="1" x14ac:dyDescent="0.4">
      <c r="A56" s="47" t="s">
        <v>54</v>
      </c>
      <c r="B56" s="47" t="s">
        <v>51</v>
      </c>
      <c r="C56" s="48"/>
      <c r="D56" s="53"/>
    </row>
    <row r="57" spans="1:4" x14ac:dyDescent="0.4">
      <c r="A57" s="25" t="s">
        <v>90</v>
      </c>
      <c r="B57" s="24" t="s">
        <v>128</v>
      </c>
      <c r="C57" s="25"/>
    </row>
    <row r="58" spans="1:4" x14ac:dyDescent="0.4">
      <c r="A58" s="25" t="s">
        <v>138</v>
      </c>
      <c r="B58" s="24" t="s">
        <v>129</v>
      </c>
      <c r="C58" s="46"/>
    </row>
    <row r="59" spans="1:4" x14ac:dyDescent="0.4">
      <c r="A59" s="25" t="s">
        <v>139</v>
      </c>
      <c r="B59" s="24" t="s">
        <v>130</v>
      </c>
      <c r="C59" s="43"/>
    </row>
    <row r="60" spans="1:4" x14ac:dyDescent="0.4">
      <c r="A60" s="25" t="s">
        <v>140</v>
      </c>
      <c r="B60" s="18" t="s">
        <v>131</v>
      </c>
      <c r="C60" s="41"/>
    </row>
    <row r="61" spans="1:4" x14ac:dyDescent="0.4">
      <c r="A61" s="25" t="s">
        <v>141</v>
      </c>
      <c r="B61" s="24" t="s">
        <v>155</v>
      </c>
      <c r="C61" s="45"/>
    </row>
    <row r="62" spans="1:4" x14ac:dyDescent="0.4">
      <c r="A62" s="25" t="s">
        <v>142</v>
      </c>
      <c r="B62" s="24" t="s">
        <v>132</v>
      </c>
      <c r="C62" s="45"/>
    </row>
    <row r="63" spans="1:4" x14ac:dyDescent="0.4">
      <c r="A63" s="25" t="s">
        <v>143</v>
      </c>
      <c r="B63" s="18" t="s">
        <v>156</v>
      </c>
      <c r="C63" s="45"/>
    </row>
    <row r="64" spans="1:4" x14ac:dyDescent="0.4">
      <c r="A64" s="25" t="s">
        <v>144</v>
      </c>
      <c r="B64" s="17" t="s">
        <v>124</v>
      </c>
    </row>
    <row r="65" spans="1:2" x14ac:dyDescent="0.4">
      <c r="A65" s="25" t="s">
        <v>145</v>
      </c>
      <c r="B65" s="17" t="s">
        <v>41</v>
      </c>
    </row>
    <row r="66" spans="1:2" x14ac:dyDescent="0.4">
      <c r="A66" s="25" t="s">
        <v>146</v>
      </c>
      <c r="B66" s="17" t="s">
        <v>42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2020-09-26T08:41:20Z</dcterms:modified>
</cp:coreProperties>
</file>