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62608\Desktop\"/>
    </mc:Choice>
  </mc:AlternateContent>
  <xr:revisionPtr revIDLastSave="0" documentId="13_ncr:1_{05B3A855-041F-464A-B90D-BF94470AF766}" xr6:coauthVersionLast="47" xr6:coauthVersionMax="47" xr10:uidLastSave="{00000000-0000-0000-0000-000000000000}"/>
  <bookViews>
    <workbookView xWindow="-98" yWindow="-98" windowWidth="21795" windowHeight="12975" tabRatio="665" activeTab="1" xr2:uid="{00000000-000D-0000-FFFF-FFFF00000000}"/>
  </bookViews>
  <sheets>
    <sheet name="Details" sheetId="15" r:id="rId1"/>
    <sheet name="Log" sheetId="17" r:id="rId2"/>
    <sheet name="Sheet1" sheetId="19" state="hidden" r:id="rId3"/>
    <sheet name="Sheet2" sheetId="20" state="hidden" r:id="rId4"/>
    <sheet name="Languages" sheetId="18" state="hidden" r:id="rId5"/>
  </sheets>
  <definedNames>
    <definedName name="Document.String" localSheetId="2">#REF!</definedName>
    <definedName name="Document.String" localSheetId="3">#REF!</definedName>
    <definedName name="Document.String">#REF!</definedName>
    <definedName name="Document.Total" localSheetId="2">#REF!</definedName>
    <definedName name="Document.Total" localSheetId="3">#REF!</definedName>
    <definedName name="Document.Total">#REF!</definedName>
    <definedName name="Glossary.String">#REF!</definedName>
    <definedName name="Glossary.Total">#REF!</definedName>
    <definedName name="Help.String">#REF!</definedName>
    <definedName name="Help.Total">#REF!</definedName>
    <definedName name="Installer.String">#REF!</definedName>
    <definedName name="Installer.Total">#REF!</definedName>
    <definedName name="Lang.Grand.Total">#REF!</definedName>
    <definedName name="Lang.Grand.Total.String">#REF!</definedName>
    <definedName name="Lang.Proj.Mgmt.Amt">#REF!</definedName>
    <definedName name="Language.String">#REF!</definedName>
    <definedName name="Language.Subtotal">#REF!</definedName>
    <definedName name="LIT.Dollars">#REF!</definedName>
    <definedName name="LIT.Grand.Total">#REF!</definedName>
    <definedName name="LIT.Proj.Mgmt.Amt">#REF!</definedName>
    <definedName name="LIT.String">#REF!</definedName>
    <definedName name="LIT.Sub.Amounts">#REF!</definedName>
    <definedName name="LIT.Subtotal">#REF!</definedName>
    <definedName name="LIT.Total">#REF!</definedName>
    <definedName name="_xlnm.Print_Area" localSheetId="0">Details!$A$1:$G$307</definedName>
    <definedName name="Software.String">#REF!</definedName>
    <definedName name="Software.Total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94" i="15" l="1"/>
  <c r="D75" i="15"/>
  <c r="D57" i="15"/>
  <c r="D39" i="15"/>
  <c r="D73" i="15"/>
  <c r="D71" i="15"/>
  <c r="D69" i="15"/>
  <c r="D67" i="15"/>
  <c r="D65" i="15"/>
  <c r="D63" i="15"/>
  <c r="D55" i="15"/>
  <c r="D53" i="15"/>
  <c r="D51" i="15"/>
  <c r="D49" i="15"/>
  <c r="D47" i="15"/>
  <c r="D45" i="15"/>
  <c r="D37" i="15"/>
  <c r="D35" i="15"/>
  <c r="D31" i="15"/>
  <c r="D33" i="15"/>
  <c r="D27" i="15"/>
  <c r="D29" i="15"/>
  <c r="F37" i="15" l="1"/>
  <c r="F35" i="15"/>
  <c r="F33" i="15"/>
  <c r="F31" i="15"/>
  <c r="F29" i="15"/>
  <c r="F27" i="15"/>
  <c r="F25" i="15"/>
  <c r="F39" i="15" l="1"/>
  <c r="F71" i="15" l="1"/>
  <c r="F55" i="15"/>
  <c r="F53" i="15"/>
  <c r="F51" i="15"/>
  <c r="F49" i="15"/>
  <c r="F47" i="15"/>
  <c r="F43" i="15"/>
  <c r="F73" i="15"/>
  <c r="F69" i="15"/>
  <c r="F67" i="15"/>
  <c r="F65" i="15"/>
  <c r="F61" i="15"/>
  <c r="F63" i="15" l="1"/>
  <c r="F75" i="15"/>
  <c r="F45" i="15"/>
  <c r="F57" i="15"/>
  <c r="H2" i="20"/>
  <c r="R16" i="19"/>
  <c r="R15" i="19"/>
  <c r="R14" i="19"/>
  <c r="R13" i="19"/>
  <c r="R12" i="19"/>
  <c r="R11" i="19"/>
  <c r="R10" i="19"/>
  <c r="R9" i="19"/>
  <c r="R8" i="19"/>
  <c r="R7" i="19"/>
  <c r="R6" i="19"/>
  <c r="R5" i="19"/>
  <c r="R4" i="19"/>
  <c r="R3" i="19"/>
  <c r="M15" i="17"/>
  <c r="M14" i="17"/>
  <c r="M13" i="17"/>
  <c r="M12" i="17"/>
  <c r="M11" i="17"/>
  <c r="M10" i="17"/>
  <c r="M9" i="17"/>
  <c r="M8" i="17"/>
  <c r="M7" i="17"/>
  <c r="M6" i="17"/>
  <c r="M5" i="17"/>
  <c r="M4" i="17"/>
  <c r="M3" i="17"/>
  <c r="M2" i="17"/>
  <c r="F286" i="15"/>
  <c r="F289" i="15" s="1"/>
  <c r="D274" i="15"/>
  <c r="F274" i="15" s="1"/>
  <c r="D272" i="15"/>
  <c r="F272" i="15" s="1"/>
  <c r="D270" i="15"/>
  <c r="F270" i="15" s="1"/>
  <c r="D268" i="15"/>
  <c r="F268" i="15" s="1"/>
  <c r="D266" i="15"/>
  <c r="F266" i="15" s="1"/>
  <c r="D264" i="15"/>
  <c r="F264" i="15" s="1"/>
  <c r="D262" i="15"/>
  <c r="F262" i="15" s="1"/>
  <c r="F260" i="15"/>
  <c r="D255" i="15"/>
  <c r="F255" i="15" s="1"/>
  <c r="D253" i="15"/>
  <c r="F253" i="15" s="1"/>
  <c r="D251" i="15"/>
  <c r="F251" i="15" s="1"/>
  <c r="D249" i="15"/>
  <c r="F249" i="15" s="1"/>
  <c r="D247" i="15"/>
  <c r="F247" i="15" s="1"/>
  <c r="D245" i="15"/>
  <c r="F245" i="15" s="1"/>
  <c r="D243" i="15"/>
  <c r="F243" i="15" s="1"/>
  <c r="F241" i="15"/>
  <c r="D237" i="15"/>
  <c r="F237" i="15" s="1"/>
  <c r="D235" i="15"/>
  <c r="F235" i="15" s="1"/>
  <c r="D233" i="15"/>
  <c r="F233" i="15" s="1"/>
  <c r="D231" i="15"/>
  <c r="F231" i="15" s="1"/>
  <c r="D229" i="15"/>
  <c r="F229" i="15" s="1"/>
  <c r="D227" i="15"/>
  <c r="F227" i="15" s="1"/>
  <c r="D225" i="15"/>
  <c r="F225" i="15" s="1"/>
  <c r="F223" i="15"/>
  <c r="D219" i="15"/>
  <c r="F219" i="15" s="1"/>
  <c r="D217" i="15"/>
  <c r="F217" i="15" s="1"/>
  <c r="D215" i="15"/>
  <c r="F215" i="15" s="1"/>
  <c r="D213" i="15"/>
  <c r="F213" i="15" s="1"/>
  <c r="D211" i="15"/>
  <c r="F211" i="15" s="1"/>
  <c r="D209" i="15"/>
  <c r="F209" i="15" s="1"/>
  <c r="D207" i="15"/>
  <c r="F207" i="15" s="1"/>
  <c r="F205" i="15"/>
  <c r="D201" i="15"/>
  <c r="F201" i="15" s="1"/>
  <c r="D199" i="15"/>
  <c r="F199" i="15" s="1"/>
  <c r="D197" i="15"/>
  <c r="F197" i="15" s="1"/>
  <c r="D195" i="15"/>
  <c r="F195" i="15" s="1"/>
  <c r="D193" i="15"/>
  <c r="F193" i="15" s="1"/>
  <c r="D191" i="15"/>
  <c r="F191" i="15" s="1"/>
  <c r="D189" i="15"/>
  <c r="F189" i="15" s="1"/>
  <c r="F187" i="15"/>
  <c r="D183" i="15"/>
  <c r="F183" i="15" s="1"/>
  <c r="D181" i="15"/>
  <c r="F181" i="15" s="1"/>
  <c r="D179" i="15"/>
  <c r="F179" i="15" s="1"/>
  <c r="D177" i="15"/>
  <c r="F177" i="15" s="1"/>
  <c r="D175" i="15"/>
  <c r="F175" i="15" s="1"/>
  <c r="D173" i="15"/>
  <c r="F173" i="15" s="1"/>
  <c r="D171" i="15"/>
  <c r="F171" i="15" s="1"/>
  <c r="F169" i="15"/>
  <c r="D165" i="15"/>
  <c r="F165" i="15" s="1"/>
  <c r="D163" i="15"/>
  <c r="F163" i="15" s="1"/>
  <c r="D161" i="15"/>
  <c r="F161" i="15" s="1"/>
  <c r="D159" i="15"/>
  <c r="F159" i="15" s="1"/>
  <c r="D157" i="15"/>
  <c r="F157" i="15" s="1"/>
  <c r="D155" i="15"/>
  <c r="F155" i="15" s="1"/>
  <c r="D153" i="15"/>
  <c r="F153" i="15" s="1"/>
  <c r="F151" i="15"/>
  <c r="D147" i="15"/>
  <c r="F147" i="15" s="1"/>
  <c r="D145" i="15"/>
  <c r="F145" i="15" s="1"/>
  <c r="D143" i="15"/>
  <c r="F143" i="15" s="1"/>
  <c r="D141" i="15"/>
  <c r="F141" i="15" s="1"/>
  <c r="D139" i="15"/>
  <c r="F139" i="15" s="1"/>
  <c r="D137" i="15"/>
  <c r="F137" i="15" s="1"/>
  <c r="D135" i="15"/>
  <c r="F135" i="15" s="1"/>
  <c r="F133" i="15"/>
  <c r="D129" i="15"/>
  <c r="F129" i="15" s="1"/>
  <c r="D127" i="15"/>
  <c r="F127" i="15" s="1"/>
  <c r="D125" i="15"/>
  <c r="F125" i="15" s="1"/>
  <c r="D123" i="15"/>
  <c r="F123" i="15" s="1"/>
  <c r="D121" i="15"/>
  <c r="F121" i="15" s="1"/>
  <c r="D119" i="15"/>
  <c r="F119" i="15" s="1"/>
  <c r="D117" i="15"/>
  <c r="F117" i="15" s="1"/>
  <c r="F115" i="15"/>
  <c r="D111" i="15"/>
  <c r="F111" i="15" s="1"/>
  <c r="D109" i="15"/>
  <c r="F109" i="15" s="1"/>
  <c r="D107" i="15"/>
  <c r="F107" i="15" s="1"/>
  <c r="D105" i="15"/>
  <c r="F105" i="15" s="1"/>
  <c r="D103" i="15"/>
  <c r="F103" i="15" s="1"/>
  <c r="D101" i="15"/>
  <c r="F101" i="15" s="1"/>
  <c r="D99" i="15"/>
  <c r="F99" i="15" s="1"/>
  <c r="F97" i="15"/>
  <c r="D93" i="15"/>
  <c r="F93" i="15" s="1"/>
  <c r="D91" i="15"/>
  <c r="F91" i="15" s="1"/>
  <c r="D89" i="15"/>
  <c r="F89" i="15" s="1"/>
  <c r="D87" i="15"/>
  <c r="F87" i="15" s="1"/>
  <c r="D85" i="15"/>
  <c r="F85" i="15" s="1"/>
  <c r="D83" i="15"/>
  <c r="F83" i="15" s="1"/>
  <c r="D81" i="15"/>
  <c r="F81" i="15" s="1"/>
  <c r="F79" i="15"/>
  <c r="F283" i="15" s="1"/>
  <c r="F292" i="15" s="1"/>
</calcChain>
</file>

<file path=xl/sharedStrings.xml><?xml version="1.0" encoding="utf-8"?>
<sst xmlns="http://schemas.openxmlformats.org/spreadsheetml/2006/main" count="864" uniqueCount="299">
  <si>
    <t>Quotation</t>
    <phoneticPr fontId="0" type="noConversion"/>
  </si>
  <si>
    <t>Supplier Name</t>
    <phoneticPr fontId="0" type="noConversion"/>
  </si>
  <si>
    <t xml:space="preserve">Issued on </t>
  </si>
  <si>
    <t>PO Number</t>
    <phoneticPr fontId="0" type="noConversion"/>
  </si>
  <si>
    <t>Currency:</t>
    <phoneticPr fontId="0" type="noConversion"/>
  </si>
  <si>
    <t>Quote To</t>
    <phoneticPr fontId="14" type="noConversion"/>
  </si>
  <si>
    <t xml:space="preserve">COMPANY: </t>
    <phoneticPr fontId="14" type="noConversion"/>
  </si>
  <si>
    <t>CONTACT:</t>
    <phoneticPr fontId="14" type="noConversion"/>
  </si>
  <si>
    <t>ADDRESS:</t>
    <phoneticPr fontId="14" type="noConversion"/>
  </si>
  <si>
    <t xml:space="preserve">TEL: </t>
    <phoneticPr fontId="0" type="noConversion"/>
  </si>
  <si>
    <t xml:space="preserve">Cell: </t>
  </si>
  <si>
    <t xml:space="preserve">     ITEM</t>
  </si>
  <si>
    <t>Language</t>
    <phoneticPr fontId="14" type="noConversion"/>
  </si>
  <si>
    <t>Unit</t>
  </si>
  <si>
    <t>Unit Rate</t>
    <phoneticPr fontId="0" type="noConversion"/>
  </si>
  <si>
    <t># Units</t>
  </si>
  <si>
    <t>Price</t>
    <phoneticPr fontId="14" type="noConversion"/>
  </si>
  <si>
    <t>Observations</t>
  </si>
  <si>
    <t>Production - Translation</t>
    <phoneticPr fontId="0" type="noConversion"/>
  </si>
  <si>
    <t>Translation  -  English (US) to Arabic (International) [Modern Standard]</t>
  </si>
  <si>
    <t>TEP - New Word</t>
    <phoneticPr fontId="9" type="noConversion"/>
  </si>
  <si>
    <t>English (US) to Arabic (International) [Modern Standard]</t>
  </si>
  <si>
    <t>Word</t>
  </si>
  <si>
    <t>TEP - 50-74%</t>
  </si>
  <si>
    <t>TEP - 75-84%</t>
  </si>
  <si>
    <t>TEP - 85-94% matches</t>
  </si>
  <si>
    <t>TEP - 95-99% matches</t>
  </si>
  <si>
    <t>TEP - 100% matches</t>
  </si>
  <si>
    <t>TEP - Repetition</t>
  </si>
  <si>
    <t xml:space="preserve">English (US) to Arabic (International) [Modern Standard] </t>
  </si>
  <si>
    <t>TEP- Context Match</t>
    <phoneticPr fontId="9" type="noConversion"/>
  </si>
  <si>
    <t>Translation  -  English (US) to German (Germany)</t>
  </si>
  <si>
    <t>English (US) to German (Germany)</t>
  </si>
  <si>
    <t>Translation  -  English (US) to Spanish (Spain)</t>
  </si>
  <si>
    <t>English (US) to Spanish (Spain)</t>
  </si>
  <si>
    <t>English (US) to Filipino</t>
  </si>
  <si>
    <t>English (US) to Tagalog (Philippines)</t>
  </si>
  <si>
    <t>Translation  -  English (US) to French (France)</t>
  </si>
  <si>
    <t>English (US) to French (France)</t>
  </si>
  <si>
    <t>English (US) to Hebrew</t>
  </si>
  <si>
    <t>Translation  -  English (US) to Indonesian</t>
  </si>
  <si>
    <t>English (US) to Indonesian</t>
  </si>
  <si>
    <t>English (US) to Italian (Italy)</t>
  </si>
  <si>
    <t>English (US) to Japanese</t>
  </si>
  <si>
    <t>English (US) to Korean</t>
  </si>
  <si>
    <t>English (US) to Khmer</t>
  </si>
  <si>
    <t>Translation  -  English (US) to Malay (Malaysia)</t>
  </si>
  <si>
    <t>English (US) to Malay (Malaysia)</t>
  </si>
  <si>
    <t>English (US) to Dutch (The Netherlands)</t>
  </si>
  <si>
    <t>Translation  -  English (US) to Russian</t>
  </si>
  <si>
    <t>English (US) to Russian</t>
  </si>
  <si>
    <t>Translation  -  English (US) to Polish</t>
  </si>
  <si>
    <t>English (US) to Polish</t>
  </si>
  <si>
    <t>Translation  -  English (US) to Portuguese (Brazil)</t>
  </si>
  <si>
    <t>English (US) to  Portuguese (Brazil)</t>
  </si>
  <si>
    <t>Translation  -  English (US) to Thai</t>
  </si>
  <si>
    <t>English (US) to Thai</t>
  </si>
  <si>
    <t>English (US) to Turkish</t>
  </si>
  <si>
    <t>Translation  -  English (US) to Vietnamese</t>
  </si>
  <si>
    <t xml:space="preserve"> English (US) to Vietnamese</t>
  </si>
  <si>
    <t>Translation  -  English (US) to Simplified Chinese</t>
  </si>
  <si>
    <t>English (US) to Simplified Chinese</t>
  </si>
  <si>
    <t>English (US) to Spanish (Latin)</t>
  </si>
  <si>
    <t>English (US) to Traditional Chinese (Taiwan)</t>
  </si>
  <si>
    <t>English (US) to Afrikaans (South Africa)</t>
  </si>
  <si>
    <t>English (US) to Bengali (India)</t>
  </si>
  <si>
    <t>English (US) to Cebuano (Philippines)</t>
  </si>
  <si>
    <t>Translation  -  English (US) to Czech</t>
  </si>
  <si>
    <t>English (US) to Czech</t>
  </si>
  <si>
    <t>English (US) to Greek</t>
  </si>
  <si>
    <t>English (US) to Finnish</t>
  </si>
  <si>
    <t>English (US) to Gujarati (India)</t>
  </si>
  <si>
    <t>English (US) to Hungarian</t>
  </si>
  <si>
    <t>English (US) to Javanese</t>
  </si>
  <si>
    <t>English (US) to Kannada (India)</t>
  </si>
  <si>
    <t>English (US) to Oriya (India)</t>
  </si>
  <si>
    <t>English (US) to Punjabi (India)</t>
  </si>
  <si>
    <t>English (US) to Romanian (Romania)</t>
  </si>
  <si>
    <t>Translation  -  English (US) to Swedish</t>
  </si>
  <si>
    <t xml:space="preserve"> English (US) to Swedish</t>
  </si>
  <si>
    <t>English (US) to Zulu</t>
  </si>
  <si>
    <t>English (US) to Kazakh (Kazakhstan)</t>
  </si>
  <si>
    <t>English (US) to Burmese</t>
  </si>
  <si>
    <t>English (US) to Norwegian (Bokmal) (Norway)</t>
  </si>
  <si>
    <t>English (US) to French (Canada)</t>
  </si>
  <si>
    <t>English (US) to Nepali</t>
  </si>
  <si>
    <t>English (US) to Uzbek (Cyrillic) (Uzbekistan)</t>
  </si>
  <si>
    <t>English (US) to German (Switzerland)</t>
  </si>
  <si>
    <t>English (US) to Croatian (Croatia)</t>
  </si>
  <si>
    <t>English (US) to Traditional Chinese (Hong Kong SAR)</t>
  </si>
  <si>
    <t>English (US) to Danish</t>
  </si>
  <si>
    <t>English (US) to Bulgarian</t>
  </si>
  <si>
    <t>English (US) to English (UK)</t>
  </si>
  <si>
    <t>English (US) to Latvian</t>
  </si>
  <si>
    <t>English (US) to Lithuanian</t>
  </si>
  <si>
    <t>English (US) to Persian</t>
  </si>
  <si>
    <t>English (US) to Slovakian</t>
  </si>
  <si>
    <t>English (US) to Slovenian</t>
  </si>
  <si>
    <t>English (US) to Albanian</t>
  </si>
  <si>
    <t>English (US) to French (Switzerland)</t>
  </si>
  <si>
    <t>English (US) to German (Austria)</t>
  </si>
  <si>
    <t>English (US) to Laotian</t>
  </si>
  <si>
    <t>English (US) to Estonian</t>
  </si>
  <si>
    <t>English (US) to Icelandic</t>
  </si>
  <si>
    <t>English (US) to Urdu (India)</t>
  </si>
  <si>
    <t>Total for Translation. . . . . . . . . . . . . . . . . . . . . . . . . . . . . . . . . . . . . . . . . . . . . . . . . . . . . . . . . . . . . . . . . . . . . . . . . . . . . . . . . . . . . .</t>
    <phoneticPr fontId="9" type="noConversion"/>
  </si>
  <si>
    <t>Production - DTP</t>
    <phoneticPr fontId="9" type="noConversion"/>
  </si>
  <si>
    <t>DTP</t>
  </si>
  <si>
    <r>
      <t>H</t>
    </r>
    <r>
      <rPr>
        <sz val="10"/>
        <rFont val="Arial"/>
        <family val="2"/>
      </rPr>
      <t>our</t>
    </r>
  </si>
  <si>
    <t>Total for DTP. . . . . . . . . . . . . . . . . . . . . . . . . . . . . . . . . . . . . . . . . . . . . . . . . . . . . . . . . . . . . . . . . . . . . . . . . . . . . . . . . . . . . .</t>
    <phoneticPr fontId="9" type="noConversion"/>
  </si>
  <si>
    <t xml:space="preserve">Production Subtotal . . . . . . . . . . . . . . . . . . . . . . . . . . . . . . . . . . . . . . . . . . . . . . . . . . . . . . . . . . . . . . . . . . . . . . . . . . . . . . . . . . . . . . . . . . . . . . . . . </t>
  </si>
  <si>
    <t>Client Signature</t>
  </si>
  <si>
    <t>Name:</t>
    <phoneticPr fontId="0" type="noConversion"/>
  </si>
  <si>
    <t>Title:</t>
    <phoneticPr fontId="0" type="noConversion"/>
  </si>
  <si>
    <t>Date:</t>
    <phoneticPr fontId="0" type="noConversion"/>
  </si>
  <si>
    <t>Source</t>
  </si>
  <si>
    <t>Target</t>
  </si>
  <si>
    <t>File name</t>
  </si>
  <si>
    <t>Context</t>
  </si>
  <si>
    <t>Repetitions</t>
  </si>
  <si>
    <t>95-99%</t>
  </si>
  <si>
    <t>85-94%</t>
  </si>
  <si>
    <t>75-84%</t>
  </si>
  <si>
    <t>50-74%</t>
  </si>
  <si>
    <t>No match</t>
  </si>
  <si>
    <t>Total</t>
  </si>
  <si>
    <t>Weighted</t>
  </si>
  <si>
    <t>Request Date</t>
  </si>
  <si>
    <t>Delivery Date</t>
  </si>
  <si>
    <t>Code</t>
  </si>
  <si>
    <t>Product Line</t>
  </si>
  <si>
    <t>Project name</t>
  </si>
  <si>
    <t>Work Type</t>
  </si>
  <si>
    <t>Translation Value</t>
  </si>
  <si>
    <t>en-US</t>
  </si>
  <si>
    <t>ar-XM</t>
  </si>
  <si>
    <t>de-DE</t>
  </si>
  <si>
    <t>es-ES</t>
  </si>
  <si>
    <t>fil</t>
  </si>
  <si>
    <t>tl-PH</t>
  </si>
  <si>
    <t>fr-FR</t>
  </si>
  <si>
    <t>he-IL</t>
  </si>
  <si>
    <t>hi-HI</t>
  </si>
  <si>
    <t>id-ID</t>
  </si>
  <si>
    <t>it-IT</t>
  </si>
  <si>
    <t>ja-JP</t>
  </si>
  <si>
    <t>ko-KR</t>
  </si>
  <si>
    <t>khm</t>
  </si>
  <si>
    <t>ms-MY</t>
  </si>
  <si>
    <t>nl-NL</t>
  </si>
  <si>
    <t>ru-RU</t>
  </si>
  <si>
    <t>mr-IN</t>
  </si>
  <si>
    <t>pl-PL</t>
  </si>
  <si>
    <t>pt-BR</t>
  </si>
  <si>
    <t>pt-PT</t>
  </si>
  <si>
    <t>te-IN</t>
  </si>
  <si>
    <t>th-TH</t>
  </si>
  <si>
    <t>tr-TR</t>
  </si>
  <si>
    <t>vi-VN</t>
  </si>
  <si>
    <t>zh-CN</t>
  </si>
  <si>
    <t>es-LA</t>
  </si>
  <si>
    <t>zh-TW</t>
  </si>
  <si>
    <t>af-ZA</t>
  </si>
  <si>
    <t>bn-IN</t>
  </si>
  <si>
    <t>ceb</t>
  </si>
  <si>
    <t>cs-CZ</t>
  </si>
  <si>
    <t>el-GR</t>
  </si>
  <si>
    <t>fi-FI</t>
  </si>
  <si>
    <t>gu-IN</t>
  </si>
  <si>
    <t>hu-HU</t>
  </si>
  <si>
    <t>jav</t>
  </si>
  <si>
    <t>kn-IN</t>
  </si>
  <si>
    <t>mal</t>
  </si>
  <si>
    <t>or-IN</t>
  </si>
  <si>
    <t>pa-IN</t>
  </si>
  <si>
    <t>ro-RO</t>
  </si>
  <si>
    <t>sv-SE</t>
  </si>
  <si>
    <t>sw-KE</t>
  </si>
  <si>
    <t>ta-IN</t>
  </si>
  <si>
    <t>uk-UA</t>
  </si>
  <si>
    <t>ur-PK</t>
  </si>
  <si>
    <t>zul</t>
  </si>
  <si>
    <t>kk-KZ</t>
  </si>
  <si>
    <t>ms-BU</t>
  </si>
  <si>
    <t>nb-NO</t>
  </si>
  <si>
    <t>fr-CA</t>
  </si>
  <si>
    <t>nep</t>
  </si>
  <si>
    <t>uz-UZ-Cyrl</t>
  </si>
  <si>
    <t>de-CH</t>
  </si>
  <si>
    <t>hr-HR</t>
  </si>
  <si>
    <t>zh-HK</t>
  </si>
  <si>
    <t>da-DK</t>
  </si>
  <si>
    <t>es-MX</t>
  </si>
  <si>
    <t>bg-BG</t>
  </si>
  <si>
    <t>en-GB</t>
  </si>
  <si>
    <t>lv-LV</t>
  </si>
  <si>
    <t>lt-LT</t>
  </si>
  <si>
    <t>fa-IR</t>
  </si>
  <si>
    <t>sk-SK</t>
  </si>
  <si>
    <t>sl-SI</t>
  </si>
  <si>
    <t>sq-AL</t>
  </si>
  <si>
    <t>fr-CH</t>
  </si>
  <si>
    <t>de-AT</t>
  </si>
  <si>
    <t>lo-LA</t>
  </si>
  <si>
    <t>et-EE</t>
  </si>
  <si>
    <t>is-IS</t>
  </si>
  <si>
    <t>ur-IN</t>
  </si>
  <si>
    <t>DTP Value</t>
  </si>
  <si>
    <t>Total (with Tax)</t>
  </si>
  <si>
    <t>English (US) to Portuguese (Brazil)</t>
  </si>
  <si>
    <t>English (US) to Vietnamese</t>
  </si>
  <si>
    <t>English (US) to Marathi (India)</t>
  </si>
  <si>
    <t>English (US) to Telugu (India)</t>
  </si>
  <si>
    <t>Simplified Chinese to Korean</t>
  </si>
  <si>
    <t>ko_KR</t>
  </si>
  <si>
    <t>Simplified Chinese to English (US)</t>
  </si>
  <si>
    <t>Simplified Chinese to Japanese</t>
  </si>
  <si>
    <t>ja_JP</t>
  </si>
  <si>
    <t>English (US) to Portuguese (Portugal)</t>
  </si>
  <si>
    <t>English (US) to Malayalam (India)</t>
  </si>
  <si>
    <t>English (US) to Swedish</t>
  </si>
  <si>
    <t>English (US) to Tamil (India)</t>
  </si>
  <si>
    <t>English (US) to Ukrainian</t>
  </si>
  <si>
    <t>English (US) to Urdu (Pakistan)</t>
  </si>
  <si>
    <t>English (US) to Belarussian</t>
  </si>
  <si>
    <t>be-BY</t>
  </si>
  <si>
    <t>English (US) to Spanish (International)</t>
  </si>
  <si>
    <t>es-XN</t>
  </si>
  <si>
    <t>English (US) to Kirghiz</t>
  </si>
  <si>
    <t>ky-KG</t>
  </si>
  <si>
    <t>English (US) to Azeri (Cyrillic - Azerbaijan)</t>
  </si>
  <si>
    <t>az-AZ</t>
  </si>
  <si>
    <t>English (US) to Georgian</t>
  </si>
  <si>
    <t>ka-GE</t>
  </si>
  <si>
    <t>English (US) to Armenian</t>
  </si>
  <si>
    <t>hy-AM</t>
  </si>
  <si>
    <t>English (US) to Swahili (Kenya)</t>
  </si>
  <si>
    <t>English (US) to Divehi</t>
  </si>
  <si>
    <t>div-MV</t>
  </si>
  <si>
    <t>English (US) to Faroese (Faroe Islands)</t>
  </si>
  <si>
    <t>fo-FO</t>
  </si>
  <si>
    <t>English (US) to Syriac</t>
  </si>
  <si>
    <t>syr-SY</t>
  </si>
  <si>
    <t>English (US) to Norwegian Nynorsk</t>
  </si>
  <si>
    <t>nn-NO</t>
  </si>
  <si>
    <t>English (US) to Mongolian</t>
  </si>
  <si>
    <t>mn-MN</t>
  </si>
  <si>
    <t>English (US) to Malay (Brunei Darussalam)</t>
  </si>
  <si>
    <t>ms-BN</t>
  </si>
  <si>
    <t>English (US) to Spanish (Colombia)</t>
  </si>
  <si>
    <t>es-CO</t>
  </si>
  <si>
    <t>English (US) to Spanish (Mexico)</t>
  </si>
  <si>
    <t>km</t>
  </si>
  <si>
    <t>English(US) to Hindi</t>
  </si>
  <si>
    <t>hi-in</t>
  </si>
  <si>
    <t>es-xl</t>
  </si>
  <si>
    <t>ByteDance</t>
  </si>
  <si>
    <t>Lionbridge</t>
  </si>
  <si>
    <t>English (US) to Arabic (Saudi Arabian)</t>
  </si>
  <si>
    <t>ar-SA</t>
  </si>
  <si>
    <t>English (US) to Spanish (Argentina)</t>
  </si>
  <si>
    <t>es-AR</t>
  </si>
  <si>
    <t>my</t>
  </si>
  <si>
    <t>English (US) to Irish</t>
  </si>
  <si>
    <t>English (US) to Catalan</t>
  </si>
  <si>
    <t>English (US) to Maltese</t>
  </si>
  <si>
    <t>ga</t>
  </si>
  <si>
    <t>mt</t>
  </si>
  <si>
    <t>ga-IE</t>
  </si>
  <si>
    <t>mt-MT</t>
  </si>
  <si>
    <t>ca-ES</t>
  </si>
  <si>
    <t>English (US) to Uzbek (Latin) (Uzbekistan)</t>
  </si>
  <si>
    <t>uz-UZ-Latn</t>
  </si>
  <si>
    <t>English (US) to Bengali (Bangladesh)</t>
  </si>
  <si>
    <t>bn-bd</t>
  </si>
  <si>
    <t>bn-BD</t>
  </si>
  <si>
    <t>English (US) to Dutch (Belgium)</t>
  </si>
  <si>
    <t>nl-BE</t>
  </si>
  <si>
    <t>Grand Total in USD</t>
  </si>
  <si>
    <t>USD</t>
  </si>
  <si>
    <t/>
  </si>
  <si>
    <t>Yizhuo Xiang</t>
  </si>
  <si>
    <t>April 30, 2025</t>
  </si>
  <si>
    <t>14178</t>
  </si>
  <si>
    <t>Help Center</t>
  </si>
  <si>
    <t>LRS_Help Center_20250430_neha.ka_14178</t>
  </si>
  <si>
    <t>TEP</t>
  </si>
  <si>
    <t>de-DE ru-RU pl-PL es-ES sv-SE zh-CN ar-XM id-ID fr-FR ms-MY vi-VN cs-CZ th-TH pt-BR</t>
  </si>
  <si>
    <t>LingoFlow_Sample Inc.</t>
    <phoneticPr fontId="0" type="noConversion"/>
  </si>
  <si>
    <t>Contact : Yizhuo Xiang</t>
    <phoneticPr fontId="9" type="noConversion"/>
  </si>
  <si>
    <t>Cell Phone: XXX</t>
    <phoneticPr fontId="9" type="noConversion"/>
  </si>
  <si>
    <t>TEL: XXX</t>
    <phoneticPr fontId="9" type="noConversion"/>
  </si>
  <si>
    <t>No. 15 Xueyuan Road, Haidian District, Beijing, China</t>
    <phoneticPr fontId="14" type="noConversion"/>
  </si>
  <si>
    <t>Beijing, P.R. China, 100083</t>
    <phoneticPr fontId="9" type="noConversion"/>
  </si>
  <si>
    <t>Yizhuo Xiang</t>
    <phoneticPr fontId="9" type="noConversion"/>
  </si>
  <si>
    <t xml:space="preserve">By:    Yizhuo Xiang          </t>
    <phoneticPr fontId="9" type="noConversion"/>
  </si>
  <si>
    <t>Signature</t>
    <phoneticPr fontId="0" type="noConversion"/>
  </si>
  <si>
    <t xml:space="preserve">
</t>
    <phoneticPr fontId="0" type="noConversion"/>
  </si>
  <si>
    <t>Global Financial Director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</si>
</sst>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26" formatCode="\$#,##0.00_);[Red]\(\$#,##0.00\)"/>
    <numFmt numFmtId="176" formatCode="&quot;$&quot;#,##0.00_);\(&quot;$&quot;#,##0.00\)"/>
    <numFmt numFmtId="177" formatCode="_(&quot;$&quot;* #,##0.00_);_(&quot;$&quot;* \(#,##0.00\);_(&quot;$&quot;* &quot;-&quot;??_);_(@_)"/>
    <numFmt numFmtId="178" formatCode="\$#,##0.000_);[Red]\(\$#,##0.000\)"/>
    <numFmt numFmtId="179" formatCode="&quot;¥&quot;#,##0.00_);[Red]\(&quot;¥&quot;#,##0.00\)"/>
    <numFmt numFmtId="180" formatCode="\¥#,##0.00"/>
    <numFmt numFmtId="181" formatCode="0.0"/>
    <numFmt numFmtId="182" formatCode="[$¥-804]#,##0.00"/>
    <numFmt numFmtId="183" formatCode="&quot;$&quot;#,##0.000;[Red]&quot;$&quot;#,##0.000"/>
    <numFmt numFmtId="184" formatCode="&quot;$&quot;#,##0.00;[Red]&quot;$&quot;#,##0.00"/>
    <numFmt numFmtId="185" formatCode="&quot;$&quot;#,##0.00000;[Red]&quot;$&quot;#,##0.00000"/>
    <numFmt numFmtId="186" formatCode="yyyy\-mm\-dd"/>
  </numFmts>
  <fonts count="20">
    <font>
      <sz val="10"/>
      <name val="Arial"/>
      <family val="2"/>
    </font>
    <font>
      <sz val="11"/>
      <color theme="1"/>
      <name val="DengXian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1"/>
      <name val="Arial"/>
      <family val="2"/>
    </font>
    <font>
      <b/>
      <sz val="10"/>
      <color indexed="9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9"/>
      <name val="宋体"/>
      <family val="3"/>
      <charset val="134"/>
    </font>
    <font>
      <sz val="12"/>
      <color indexed="8"/>
      <name val="Arial"/>
      <family val="2"/>
    </font>
    <font>
      <u/>
      <sz val="12"/>
      <name val="Arial"/>
      <family val="2"/>
    </font>
    <font>
      <b/>
      <sz val="16"/>
      <name val="Arial"/>
      <family val="2"/>
    </font>
    <font>
      <sz val="9"/>
      <name val="Arial"/>
      <family val="2"/>
    </font>
    <font>
      <sz val="10"/>
      <color indexed="62"/>
      <name val="Arial"/>
      <family val="2"/>
    </font>
    <font>
      <b/>
      <sz val="11"/>
      <color indexed="8"/>
      <name val="Arial"/>
      <family val="2"/>
    </font>
    <font>
      <sz val="10"/>
      <name val="Tahoma"/>
      <family val="2"/>
    </font>
    <font>
      <i/>
      <sz val="10"/>
      <name val="Arial"/>
      <family val="2"/>
    </font>
    <font>
      <b/>
      <i/>
      <sz val="12"/>
      <name val="Arial"/>
      <family val="2"/>
    </font>
    <font>
      <b/>
      <i/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</borders>
  <cellStyleXfs count="4">
    <xf numFmtId="0" fontId="0" fillId="0" borderId="0"/>
    <xf numFmtId="177" fontId="3" fillId="0" borderId="0"/>
    <xf numFmtId="0" fontId="1" fillId="0" borderId="0"/>
    <xf numFmtId="0" fontId="3" fillId="0" borderId="0"/>
  </cellStyleXfs>
  <cellXfs count="151">
    <xf numFmtId="0" fontId="0" fillId="0" borderId="0" xfId="0"/>
    <xf numFmtId="26" fontId="3" fillId="0" borderId="0" xfId="0" applyNumberFormat="1" applyFont="1"/>
    <xf numFmtId="26" fontId="4" fillId="0" borderId="0" xfId="0" applyNumberFormat="1" applyFont="1"/>
    <xf numFmtId="26" fontId="2" fillId="0" borderId="0" xfId="0" applyNumberFormat="1" applyFont="1"/>
    <xf numFmtId="26" fontId="7" fillId="0" borderId="0" xfId="0" applyNumberFormat="1" applyFont="1" applyAlignment="1">
      <alignment horizontal="left"/>
    </xf>
    <xf numFmtId="26" fontId="7" fillId="0" borderId="0" xfId="0" applyNumberFormat="1" applyFont="1"/>
    <xf numFmtId="26" fontId="10" fillId="0" borderId="0" xfId="0" applyNumberFormat="1" applyFont="1" applyAlignment="1">
      <alignment horizontal="left"/>
    </xf>
    <xf numFmtId="26" fontId="8" fillId="0" borderId="0" xfId="0" applyNumberFormat="1" applyFont="1"/>
    <xf numFmtId="26" fontId="5" fillId="0" borderId="0" xfId="0" applyNumberFormat="1" applyFont="1" applyAlignment="1">
      <alignment horizontal="left"/>
    </xf>
    <xf numFmtId="26" fontId="8" fillId="0" borderId="0" xfId="0" applyNumberFormat="1" applyFont="1" applyAlignment="1">
      <alignment horizontal="left"/>
    </xf>
    <xf numFmtId="26" fontId="4" fillId="0" borderId="0" xfId="0" applyNumberFormat="1" applyFont="1" applyAlignment="1">
      <alignment horizontal="left"/>
    </xf>
    <xf numFmtId="26" fontId="8" fillId="0" borderId="2" xfId="0" applyNumberFormat="1" applyFont="1" applyBorder="1"/>
    <xf numFmtId="14" fontId="8" fillId="0" borderId="0" xfId="0" applyNumberFormat="1" applyFont="1" applyAlignment="1">
      <alignment horizontal="left"/>
    </xf>
    <xf numFmtId="0" fontId="0" fillId="0" borderId="0" xfId="0" applyAlignment="1">
      <alignment horizontal="left" indent="2"/>
    </xf>
    <xf numFmtId="3" fontId="0" fillId="0" borderId="0" xfId="0" applyNumberFormat="1" applyAlignment="1">
      <alignment horizontal="center"/>
    </xf>
    <xf numFmtId="178" fontId="3" fillId="0" borderId="0" xfId="1" applyNumberFormat="1"/>
    <xf numFmtId="0" fontId="7" fillId="0" borderId="0" xfId="0" applyFont="1"/>
    <xf numFmtId="0" fontId="11" fillId="0" borderId="0" xfId="0" applyFont="1"/>
    <xf numFmtId="0" fontId="13" fillId="0" borderId="0" xfId="0" applyFont="1"/>
    <xf numFmtId="0" fontId="8" fillId="0" borderId="0" xfId="0" applyFont="1" applyAlignment="1">
      <alignment horizontal="center"/>
    </xf>
    <xf numFmtId="178" fontId="12" fillId="0" borderId="0" xfId="0" applyNumberFormat="1" applyFont="1" applyAlignment="1">
      <alignment horizontal="left"/>
    </xf>
    <xf numFmtId="0" fontId="2" fillId="0" borderId="6" xfId="0" applyFont="1" applyBorder="1"/>
    <xf numFmtId="0" fontId="0" fillId="0" borderId="6" xfId="0" applyBorder="1"/>
    <xf numFmtId="0" fontId="3" fillId="0" borderId="0" xfId="0" applyFont="1" applyProtection="1">
      <protection locked="0"/>
    </xf>
    <xf numFmtId="26" fontId="3" fillId="0" borderId="0" xfId="0" applyNumberFormat="1" applyFont="1" applyAlignment="1" applyProtection="1">
      <alignment horizontal="center"/>
      <protection locked="0"/>
    </xf>
    <xf numFmtId="26" fontId="8" fillId="0" borderId="0" xfId="0" applyNumberFormat="1" applyFont="1" applyProtection="1">
      <protection locked="0"/>
    </xf>
    <xf numFmtId="0" fontId="8" fillId="0" borderId="0" xfId="0" applyFont="1" applyAlignment="1">
      <alignment vertical="top"/>
    </xf>
    <xf numFmtId="0" fontId="11" fillId="0" borderId="0" xfId="0" applyFont="1" applyAlignment="1">
      <alignment horizontal="left" vertical="top" wrapText="1"/>
    </xf>
    <xf numFmtId="0" fontId="11" fillId="0" borderId="0" xfId="0" applyFont="1" applyAlignment="1">
      <alignment horizontal="left" wrapText="1"/>
    </xf>
    <xf numFmtId="49" fontId="10" fillId="0" borderId="2" xfId="0" applyNumberFormat="1" applyFont="1" applyBorder="1" applyAlignment="1">
      <alignment horizontal="left"/>
    </xf>
    <xf numFmtId="26" fontId="8" fillId="0" borderId="9" xfId="0" applyNumberFormat="1" applyFont="1" applyBorder="1"/>
    <xf numFmtId="26" fontId="3" fillId="0" borderId="0" xfId="0" applyNumberFormat="1" applyFont="1" applyAlignment="1">
      <alignment horizontal="left"/>
    </xf>
    <xf numFmtId="26" fontId="7" fillId="0" borderId="5" xfId="0" applyNumberFormat="1" applyFont="1" applyBorder="1"/>
    <xf numFmtId="26" fontId="8" fillId="0" borderId="0" xfId="0" applyNumberFormat="1" applyFont="1" applyAlignment="1">
      <alignment horizontal="center"/>
    </xf>
    <xf numFmtId="26" fontId="5" fillId="0" borderId="3" xfId="0" applyNumberFormat="1" applyFont="1" applyBorder="1" applyAlignment="1">
      <alignment horizontal="left" vertical="center" wrapText="1"/>
    </xf>
    <xf numFmtId="26" fontId="5" fillId="0" borderId="10" xfId="0" applyNumberFormat="1" applyFont="1" applyBorder="1" applyAlignment="1">
      <alignment horizontal="left" vertical="center" wrapText="1"/>
    </xf>
    <xf numFmtId="26" fontId="5" fillId="0" borderId="10" xfId="0" applyNumberFormat="1" applyFont="1" applyBorder="1" applyAlignment="1">
      <alignment horizontal="center" vertical="center" wrapText="1"/>
    </xf>
    <xf numFmtId="26" fontId="5" fillId="0" borderId="8" xfId="0" applyNumberFormat="1" applyFont="1" applyBorder="1" applyAlignment="1">
      <alignment horizontal="center" vertical="center" wrapText="1"/>
    </xf>
    <xf numFmtId="26" fontId="3" fillId="0" borderId="0" xfId="0" applyNumberFormat="1" applyFont="1" applyAlignment="1">
      <alignment vertical="center" wrapText="1"/>
    </xf>
    <xf numFmtId="26" fontId="5" fillId="0" borderId="4" xfId="0" applyNumberFormat="1" applyFont="1" applyBorder="1" applyAlignment="1">
      <alignment horizontal="left" vertical="center" wrapText="1"/>
    </xf>
    <xf numFmtId="26" fontId="5" fillId="0" borderId="4" xfId="0" applyNumberFormat="1" applyFont="1" applyBorder="1" applyAlignment="1">
      <alignment horizontal="center" vertical="center" wrapText="1"/>
    </xf>
    <xf numFmtId="26" fontId="15" fillId="0" borderId="4" xfId="0" applyNumberFormat="1" applyFont="1" applyBorder="1" applyAlignment="1">
      <alignment horizontal="center" vertical="center" wrapText="1"/>
    </xf>
    <xf numFmtId="26" fontId="5" fillId="0" borderId="0" xfId="0" applyNumberFormat="1" applyFont="1" applyAlignment="1">
      <alignment horizontal="center" vertical="center" wrapText="1"/>
    </xf>
    <xf numFmtId="26" fontId="3" fillId="2" borderId="0" xfId="0" applyNumberFormat="1" applyFont="1" applyFill="1"/>
    <xf numFmtId="180" fontId="0" fillId="0" borderId="0" xfId="1" applyNumberFormat="1" applyFont="1" applyAlignment="1">
      <alignment horizontal="right"/>
    </xf>
    <xf numFmtId="179" fontId="16" fillId="0" borderId="0" xfId="0" applyNumberFormat="1" applyFont="1"/>
    <xf numFmtId="179" fontId="0" fillId="0" borderId="0" xfId="0" applyNumberFormat="1" applyAlignment="1">
      <alignment horizontal="center"/>
    </xf>
    <xf numFmtId="26" fontId="0" fillId="0" borderId="0" xfId="0" applyNumberFormat="1" applyAlignment="1">
      <alignment horizontal="left" indent="3"/>
    </xf>
    <xf numFmtId="179" fontId="17" fillId="0" borderId="0" xfId="0" applyNumberFormat="1" applyFont="1" applyAlignment="1">
      <alignment horizontal="left"/>
    </xf>
    <xf numFmtId="26" fontId="3" fillId="0" borderId="0" xfId="0" applyNumberFormat="1" applyFont="1" applyAlignment="1">
      <alignment horizontal="left" indent="3"/>
    </xf>
    <xf numFmtId="179" fontId="3" fillId="0" borderId="0" xfId="0" applyNumberFormat="1" applyFont="1" applyAlignment="1">
      <alignment horizontal="center"/>
    </xf>
    <xf numFmtId="26" fontId="3" fillId="2" borderId="0" xfId="0" applyNumberFormat="1" applyFont="1" applyFill="1" applyAlignment="1">
      <alignment horizontal="left" indent="3"/>
    </xf>
    <xf numFmtId="179" fontId="5" fillId="5" borderId="0" xfId="0" applyNumberFormat="1" applyFont="1" applyFill="1" applyAlignment="1">
      <alignment horizontal="left" vertical="center" wrapText="1"/>
    </xf>
    <xf numFmtId="26" fontId="3" fillId="5" borderId="0" xfId="0" applyNumberFormat="1" applyFont="1" applyFill="1"/>
    <xf numFmtId="26" fontId="3" fillId="5" borderId="0" xfId="0" applyNumberFormat="1" applyFont="1" applyFill="1" applyAlignment="1">
      <alignment horizontal="left" indent="3"/>
    </xf>
    <xf numFmtId="26" fontId="3" fillId="0" borderId="0" xfId="0" applyNumberFormat="1" applyFont="1" applyAlignment="1">
      <alignment horizontal="center"/>
    </xf>
    <xf numFmtId="26" fontId="18" fillId="0" borderId="3" xfId="0" applyNumberFormat="1" applyFont="1" applyBorder="1" applyAlignment="1">
      <alignment vertical="center"/>
    </xf>
    <xf numFmtId="26" fontId="18" fillId="0" borderId="10" xfId="0" applyNumberFormat="1" applyFont="1" applyBorder="1" applyAlignment="1">
      <alignment vertical="center"/>
    </xf>
    <xf numFmtId="26" fontId="3" fillId="0" borderId="8" xfId="0" applyNumberFormat="1" applyFont="1" applyBorder="1"/>
    <xf numFmtId="26" fontId="18" fillId="0" borderId="0" xfId="0" applyNumberFormat="1" applyFont="1" applyAlignment="1">
      <alignment vertical="center"/>
    </xf>
    <xf numFmtId="26" fontId="11" fillId="0" borderId="0" xfId="0" applyNumberFormat="1" applyFont="1"/>
    <xf numFmtId="176" fontId="7" fillId="0" borderId="0" xfId="0" applyNumberFormat="1" applyFont="1" applyAlignment="1">
      <alignment horizontal="center"/>
    </xf>
    <xf numFmtId="176" fontId="7" fillId="0" borderId="2" xfId="0" applyNumberFormat="1" applyFont="1" applyBorder="1" applyAlignment="1">
      <alignment horizontal="center"/>
    </xf>
    <xf numFmtId="176" fontId="8" fillId="0" borderId="2" xfId="0" applyNumberFormat="1" applyFont="1" applyBorder="1" applyAlignment="1">
      <alignment horizontal="center"/>
    </xf>
    <xf numFmtId="176" fontId="8" fillId="0" borderId="5" xfId="0" applyNumberFormat="1" applyFont="1" applyBorder="1" applyAlignment="1">
      <alignment horizontal="center"/>
    </xf>
    <xf numFmtId="176" fontId="8" fillId="0" borderId="0" xfId="0" applyNumberFormat="1" applyFont="1" applyAlignment="1">
      <alignment horizontal="centerContinuous"/>
    </xf>
    <xf numFmtId="26" fontId="3" fillId="0" borderId="0" xfId="0" applyNumberFormat="1" applyFont="1" applyAlignment="1">
      <alignment horizontal="left" indent="2"/>
    </xf>
    <xf numFmtId="26" fontId="3" fillId="0" borderId="0" xfId="1" applyNumberFormat="1"/>
    <xf numFmtId="26" fontId="2" fillId="0" borderId="0" xfId="0" applyNumberFormat="1" applyFont="1" applyAlignment="1">
      <alignment horizontal="centerContinuous"/>
    </xf>
    <xf numFmtId="26" fontId="4" fillId="0" borderId="0" xfId="0" applyNumberFormat="1" applyFont="1" applyAlignment="1">
      <alignment horizontal="center"/>
    </xf>
    <xf numFmtId="26" fontId="19" fillId="0" borderId="0" xfId="0" applyNumberFormat="1" applyFont="1" applyAlignment="1">
      <alignment horizontal="center"/>
    </xf>
    <xf numFmtId="26" fontId="3" fillId="0" borderId="0" xfId="0" applyNumberFormat="1" applyFont="1" applyAlignment="1">
      <alignment horizontal="left" indent="1"/>
    </xf>
    <xf numFmtId="26" fontId="3" fillId="0" borderId="0" xfId="0" applyNumberFormat="1" applyFont="1" applyAlignment="1">
      <alignment horizontal="justify" vertical="top"/>
    </xf>
    <xf numFmtId="49" fontId="10" fillId="0" borderId="0" xfId="0" applyNumberFormat="1" applyFont="1" applyAlignment="1">
      <alignment horizontal="left"/>
    </xf>
    <xf numFmtId="40" fontId="4" fillId="0" borderId="0" xfId="0" applyNumberFormat="1" applyFont="1" applyAlignment="1">
      <alignment horizontal="center"/>
    </xf>
    <xf numFmtId="179" fontId="3" fillId="0" borderId="0" xfId="0" applyNumberFormat="1" applyFont="1"/>
    <xf numFmtId="26" fontId="8" fillId="0" borderId="0" xfId="0" applyNumberFormat="1" applyFont="1" applyAlignment="1">
      <alignment vertical="center" wrapText="1"/>
    </xf>
    <xf numFmtId="26" fontId="0" fillId="0" borderId="0" xfId="0" applyNumberFormat="1"/>
    <xf numFmtId="179" fontId="5" fillId="5" borderId="0" xfId="0" applyNumberFormat="1" applyFont="1" applyFill="1" applyAlignment="1">
      <alignment horizontal="left" vertical="center"/>
    </xf>
    <xf numFmtId="179" fontId="0" fillId="5" borderId="0" xfId="0" applyNumberFormat="1" applyFill="1" applyAlignment="1">
      <alignment horizontal="center"/>
    </xf>
    <xf numFmtId="179" fontId="3" fillId="5" borderId="0" xfId="1" applyNumberFormat="1" applyFill="1"/>
    <xf numFmtId="179" fontId="5" fillId="3" borderId="0" xfId="0" applyNumberFormat="1" applyFont="1" applyFill="1" applyAlignment="1">
      <alignment horizontal="left" vertical="center" wrapText="1"/>
    </xf>
    <xf numFmtId="179" fontId="2" fillId="0" borderId="0" xfId="0" applyNumberFormat="1" applyFont="1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182" fontId="3" fillId="0" borderId="0" xfId="1" applyNumberFormat="1"/>
    <xf numFmtId="0" fontId="0" fillId="0" borderId="0" xfId="0" applyAlignment="1">
      <alignment horizontal="center" vertical="center"/>
    </xf>
    <xf numFmtId="26" fontId="15" fillId="0" borderId="10" xfId="0" applyNumberFormat="1" applyFont="1" applyBorder="1" applyAlignment="1">
      <alignment horizontal="center" vertical="center" wrapText="1"/>
    </xf>
    <xf numFmtId="182" fontId="17" fillId="0" borderId="0" xfId="0" applyNumberFormat="1" applyFont="1" applyAlignment="1">
      <alignment horizontal="left"/>
    </xf>
    <xf numFmtId="0" fontId="8" fillId="0" borderId="0" xfId="0" applyFont="1"/>
    <xf numFmtId="0" fontId="8" fillId="0" borderId="2" xfId="0" applyFont="1" applyBorder="1"/>
    <xf numFmtId="0" fontId="8" fillId="0" borderId="5" xfId="0" applyFont="1" applyBorder="1"/>
    <xf numFmtId="183" fontId="3" fillId="5" borderId="0" xfId="1" applyNumberFormat="1" applyFill="1"/>
    <xf numFmtId="184" fontId="3" fillId="5" borderId="0" xfId="1" applyNumberFormat="1" applyFill="1"/>
    <xf numFmtId="184" fontId="3" fillId="0" borderId="0" xfId="1" applyNumberFormat="1"/>
    <xf numFmtId="183" fontId="3" fillId="0" borderId="0" xfId="1" applyNumberFormat="1"/>
    <xf numFmtId="183" fontId="3" fillId="4" borderId="0" xfId="1" applyNumberFormat="1" applyFill="1" applyAlignment="1">
      <alignment horizontal="right"/>
    </xf>
    <xf numFmtId="183" fontId="3" fillId="0" borderId="0" xfId="1" applyNumberFormat="1" applyAlignment="1">
      <alignment horizontal="right"/>
    </xf>
    <xf numFmtId="179" fontId="2" fillId="0" borderId="0" xfId="0" applyNumberFormat="1" applyFont="1" applyAlignment="1">
      <alignment horizontal="left"/>
    </xf>
    <xf numFmtId="26" fontId="2" fillId="0" borderId="0" xfId="0" applyNumberFormat="1" applyFont="1" applyAlignment="1">
      <alignment horizontal="left"/>
    </xf>
    <xf numFmtId="185" fontId="3" fillId="0" borderId="0" xfId="0" applyNumberFormat="1" applyFont="1"/>
    <xf numFmtId="185" fontId="4" fillId="0" borderId="0" xfId="0" applyNumberFormat="1" applyFont="1"/>
    <xf numFmtId="185" fontId="10" fillId="0" borderId="0" xfId="0" applyNumberFormat="1" applyFont="1" applyAlignment="1">
      <alignment horizontal="left"/>
    </xf>
    <xf numFmtId="185" fontId="4" fillId="0" borderId="0" xfId="0" applyNumberFormat="1" applyFont="1" applyAlignment="1">
      <alignment horizontal="right"/>
    </xf>
    <xf numFmtId="185" fontId="7" fillId="0" borderId="7" xfId="0" applyNumberFormat="1" applyFont="1" applyBorder="1"/>
    <xf numFmtId="185" fontId="8" fillId="0" borderId="0" xfId="0" applyNumberFormat="1" applyFont="1"/>
    <xf numFmtId="185" fontId="8" fillId="0" borderId="0" xfId="0" applyNumberFormat="1" applyFont="1" applyAlignment="1">
      <alignment vertical="top"/>
    </xf>
    <xf numFmtId="185" fontId="8" fillId="0" borderId="1" xfId="0" applyNumberFormat="1" applyFont="1" applyBorder="1"/>
    <xf numFmtId="185" fontId="5" fillId="0" borderId="10" xfId="0" applyNumberFormat="1" applyFont="1" applyBorder="1" applyAlignment="1">
      <alignment horizontal="center" vertical="center" wrapText="1"/>
    </xf>
    <xf numFmtId="185" fontId="5" fillId="0" borderId="4" xfId="0" applyNumberFormat="1" applyFont="1" applyBorder="1" applyAlignment="1">
      <alignment horizontal="center" vertical="center" wrapText="1"/>
    </xf>
    <xf numFmtId="185" fontId="3" fillId="5" borderId="0" xfId="1" applyNumberFormat="1" applyFill="1"/>
    <xf numFmtId="185" fontId="3" fillId="0" borderId="0" xfId="1" applyNumberFormat="1" applyAlignment="1">
      <alignment horizontal="center"/>
    </xf>
    <xf numFmtId="185" fontId="0" fillId="0" borderId="0" xfId="0" applyNumberFormat="1" applyAlignment="1">
      <alignment horizontal="center"/>
    </xf>
    <xf numFmtId="185" fontId="17" fillId="0" borderId="0" xfId="0" applyNumberFormat="1" applyFont="1" applyAlignment="1">
      <alignment horizontal="left"/>
    </xf>
    <xf numFmtId="185" fontId="5" fillId="5" borderId="0" xfId="0" applyNumberFormat="1" applyFont="1" applyFill="1" applyAlignment="1">
      <alignment horizontal="left" vertical="center" wrapText="1"/>
    </xf>
    <xf numFmtId="185" fontId="0" fillId="0" borderId="0" xfId="1" applyNumberFormat="1" applyFont="1" applyAlignment="1">
      <alignment horizontal="center" vertical="center"/>
    </xf>
    <xf numFmtId="185" fontId="0" fillId="0" borderId="0" xfId="1" applyNumberFormat="1" applyFont="1" applyAlignment="1">
      <alignment horizontal="right"/>
    </xf>
    <xf numFmtId="185" fontId="3" fillId="0" borderId="0" xfId="1" applyNumberFormat="1" applyAlignment="1">
      <alignment horizontal="right"/>
    </xf>
    <xf numFmtId="185" fontId="2" fillId="0" borderId="0" xfId="0" applyNumberFormat="1" applyFont="1" applyAlignment="1">
      <alignment horizontal="left"/>
    </xf>
    <xf numFmtId="185" fontId="18" fillId="0" borderId="10" xfId="0" applyNumberFormat="1" applyFont="1" applyBorder="1" applyAlignment="1">
      <alignment vertical="center"/>
    </xf>
    <xf numFmtId="185" fontId="18" fillId="0" borderId="0" xfId="0" applyNumberFormat="1" applyFont="1" applyAlignment="1">
      <alignment vertical="center"/>
    </xf>
    <xf numFmtId="185" fontId="3" fillId="0" borderId="0" xfId="1" applyNumberFormat="1" applyProtection="1">
      <protection locked="0"/>
    </xf>
    <xf numFmtId="185" fontId="3" fillId="0" borderId="0" xfId="0" applyNumberFormat="1" applyFont="1" applyAlignment="1">
      <alignment horizontal="center"/>
    </xf>
    <xf numFmtId="185" fontId="3" fillId="0" borderId="0" xfId="1" applyNumberFormat="1"/>
    <xf numFmtId="0" fontId="2" fillId="0" borderId="0" xfId="0" applyFont="1"/>
    <xf numFmtId="0" fontId="0" fillId="0" borderId="0" xfId="0" applyAlignment="1">
      <alignment horizontal="center" vertical="center" wrapText="1"/>
    </xf>
    <xf numFmtId="9" fontId="0" fillId="0" borderId="0" xfId="0" applyNumberFormat="1" applyAlignment="1">
      <alignment horizontal="center" vertical="center" wrapText="1"/>
    </xf>
    <xf numFmtId="0" fontId="0" fillId="6" borderId="0" xfId="0" applyFill="1"/>
    <xf numFmtId="185" fontId="0" fillId="7" borderId="0" xfId="0" applyNumberFormat="1" applyFill="1" applyAlignment="1">
      <alignment horizontal="center"/>
    </xf>
    <xf numFmtId="181" fontId="4" fillId="7" borderId="0" xfId="0" applyNumberFormat="1" applyFont="1" applyFill="1" applyAlignment="1">
      <alignment horizontal="center"/>
    </xf>
    <xf numFmtId="0" fontId="2" fillId="7" borderId="2" xfId="0" applyFont="1" applyFill="1" applyBorder="1" applyAlignment="1">
      <alignment horizontal="center" vertical="center"/>
    </xf>
    <xf numFmtId="0" fontId="0" fillId="7" borderId="2" xfId="0" applyFill="1" applyBorder="1"/>
    <xf numFmtId="0" fontId="2" fillId="7" borderId="6" xfId="0" applyFont="1" applyFill="1" applyBorder="1" applyAlignment="1">
      <alignment horizontal="center" vertical="center"/>
    </xf>
    <xf numFmtId="9" fontId="2" fillId="7" borderId="6" xfId="0" applyNumberFormat="1" applyFont="1" applyFill="1" applyBorder="1" applyAlignment="1">
      <alignment horizontal="center" vertical="center"/>
    </xf>
    <xf numFmtId="1" fontId="0" fillId="0" borderId="0" xfId="0" applyNumberFormat="1"/>
    <xf numFmtId="179" fontId="16" fillId="8" borderId="0" xfId="0" applyNumberFormat="1" applyFont="1" applyFill="1"/>
    <xf numFmtId="0" fontId="0" fillId="8" borderId="0" xfId="0" applyFill="1"/>
    <xf numFmtId="184" fontId="2" fillId="0" borderId="0" xfId="1" applyNumberFormat="1" applyFont="1" applyAlignment="1">
      <alignment horizontal="right"/>
    </xf>
    <xf numFmtId="184" fontId="0" fillId="0" borderId="0" xfId="1" applyNumberFormat="1" applyFont="1" applyAlignment="1">
      <alignment horizontal="right"/>
    </xf>
    <xf numFmtId="184" fontId="3" fillId="4" borderId="0" xfId="1" applyNumberFormat="1" applyFill="1" applyAlignment="1">
      <alignment horizontal="right"/>
    </xf>
    <xf numFmtId="26" fontId="7" fillId="7" borderId="10" xfId="1" applyNumberFormat="1" applyFont="1" applyFill="1" applyBorder="1" applyAlignment="1">
      <alignment horizontal="right"/>
    </xf>
    <xf numFmtId="26" fontId="8" fillId="0" borderId="11" xfId="0" applyNumberFormat="1" applyFont="1" applyBorder="1" applyAlignment="1">
      <alignment wrapText="1"/>
    </xf>
    <xf numFmtId="26" fontId="6" fillId="2" borderId="0" xfId="0" applyNumberFormat="1" applyFont="1" applyFill="1" applyAlignment="1">
      <alignment horizontal="center"/>
    </xf>
    <xf numFmtId="186" fontId="0" fillId="0" borderId="0" xfId="0" applyNumberFormat="1"/>
    <xf numFmtId="184" fontId="0" fillId="0" borderId="0" xfId="0" applyNumberFormat="1"/>
    <xf numFmtId="179" fontId="6" fillId="2" borderId="0" xfId="0" applyNumberFormat="1" applyFont="1" applyFill="1" applyAlignment="1">
      <alignment horizontal="center"/>
    </xf>
    <xf numFmtId="26" fontId="8" fillId="0" borderId="0" xfId="0" applyNumberFormat="1" applyFont="1" applyAlignment="1">
      <alignment wrapText="1"/>
    </xf>
    <xf numFmtId="26" fontId="3" fillId="0" borderId="0" xfId="0" applyNumberFormat="1" applyFont="1" applyAlignment="1">
      <alignment vertical="top" wrapText="1"/>
    </xf>
    <xf numFmtId="26" fontId="8" fillId="0" borderId="0" xfId="0" applyNumberFormat="1" applyFont="1" applyAlignment="1">
      <alignment horizontal="left" vertical="center" wrapText="1"/>
    </xf>
    <xf numFmtId="26" fontId="8" fillId="0" borderId="0" xfId="0" applyNumberFormat="1" applyFont="1" applyAlignment="1">
      <alignment horizontal="left" vertical="top"/>
    </xf>
  </cellXfs>
  <cellStyles count="4">
    <cellStyle name="Normal 2" xfId="2" xr:uid="{00000000-0005-0000-0000-000002000000}"/>
    <cellStyle name="Normal 3" xfId="3" xr:uid="{00000000-0005-0000-0000-000003000000}"/>
    <cellStyle name="常规" xfId="0" builtinId="0"/>
    <cellStyle name="货币" xfId="1" builtinId="4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tel:xx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45"/>
  <sheetViews>
    <sheetView showGridLines="0" topLeftCell="A331" zoomScale="80" zoomScaleNormal="80" zoomScaleSheetLayoutView="70" zoomScalePageLayoutView="85" workbookViewId="0">
      <selection activeCell="G302" sqref="G302"/>
    </sheetView>
  </sheetViews>
  <sheetFormatPr defaultColWidth="6.3984375" defaultRowHeight="12.75"/>
  <cols>
    <col min="1" max="1" width="48.1328125" style="1" customWidth="1"/>
    <col min="2" max="2" width="39.73046875" style="1" customWidth="1"/>
    <col min="3" max="3" width="24.1328125" style="1" customWidth="1"/>
    <col min="4" max="4" width="18" style="101" customWidth="1"/>
    <col min="5" max="5" width="19.1328125" style="2" customWidth="1"/>
    <col min="6" max="6" width="15.3984375" style="1" customWidth="1"/>
    <col min="7" max="7" width="45.1328125" style="1" customWidth="1"/>
    <col min="8" max="8" width="4.86328125" style="1" customWidth="1"/>
    <col min="9" max="9" width="14.3984375" style="1" customWidth="1"/>
    <col min="10" max="10" width="11.86328125" style="1" bestFit="1" customWidth="1"/>
    <col min="11" max="16384" width="6.3984375" style="1"/>
  </cols>
  <sheetData>
    <row r="1" spans="1:8">
      <c r="B1" s="77"/>
      <c r="F1" s="148"/>
    </row>
    <row r="2" spans="1:8">
      <c r="F2" s="148"/>
    </row>
    <row r="3" spans="1:8" ht="13.15">
      <c r="D3" s="102"/>
      <c r="E3" s="148"/>
      <c r="F3" s="3"/>
    </row>
    <row r="4" spans="1:8" ht="13.15">
      <c r="D4" s="102"/>
      <c r="E4" s="148"/>
      <c r="F4" s="3"/>
    </row>
    <row r="5" spans="1:8" ht="20.65">
      <c r="G5" s="20" t="s">
        <v>0</v>
      </c>
    </row>
    <row r="6" spans="1:8">
      <c r="G6"/>
    </row>
    <row r="7" spans="1:8">
      <c r="G7"/>
    </row>
    <row r="8" spans="1:8" ht="18" customHeight="1">
      <c r="A8" s="4" t="s">
        <v>1</v>
      </c>
      <c r="B8" s="5"/>
      <c r="D8" s="103" t="s">
        <v>2</v>
      </c>
      <c r="E8" s="12">
        <v>45777.7806240887</v>
      </c>
      <c r="F8" s="7"/>
      <c r="G8" s="21" t="s">
        <v>3</v>
      </c>
    </row>
    <row r="9" spans="1:8" ht="18" customHeight="1">
      <c r="A9" s="8" t="s">
        <v>288</v>
      </c>
      <c r="B9" s="3"/>
      <c r="F9" s="9"/>
      <c r="G9" s="22"/>
    </row>
    <row r="10" spans="1:8" ht="15">
      <c r="A10" s="31"/>
      <c r="D10" s="103" t="s">
        <v>4</v>
      </c>
      <c r="E10" s="7" t="s">
        <v>279</v>
      </c>
      <c r="G10" s="5"/>
    </row>
    <row r="11" spans="1:8" ht="13.15">
      <c r="A11" s="31"/>
      <c r="B11" s="31"/>
      <c r="D11" s="104"/>
      <c r="E11" s="1"/>
      <c r="G11" s="3"/>
    </row>
    <row r="12" spans="1:8" s="7" customFormat="1" ht="21.2" customHeight="1">
      <c r="A12" s="6" t="s">
        <v>292</v>
      </c>
      <c r="B12" s="10"/>
      <c r="D12" s="105" t="s">
        <v>5</v>
      </c>
      <c r="E12" s="32"/>
      <c r="F12" s="32"/>
      <c r="G12" s="32"/>
      <c r="H12" s="33"/>
    </row>
    <row r="13" spans="1:8" s="7" customFormat="1" ht="21.75" customHeight="1">
      <c r="A13" s="6" t="s">
        <v>293</v>
      </c>
      <c r="B13" s="10"/>
      <c r="C13" s="30"/>
      <c r="D13" s="106" t="s">
        <v>6</v>
      </c>
      <c r="E13" s="147" t="s">
        <v>294</v>
      </c>
      <c r="F13" s="147"/>
      <c r="G13" s="147"/>
      <c r="H13" s="147"/>
    </row>
    <row r="14" spans="1:8" s="7" customFormat="1" ht="24" customHeight="1">
      <c r="A14" s="6"/>
      <c r="B14" s="10"/>
      <c r="C14" s="30"/>
      <c r="D14" s="106" t="s">
        <v>7</v>
      </c>
      <c r="E14" s="149" t="s">
        <v>281</v>
      </c>
      <c r="F14" s="149"/>
      <c r="G14" s="149"/>
      <c r="H14" s="77"/>
    </row>
    <row r="15" spans="1:8" s="7" customFormat="1" ht="29.1" customHeight="1">
      <c r="A15" s="6" t="s">
        <v>289</v>
      </c>
      <c r="B15" s="10"/>
      <c r="C15" s="30"/>
      <c r="D15" s="107" t="s">
        <v>8</v>
      </c>
      <c r="E15" s="150"/>
      <c r="F15" s="150"/>
      <c r="G15" s="150"/>
      <c r="H15" s="76"/>
    </row>
    <row r="16" spans="1:8" s="7" customFormat="1" ht="19.5" customHeight="1">
      <c r="A16" s="7" t="s">
        <v>291</v>
      </c>
      <c r="B16" s="10"/>
      <c r="C16" s="30"/>
      <c r="D16" s="106" t="s">
        <v>9</v>
      </c>
      <c r="E16" s="73"/>
    </row>
    <row r="17" spans="1:7" s="7" customFormat="1" ht="15">
      <c r="A17" s="7" t="s">
        <v>290</v>
      </c>
      <c r="D17" s="108" t="s">
        <v>10</v>
      </c>
      <c r="E17" s="29"/>
      <c r="F17" s="11"/>
      <c r="G17" s="11"/>
    </row>
    <row r="18" spans="1:7" s="7" customFormat="1" ht="15">
      <c r="D18" s="106"/>
      <c r="E18" s="73"/>
    </row>
    <row r="19" spans="1:7" ht="13.15" thickBot="1">
      <c r="C19" s="31"/>
    </row>
    <row r="20" spans="1:7" s="38" customFormat="1" ht="14.25" thickBot="1">
      <c r="A20" s="34" t="s">
        <v>11</v>
      </c>
      <c r="B20" s="35" t="s">
        <v>12</v>
      </c>
      <c r="C20" s="36" t="s">
        <v>13</v>
      </c>
      <c r="D20" s="109" t="s">
        <v>14</v>
      </c>
      <c r="E20" s="88" t="s">
        <v>15</v>
      </c>
      <c r="F20" s="36" t="s">
        <v>16</v>
      </c>
      <c r="G20" s="37" t="s">
        <v>17</v>
      </c>
    </row>
    <row r="21" spans="1:7" s="38" customFormat="1" ht="13.9">
      <c r="A21" s="39"/>
      <c r="B21" s="39"/>
      <c r="C21" s="40"/>
      <c r="D21" s="110"/>
      <c r="E21" s="41"/>
      <c r="F21" s="40"/>
      <c r="G21" s="42"/>
    </row>
    <row r="22" spans="1:7" ht="13.15">
      <c r="A22" s="146" t="s">
        <v>18</v>
      </c>
      <c r="B22" s="146"/>
      <c r="C22" s="146"/>
      <c r="D22" s="146"/>
      <c r="E22" s="146"/>
      <c r="F22" s="146"/>
      <c r="G22" s="51"/>
    </row>
    <row r="23" spans="1:7" ht="12.6" customHeight="1">
      <c r="A23" s="78" t="s">
        <v>19</v>
      </c>
      <c r="B23" s="53"/>
      <c r="C23" s="79"/>
      <c r="D23" s="111"/>
      <c r="E23" s="80"/>
      <c r="F23" s="94"/>
      <c r="G23" s="54"/>
    </row>
    <row r="24" spans="1:7" ht="12.6" customHeight="1">
      <c r="A24" s="81" t="s">
        <v>20</v>
      </c>
      <c r="C24" s="46"/>
      <c r="D24" s="112"/>
      <c r="E24" s="86"/>
      <c r="F24" s="95"/>
      <c r="G24" s="77"/>
    </row>
    <row r="25" spans="1:7" ht="12.6" customHeight="1">
      <c r="A25" s="82"/>
      <c r="B25" s="45" t="s">
        <v>21</v>
      </c>
      <c r="C25" s="46" t="s">
        <v>22</v>
      </c>
      <c r="D25" s="113">
        <v>0.113</v>
      </c>
      <c r="E25" s="83">
        <v>446</v>
      </c>
      <c r="F25" s="95">
        <f>D25*E25</f>
        <v>50.398000000000003</v>
      </c>
      <c r="G25" s="77"/>
    </row>
    <row r="26" spans="1:7" ht="12.6" customHeight="1">
      <c r="A26" s="81" t="s">
        <v>23</v>
      </c>
      <c r="C26" s="46"/>
      <c r="D26" s="112"/>
      <c r="E26" s="86"/>
      <c r="F26" s="95"/>
      <c r="G26" s="77"/>
    </row>
    <row r="27" spans="1:7" ht="12.6" customHeight="1">
      <c r="A27" s="82"/>
      <c r="B27" s="45" t="s">
        <v>21</v>
      </c>
      <c r="C27" s="46" t="s">
        <v>22</v>
      </c>
      <c r="D27" s="113">
        <f>D25</f>
        <v>0.113</v>
      </c>
      <c r="E27" s="83">
        <v>0</v>
      </c>
      <c r="F27" s="95">
        <f>D27*E27</f>
        <v>0</v>
      </c>
      <c r="G27" s="77"/>
    </row>
    <row r="28" spans="1:7" ht="12.6" customHeight="1">
      <c r="A28" s="81" t="s">
        <v>24</v>
      </c>
      <c r="C28" s="46"/>
      <c r="D28" s="112"/>
      <c r="E28" s="86"/>
      <c r="F28" s="95"/>
      <c r="G28" s="77"/>
    </row>
    <row r="29" spans="1:7" ht="12.6" customHeight="1">
      <c r="A29" s="82"/>
      <c r="B29" s="45" t="s">
        <v>21</v>
      </c>
      <c r="C29" s="46" t="s">
        <v>22</v>
      </c>
      <c r="D29" s="113">
        <f>D25*0.6</f>
        <v>6.7799999999999999E-2</v>
      </c>
      <c r="E29" s="83">
        <v>11</v>
      </c>
      <c r="F29" s="95">
        <f>D29*E29</f>
        <v>0.74580000000000002</v>
      </c>
      <c r="G29" s="77"/>
    </row>
    <row r="30" spans="1:7" ht="12.6" customHeight="1">
      <c r="A30" s="81" t="s">
        <v>25</v>
      </c>
      <c r="B30" s="45"/>
      <c r="C30" s="46"/>
      <c r="D30" s="113"/>
      <c r="E30" s="83"/>
      <c r="F30" s="95"/>
      <c r="G30" s="77"/>
    </row>
    <row r="31" spans="1:7" ht="12.6" customHeight="1">
      <c r="A31" s="82"/>
      <c r="B31" s="45" t="s">
        <v>21</v>
      </c>
      <c r="C31" s="46" t="s">
        <v>22</v>
      </c>
      <c r="D31" s="113">
        <f>D25*0.5</f>
        <v>5.6500000000000002E-2</v>
      </c>
      <c r="E31" s="83">
        <v>11</v>
      </c>
      <c r="F31" s="95">
        <f>D31*E31</f>
        <v>0.62150000000000005</v>
      </c>
      <c r="G31" s="77"/>
    </row>
    <row r="32" spans="1:7" ht="12.6" customHeight="1">
      <c r="A32" s="81" t="s">
        <v>26</v>
      </c>
      <c r="B32" s="45"/>
      <c r="C32" s="46"/>
      <c r="D32" s="113"/>
      <c r="E32" s="83"/>
      <c r="F32" s="95"/>
      <c r="G32" s="77"/>
    </row>
    <row r="33" spans="1:7" ht="12.6" customHeight="1">
      <c r="A33" s="82"/>
      <c r="B33" s="45" t="s">
        <v>21</v>
      </c>
      <c r="C33" s="46" t="s">
        <v>22</v>
      </c>
      <c r="D33" s="113">
        <f>D25*0.3</f>
        <v>3.39E-2</v>
      </c>
      <c r="E33" s="83">
        <v>0</v>
      </c>
      <c r="F33" s="95">
        <f>D33*E33</f>
        <v>0</v>
      </c>
      <c r="G33" s="77"/>
    </row>
    <row r="34" spans="1:7" ht="12.6" customHeight="1">
      <c r="A34" s="81" t="s">
        <v>27</v>
      </c>
      <c r="B34" s="45"/>
      <c r="C34" s="46"/>
      <c r="D34" s="113"/>
      <c r="E34" s="83"/>
      <c r="F34" s="95"/>
      <c r="G34" s="77"/>
    </row>
    <row r="35" spans="1:7" ht="12.6" customHeight="1">
      <c r="A35" s="82"/>
      <c r="B35" s="45" t="s">
        <v>21</v>
      </c>
      <c r="C35" s="46" t="s">
        <v>22</v>
      </c>
      <c r="D35" s="129">
        <f>0</f>
        <v>0</v>
      </c>
      <c r="E35" s="83">
        <v>31</v>
      </c>
      <c r="F35" s="95">
        <f>D35*E35</f>
        <v>0</v>
      </c>
      <c r="G35" s="77"/>
    </row>
    <row r="36" spans="1:7" ht="12.6" customHeight="1">
      <c r="A36" s="81" t="s">
        <v>28</v>
      </c>
      <c r="B36" s="45"/>
      <c r="C36" s="46"/>
      <c r="D36" s="129"/>
      <c r="E36" s="83"/>
      <c r="F36" s="95"/>
      <c r="G36" s="77"/>
    </row>
    <row r="37" spans="1:7" ht="12.6" customHeight="1">
      <c r="A37" s="82"/>
      <c r="B37" s="45" t="s">
        <v>29</v>
      </c>
      <c r="C37" s="46" t="s">
        <v>22</v>
      </c>
      <c r="D37" s="129">
        <f>0</f>
        <v>0</v>
      </c>
      <c r="E37" s="83">
        <v>15</v>
      </c>
      <c r="F37" s="95">
        <f>D37*E37</f>
        <v>0</v>
      </c>
      <c r="G37" s="77"/>
    </row>
    <row r="38" spans="1:7" ht="12.6" customHeight="1">
      <c r="A38" s="81" t="s">
        <v>30</v>
      </c>
      <c r="B38" s="45"/>
      <c r="C38" s="46"/>
      <c r="D38" s="129"/>
      <c r="E38" s="83"/>
      <c r="F38" s="95"/>
      <c r="G38" s="77"/>
    </row>
    <row r="39" spans="1:7" ht="12.6" customHeight="1">
      <c r="A39" s="82"/>
      <c r="B39" s="45" t="s">
        <v>21</v>
      </c>
      <c r="C39" s="46" t="s">
        <v>22</v>
      </c>
      <c r="D39" s="129">
        <f>0</f>
        <v>0</v>
      </c>
      <c r="E39" s="83">
        <v>0</v>
      </c>
      <c r="F39" s="95">
        <f>D39*E39</f>
        <v>0</v>
      </c>
      <c r="G39" s="77"/>
    </row>
    <row r="40" spans="1:7" ht="12.6" customHeight="1">
      <c r="A40" s="82"/>
      <c r="B40" s="45"/>
      <c r="C40" s="46"/>
      <c r="D40" s="129"/>
      <c r="E40" s="83"/>
      <c r="F40" s="95"/>
      <c r="G40" s="77"/>
    </row>
    <row r="41" spans="1:7" ht="12.6" customHeight="1">
      <c r="A41" s="78" t="s">
        <v>31</v>
      </c>
      <c r="B41" s="53"/>
      <c r="C41" s="79"/>
      <c r="D41" s="111"/>
      <c r="E41" s="80"/>
      <c r="F41" s="94"/>
      <c r="G41" s="54"/>
    </row>
    <row r="42" spans="1:7" ht="12.6" customHeight="1">
      <c r="A42" s="81" t="s">
        <v>20</v>
      </c>
      <c r="C42" s="46"/>
      <c r="D42" s="112"/>
      <c r="E42" s="86"/>
      <c r="F42" s="95"/>
      <c r="G42" s="77"/>
    </row>
    <row r="43" spans="1:7" ht="12.6" customHeight="1">
      <c r="A43" s="82"/>
      <c r="B43" s="45" t="s">
        <v>32</v>
      </c>
      <c r="C43" s="46" t="s">
        <v>22</v>
      </c>
      <c r="D43" s="113">
        <v>0.17249999999999999</v>
      </c>
      <c r="E43" s="83">
        <v>446</v>
      </c>
      <c r="F43" s="95">
        <f>D43*E43</f>
        <v>76.934999999999988</v>
      </c>
      <c r="G43" s="77"/>
    </row>
    <row r="44" spans="1:7" ht="12.6" customHeight="1">
      <c r="A44" s="81" t="s">
        <v>23</v>
      </c>
      <c r="C44" s="46"/>
      <c r="D44" s="112"/>
      <c r="E44" s="86"/>
      <c r="F44" s="95"/>
      <c r="G44" s="77"/>
    </row>
    <row r="45" spans="1:7" ht="12.6" customHeight="1">
      <c r="A45" s="82"/>
      <c r="B45" s="45" t="s">
        <v>32</v>
      </c>
      <c r="C45" s="46" t="s">
        <v>22</v>
      </c>
      <c r="D45" s="113">
        <f>D43</f>
        <v>0.17249999999999999</v>
      </c>
      <c r="E45" s="83">
        <v>0</v>
      </c>
      <c r="F45" s="95">
        <f>D45*E45</f>
        <v>0</v>
      </c>
      <c r="G45" s="77"/>
    </row>
    <row r="46" spans="1:7" ht="12.6" customHeight="1">
      <c r="A46" s="81" t="s">
        <v>24</v>
      </c>
      <c r="C46" s="46"/>
      <c r="D46" s="112"/>
      <c r="E46" s="86"/>
      <c r="F46" s="95"/>
      <c r="G46" s="77"/>
    </row>
    <row r="47" spans="1:7" ht="12.6" customHeight="1">
      <c r="A47" s="82"/>
      <c r="B47" s="45" t="s">
        <v>32</v>
      </c>
      <c r="C47" s="46" t="s">
        <v>22</v>
      </c>
      <c r="D47" s="113">
        <f>D43*0.6</f>
        <v>0.10349999999999999</v>
      </c>
      <c r="E47" s="83">
        <v>11</v>
      </c>
      <c r="F47" s="95">
        <f>D47*E47</f>
        <v>1.1384999999999998</v>
      </c>
      <c r="G47" s="77"/>
    </row>
    <row r="48" spans="1:7" ht="12.6" customHeight="1">
      <c r="A48" s="81" t="s">
        <v>25</v>
      </c>
      <c r="B48" s="45"/>
      <c r="C48" s="46"/>
      <c r="D48" s="113"/>
      <c r="E48" s="83"/>
      <c r="F48" s="95"/>
      <c r="G48" s="77"/>
    </row>
    <row r="49" spans="1:7" ht="12.6" customHeight="1">
      <c r="A49" s="82"/>
      <c r="B49" s="45" t="s">
        <v>32</v>
      </c>
      <c r="C49" s="46" t="s">
        <v>22</v>
      </c>
      <c r="D49" s="113">
        <f>D43*0.5</f>
        <v>8.6249999999999993E-2</v>
      </c>
      <c r="E49" s="83">
        <v>11</v>
      </c>
      <c r="F49" s="95">
        <f>D49*E49</f>
        <v>0.94874999999999998</v>
      </c>
      <c r="G49" s="77"/>
    </row>
    <row r="50" spans="1:7" ht="12.6" customHeight="1">
      <c r="A50" s="81" t="s">
        <v>26</v>
      </c>
      <c r="B50" s="45"/>
      <c r="C50" s="46"/>
      <c r="D50" s="113"/>
      <c r="E50" s="83"/>
      <c r="F50" s="95"/>
      <c r="G50" s="77"/>
    </row>
    <row r="51" spans="1:7" ht="12.6" customHeight="1">
      <c r="A51" s="82"/>
      <c r="B51" s="45" t="s">
        <v>32</v>
      </c>
      <c r="C51" s="46" t="s">
        <v>22</v>
      </c>
      <c r="D51" s="113">
        <f>D43*0.3</f>
        <v>5.1749999999999997E-2</v>
      </c>
      <c r="E51" s="83">
        <v>0</v>
      </c>
      <c r="F51" s="95">
        <f>D51*E51</f>
        <v>0</v>
      </c>
      <c r="G51" s="77"/>
    </row>
    <row r="52" spans="1:7" ht="12.6" customHeight="1">
      <c r="A52" s="81" t="s">
        <v>27</v>
      </c>
      <c r="B52" s="45"/>
      <c r="C52" s="46"/>
      <c r="D52" s="113"/>
      <c r="E52" s="83"/>
      <c r="F52" s="95"/>
      <c r="G52" s="77"/>
    </row>
    <row r="53" spans="1:7" ht="12.6" customHeight="1">
      <c r="A53" s="82"/>
      <c r="B53" s="45" t="s">
        <v>32</v>
      </c>
      <c r="C53" s="46" t="s">
        <v>22</v>
      </c>
      <c r="D53" s="113">
        <f>0</f>
        <v>0</v>
      </c>
      <c r="E53" s="83">
        <v>31</v>
      </c>
      <c r="F53" s="95">
        <f>D53*E53</f>
        <v>0</v>
      </c>
      <c r="G53" s="77"/>
    </row>
    <row r="54" spans="1:7" ht="12.6" customHeight="1">
      <c r="A54" s="81" t="s">
        <v>28</v>
      </c>
      <c r="B54" s="45"/>
      <c r="C54" s="46"/>
      <c r="D54" s="113"/>
      <c r="E54" s="83"/>
      <c r="F54" s="95"/>
      <c r="G54" s="77"/>
    </row>
    <row r="55" spans="1:7" ht="12.6" customHeight="1">
      <c r="A55" s="82"/>
      <c r="B55" s="45" t="s">
        <v>32</v>
      </c>
      <c r="C55" s="46" t="s">
        <v>22</v>
      </c>
      <c r="D55" s="113">
        <f>0</f>
        <v>0</v>
      </c>
      <c r="E55" s="83">
        <v>15</v>
      </c>
      <c r="F55" s="95">
        <f>D55*E55</f>
        <v>0</v>
      </c>
      <c r="G55" s="77"/>
    </row>
    <row r="56" spans="1:7" ht="12.6" customHeight="1">
      <c r="A56" s="81" t="s">
        <v>30</v>
      </c>
      <c r="B56" s="45"/>
      <c r="C56" s="46"/>
      <c r="D56" s="113"/>
      <c r="E56" s="83"/>
      <c r="F56" s="95"/>
      <c r="G56" s="77"/>
    </row>
    <row r="57" spans="1:7" ht="12.6" customHeight="1">
      <c r="A57" s="82"/>
      <c r="B57" s="45" t="s">
        <v>32</v>
      </c>
      <c r="C57" s="46" t="s">
        <v>22</v>
      </c>
      <c r="D57" s="113">
        <f>0</f>
        <v>0</v>
      </c>
      <c r="E57" s="83">
        <v>0</v>
      </c>
      <c r="F57" s="95">
        <f>D57*E57</f>
        <v>0</v>
      </c>
      <c r="G57" s="77"/>
    </row>
    <row r="58" spans="1:7" ht="12.6" customHeight="1">
      <c r="A58" s="82"/>
      <c r="B58" s="45"/>
      <c r="C58" s="46"/>
      <c r="D58" s="113"/>
      <c r="E58" s="83"/>
      <c r="F58" s="96"/>
      <c r="G58" s="77"/>
    </row>
    <row r="59" spans="1:7" ht="13.9">
      <c r="A59" s="78" t="s">
        <v>33</v>
      </c>
      <c r="B59" s="53"/>
      <c r="C59" s="79"/>
      <c r="D59" s="111"/>
      <c r="E59" s="80"/>
      <c r="F59" s="93"/>
      <c r="G59" s="54"/>
    </row>
    <row r="60" spans="1:7" ht="13.9">
      <c r="A60" s="81" t="s">
        <v>20</v>
      </c>
      <c r="C60" s="46"/>
      <c r="D60" s="112"/>
      <c r="E60" s="86"/>
      <c r="F60" s="95"/>
    </row>
    <row r="61" spans="1:7" ht="13.15">
      <c r="A61" s="82"/>
      <c r="B61" s="45" t="s">
        <v>34</v>
      </c>
      <c r="C61" s="46" t="s">
        <v>22</v>
      </c>
      <c r="D61" s="113">
        <v>0.124</v>
      </c>
      <c r="E61" s="83">
        <v>446</v>
      </c>
      <c r="F61" s="95">
        <f>D61*E61</f>
        <v>55.304000000000002</v>
      </c>
      <c r="G61" s="77"/>
    </row>
    <row r="62" spans="1:7" ht="13.9">
      <c r="A62" s="81" t="s">
        <v>23</v>
      </c>
      <c r="C62" s="46"/>
      <c r="D62" s="112"/>
      <c r="E62" s="86"/>
      <c r="F62" s="95"/>
    </row>
    <row r="63" spans="1:7" ht="13.15">
      <c r="A63" s="82"/>
      <c r="B63" s="45" t="s">
        <v>34</v>
      </c>
      <c r="C63" s="46" t="s">
        <v>22</v>
      </c>
      <c r="D63" s="113">
        <f>D61</f>
        <v>0.124</v>
      </c>
      <c r="E63" s="83">
        <v>0</v>
      </c>
      <c r="F63" s="95">
        <f>D63*E63</f>
        <v>0</v>
      </c>
      <c r="G63" s="77"/>
    </row>
    <row r="64" spans="1:7" ht="13.9">
      <c r="A64" s="81" t="s">
        <v>24</v>
      </c>
      <c r="C64" s="46"/>
      <c r="D64" s="112"/>
      <c r="E64" s="86"/>
      <c r="F64" s="95"/>
    </row>
    <row r="65" spans="1:7" ht="13.15">
      <c r="A65" s="82"/>
      <c r="B65" s="45" t="s">
        <v>34</v>
      </c>
      <c r="C65" s="46" t="s">
        <v>22</v>
      </c>
      <c r="D65" s="113">
        <f>D61*0.6</f>
        <v>7.4399999999999994E-2</v>
      </c>
      <c r="E65" s="83">
        <v>11</v>
      </c>
      <c r="F65" s="95">
        <f>D65*E65</f>
        <v>0.81839999999999991</v>
      </c>
      <c r="G65" s="77"/>
    </row>
    <row r="66" spans="1:7" ht="13.9">
      <c r="A66" s="81" t="s">
        <v>25</v>
      </c>
      <c r="B66" s="45"/>
      <c r="C66" s="46"/>
      <c r="D66" s="113"/>
      <c r="E66" s="83"/>
      <c r="F66" s="95"/>
      <c r="G66" s="77"/>
    </row>
    <row r="67" spans="1:7" ht="13.15">
      <c r="A67" s="82"/>
      <c r="B67" s="45" t="s">
        <v>34</v>
      </c>
      <c r="C67" s="46" t="s">
        <v>22</v>
      </c>
      <c r="D67" s="113">
        <f>D61*0.5</f>
        <v>6.2E-2</v>
      </c>
      <c r="E67" s="83">
        <v>11</v>
      </c>
      <c r="F67" s="95">
        <f>D67*E67</f>
        <v>0.68199999999999994</v>
      </c>
      <c r="G67" s="77"/>
    </row>
    <row r="68" spans="1:7" ht="13.9">
      <c r="A68" s="81" t="s">
        <v>26</v>
      </c>
      <c r="B68" s="45"/>
      <c r="C68" s="46"/>
      <c r="D68" s="113"/>
      <c r="E68" s="83"/>
      <c r="F68" s="95"/>
      <c r="G68" s="77"/>
    </row>
    <row r="69" spans="1:7" ht="13.15">
      <c r="A69" s="82"/>
      <c r="B69" s="45" t="s">
        <v>34</v>
      </c>
      <c r="C69" s="46" t="s">
        <v>22</v>
      </c>
      <c r="D69" s="113">
        <f>D61*0.3</f>
        <v>3.7199999999999997E-2</v>
      </c>
      <c r="E69" s="83">
        <v>0</v>
      </c>
      <c r="F69" s="95">
        <f>D69*E69</f>
        <v>0</v>
      </c>
      <c r="G69" s="77"/>
    </row>
    <row r="70" spans="1:7" ht="13.9">
      <c r="A70" s="81" t="s">
        <v>27</v>
      </c>
      <c r="B70" s="45"/>
      <c r="C70" s="46"/>
      <c r="D70" s="113"/>
      <c r="E70" s="83"/>
      <c r="F70" s="95"/>
      <c r="G70" s="77"/>
    </row>
    <row r="71" spans="1:7" ht="13.15">
      <c r="A71" s="82"/>
      <c r="B71" s="45" t="s">
        <v>34</v>
      </c>
      <c r="C71" s="46" t="s">
        <v>22</v>
      </c>
      <c r="D71" s="113">
        <f>0</f>
        <v>0</v>
      </c>
      <c r="E71" s="83">
        <v>31</v>
      </c>
      <c r="F71" s="95">
        <f>D71*E71</f>
        <v>0</v>
      </c>
      <c r="G71" s="77"/>
    </row>
    <row r="72" spans="1:7" ht="13.9">
      <c r="A72" s="81" t="s">
        <v>28</v>
      </c>
      <c r="B72" s="45"/>
      <c r="C72" s="46"/>
      <c r="D72" s="113"/>
      <c r="E72" s="83"/>
      <c r="F72" s="95"/>
      <c r="G72" s="77"/>
    </row>
    <row r="73" spans="1:7" ht="13.15">
      <c r="A73" s="82"/>
      <c r="B73" s="45" t="s">
        <v>34</v>
      </c>
      <c r="C73" s="46" t="s">
        <v>22</v>
      </c>
      <c r="D73" s="113">
        <f>0</f>
        <v>0</v>
      </c>
      <c r="E73" s="83">
        <v>15</v>
      </c>
      <c r="F73" s="95">
        <f>D73*E73</f>
        <v>0</v>
      </c>
      <c r="G73" s="77"/>
    </row>
    <row r="74" spans="1:7" ht="12.6" customHeight="1">
      <c r="A74" s="81" t="s">
        <v>30</v>
      </c>
      <c r="B74" s="45"/>
      <c r="C74" s="46"/>
      <c r="D74" s="113"/>
      <c r="E74" s="83"/>
      <c r="F74" s="95"/>
      <c r="G74" s="77"/>
    </row>
    <row r="75" spans="1:7" ht="12.6" customHeight="1">
      <c r="A75" s="82"/>
      <c r="B75" s="45" t="s">
        <v>34</v>
      </c>
      <c r="C75" s="46" t="s">
        <v>22</v>
      </c>
      <c r="D75" s="113">
        <f>0</f>
        <v>0</v>
      </c>
      <c r="E75" s="83">
        <v>0</v>
      </c>
      <c r="F75" s="95">
        <f>D75*E75</f>
        <v>0</v>
      </c>
      <c r="G75" s="77"/>
    </row>
    <row r="76" spans="1:7" ht="12.6" customHeight="1">
      <c r="A76" s="82"/>
      <c r="B76" s="45"/>
      <c r="C76" s="46"/>
      <c r="D76" s="113"/>
      <c r="E76" s="83"/>
      <c r="F76" s="95"/>
      <c r="G76" s="77"/>
    </row>
    <row r="77" spans="1:7" ht="13.9">
      <c r="A77" s="78" t="s">
        <v>37</v>
      </c>
      <c r="B77" s="53"/>
      <c r="C77" s="79"/>
      <c r="D77" s="111"/>
      <c r="E77" s="80"/>
      <c r="F77" s="94"/>
      <c r="G77" s="54"/>
    </row>
    <row r="78" spans="1:7" ht="13.9">
      <c r="A78" s="81" t="s">
        <v>20</v>
      </c>
      <c r="C78" s="46"/>
      <c r="D78" s="112"/>
      <c r="E78" s="86"/>
      <c r="F78" s="95"/>
    </row>
    <row r="79" spans="1:7" ht="13.15">
      <c r="A79" s="82"/>
      <c r="B79" s="45" t="s">
        <v>38</v>
      </c>
      <c r="C79" s="46" t="s">
        <v>22</v>
      </c>
      <c r="D79" s="113">
        <v>0.17249999999999999</v>
      </c>
      <c r="E79" s="83">
        <v>446</v>
      </c>
      <c r="F79" s="95">
        <f>D79*E79</f>
        <v>76.934999999999988</v>
      </c>
      <c r="G79" s="77"/>
    </row>
    <row r="80" spans="1:7" ht="13.9">
      <c r="A80" s="81" t="s">
        <v>23</v>
      </c>
      <c r="C80" s="46"/>
      <c r="D80" s="112"/>
      <c r="E80" s="86"/>
      <c r="F80" s="95"/>
    </row>
    <row r="81" spans="1:7" ht="13.15">
      <c r="A81" s="82"/>
      <c r="B81" s="45" t="s">
        <v>38</v>
      </c>
      <c r="C81" s="46" t="s">
        <v>22</v>
      </c>
      <c r="D81" s="113">
        <f>D79</f>
        <v>0.17249999999999999</v>
      </c>
      <c r="E81" s="83">
        <v>0</v>
      </c>
      <c r="F81" s="95">
        <f>D81*E81</f>
        <v>0</v>
      </c>
      <c r="G81" s="77"/>
    </row>
    <row r="82" spans="1:7" ht="13.9">
      <c r="A82" s="81" t="s">
        <v>24</v>
      </c>
      <c r="C82" s="46"/>
      <c r="D82" s="112"/>
      <c r="E82" s="86"/>
      <c r="F82" s="95"/>
    </row>
    <row r="83" spans="1:7" ht="13.15">
      <c r="A83" s="82"/>
      <c r="B83" s="45" t="s">
        <v>38</v>
      </c>
      <c r="C83" s="46" t="s">
        <v>22</v>
      </c>
      <c r="D83" s="113">
        <f>D79*0.6</f>
        <v>0.10349999999999999</v>
      </c>
      <c r="E83" s="83">
        <v>11</v>
      </c>
      <c r="F83" s="95">
        <f>D83*E83</f>
        <v>1.1384999999999998</v>
      </c>
      <c r="G83" s="77"/>
    </row>
    <row r="84" spans="1:7" ht="13.9">
      <c r="A84" s="81" t="s">
        <v>25</v>
      </c>
      <c r="B84" s="45"/>
      <c r="C84" s="46"/>
      <c r="D84" s="113"/>
      <c r="E84" s="83"/>
      <c r="F84" s="95"/>
      <c r="G84" s="77"/>
    </row>
    <row r="85" spans="1:7" ht="13.15">
      <c r="A85" s="82"/>
      <c r="B85" s="45" t="s">
        <v>38</v>
      </c>
      <c r="C85" s="46" t="s">
        <v>22</v>
      </c>
      <c r="D85" s="113">
        <f>D79*0.5</f>
        <v>8.6249999999999993E-2</v>
      </c>
      <c r="E85" s="83">
        <v>11</v>
      </c>
      <c r="F85" s="95">
        <f>D85*E85</f>
        <v>0.94874999999999998</v>
      </c>
      <c r="G85" s="77"/>
    </row>
    <row r="86" spans="1:7" ht="13.9">
      <c r="A86" s="81" t="s">
        <v>26</v>
      </c>
      <c r="B86" s="45"/>
      <c r="C86" s="46"/>
      <c r="D86" s="113"/>
      <c r="E86" s="83"/>
      <c r="F86" s="95"/>
      <c r="G86" s="77"/>
    </row>
    <row r="87" spans="1:7" ht="13.15">
      <c r="A87" s="82"/>
      <c r="B87" s="45" t="s">
        <v>38</v>
      </c>
      <c r="C87" s="46" t="s">
        <v>22</v>
      </c>
      <c r="D87" s="113">
        <f>D79*0.3</f>
        <v>5.1749999999999997E-2</v>
      </c>
      <c r="E87" s="83">
        <v>0</v>
      </c>
      <c r="F87" s="95">
        <f>D87*E87</f>
        <v>0</v>
      </c>
      <c r="G87" s="77"/>
    </row>
    <row r="88" spans="1:7" ht="13.9">
      <c r="A88" s="81" t="s">
        <v>27</v>
      </c>
      <c r="B88" s="45"/>
      <c r="C88" s="46"/>
      <c r="D88" s="113"/>
      <c r="E88" s="83"/>
      <c r="F88" s="95"/>
      <c r="G88" s="77"/>
    </row>
    <row r="89" spans="1:7" ht="13.15">
      <c r="A89" s="82"/>
      <c r="B89" s="45" t="s">
        <v>38</v>
      </c>
      <c r="C89" s="46" t="s">
        <v>22</v>
      </c>
      <c r="D89" s="113">
        <f>0</f>
        <v>0</v>
      </c>
      <c r="E89" s="83">
        <v>31</v>
      </c>
      <c r="F89" s="95">
        <f>D89*E89</f>
        <v>0</v>
      </c>
      <c r="G89" s="77"/>
    </row>
    <row r="90" spans="1:7" ht="13.9">
      <c r="A90" s="81" t="s">
        <v>28</v>
      </c>
      <c r="B90" s="45"/>
      <c r="C90" s="46"/>
      <c r="D90" s="113"/>
      <c r="E90" s="83"/>
      <c r="F90" s="95"/>
      <c r="G90" s="77"/>
    </row>
    <row r="91" spans="1:7" ht="13.15">
      <c r="A91" s="82"/>
      <c r="B91" s="45" t="s">
        <v>38</v>
      </c>
      <c r="C91" s="46" t="s">
        <v>22</v>
      </c>
      <c r="D91" s="113">
        <f>0</f>
        <v>0</v>
      </c>
      <c r="E91" s="83">
        <v>15</v>
      </c>
      <c r="F91" s="95">
        <f>D91*E91</f>
        <v>0</v>
      </c>
      <c r="G91" s="77"/>
    </row>
    <row r="92" spans="1:7" ht="13.9">
      <c r="A92" s="81" t="s">
        <v>30</v>
      </c>
      <c r="B92" s="45"/>
      <c r="C92" s="46"/>
      <c r="D92" s="113"/>
      <c r="E92" s="83"/>
      <c r="F92" s="95"/>
      <c r="G92" s="77"/>
    </row>
    <row r="93" spans="1:7" ht="13.15">
      <c r="A93" s="82"/>
      <c r="B93" s="45" t="s">
        <v>38</v>
      </c>
      <c r="C93" s="46" t="s">
        <v>22</v>
      </c>
      <c r="D93" s="113">
        <f>0</f>
        <v>0</v>
      </c>
      <c r="E93" s="83">
        <v>0</v>
      </c>
      <c r="F93" s="95">
        <f>D93*E93</f>
        <v>0</v>
      </c>
      <c r="G93" s="77"/>
    </row>
    <row r="94" spans="1:7" ht="13.15">
      <c r="A94" s="82"/>
      <c r="B94" s="45"/>
      <c r="C94" s="46"/>
      <c r="D94" s="113"/>
      <c r="E94" s="83"/>
      <c r="F94" s="95"/>
      <c r="G94" s="77"/>
    </row>
    <row r="95" spans="1:7" ht="13.9">
      <c r="A95" s="78" t="s">
        <v>40</v>
      </c>
      <c r="B95" s="53"/>
      <c r="C95" s="79"/>
      <c r="D95" s="111"/>
      <c r="E95" s="80"/>
      <c r="F95" s="94"/>
      <c r="G95" s="54"/>
    </row>
    <row r="96" spans="1:7" ht="13.9">
      <c r="A96" s="81" t="s">
        <v>20</v>
      </c>
      <c r="C96" s="46"/>
      <c r="D96" s="112"/>
      <c r="E96" s="86"/>
      <c r="F96" s="95"/>
    </row>
    <row r="97" spans="1:7" ht="13.15">
      <c r="A97" s="82"/>
      <c r="B97" s="45" t="s">
        <v>41</v>
      </c>
      <c r="C97" s="46" t="s">
        <v>22</v>
      </c>
      <c r="D97" s="113">
        <v>0.124</v>
      </c>
      <c r="E97" s="83">
        <v>446</v>
      </c>
      <c r="F97" s="95">
        <f>D97*E97</f>
        <v>55.304000000000002</v>
      </c>
      <c r="G97" s="77"/>
    </row>
    <row r="98" spans="1:7" ht="13.9">
      <c r="A98" s="81" t="s">
        <v>23</v>
      </c>
      <c r="C98" s="46"/>
      <c r="D98" s="112"/>
      <c r="E98" s="86"/>
      <c r="F98" s="95"/>
    </row>
    <row r="99" spans="1:7" ht="13.15">
      <c r="A99" s="82"/>
      <c r="B99" s="45" t="s">
        <v>41</v>
      </c>
      <c r="C99" s="46" t="s">
        <v>22</v>
      </c>
      <c r="D99" s="113">
        <f>D97</f>
        <v>0.124</v>
      </c>
      <c r="E99" s="83">
        <v>0</v>
      </c>
      <c r="F99" s="95">
        <f>D99*E99</f>
        <v>0</v>
      </c>
      <c r="G99" s="77"/>
    </row>
    <row r="100" spans="1:7" ht="13.9">
      <c r="A100" s="81" t="s">
        <v>24</v>
      </c>
      <c r="C100" s="46"/>
      <c r="D100" s="112"/>
      <c r="E100" s="86"/>
      <c r="F100" s="95"/>
    </row>
    <row r="101" spans="1:7" ht="13.15">
      <c r="A101" s="82"/>
      <c r="B101" s="45" t="s">
        <v>41</v>
      </c>
      <c r="C101" s="46" t="s">
        <v>22</v>
      </c>
      <c r="D101" s="113">
        <f>D97*0.6</f>
        <v>7.4399999999999994E-2</v>
      </c>
      <c r="E101" s="83">
        <v>11</v>
      </c>
      <c r="F101" s="95">
        <f>D101*E101</f>
        <v>0.81839999999999991</v>
      </c>
      <c r="G101" s="77"/>
    </row>
    <row r="102" spans="1:7" ht="13.9">
      <c r="A102" s="81" t="s">
        <v>25</v>
      </c>
      <c r="B102" s="45"/>
      <c r="C102" s="46"/>
      <c r="D102" s="113"/>
      <c r="E102" s="83"/>
      <c r="F102" s="95"/>
      <c r="G102" s="77"/>
    </row>
    <row r="103" spans="1:7" ht="13.15">
      <c r="A103" s="82"/>
      <c r="B103" s="45" t="s">
        <v>41</v>
      </c>
      <c r="C103" s="46" t="s">
        <v>22</v>
      </c>
      <c r="D103" s="113">
        <f>D97*0.5</f>
        <v>6.2E-2</v>
      </c>
      <c r="E103" s="83">
        <v>11</v>
      </c>
      <c r="F103" s="95">
        <f>D103*E103</f>
        <v>0.68199999999999994</v>
      </c>
      <c r="G103" s="77"/>
    </row>
    <row r="104" spans="1:7" ht="13.9">
      <c r="A104" s="81" t="s">
        <v>26</v>
      </c>
      <c r="B104" s="45"/>
      <c r="C104" s="46"/>
      <c r="D104" s="113"/>
      <c r="E104" s="83"/>
      <c r="F104" s="95"/>
      <c r="G104" s="77"/>
    </row>
    <row r="105" spans="1:7" ht="13.15">
      <c r="A105" s="82"/>
      <c r="B105" s="45" t="s">
        <v>41</v>
      </c>
      <c r="C105" s="46" t="s">
        <v>22</v>
      </c>
      <c r="D105" s="113">
        <f>D97*0.3</f>
        <v>3.7199999999999997E-2</v>
      </c>
      <c r="E105" s="83">
        <v>0</v>
      </c>
      <c r="F105" s="95">
        <f>D105*E105</f>
        <v>0</v>
      </c>
      <c r="G105" s="77"/>
    </row>
    <row r="106" spans="1:7" ht="13.9">
      <c r="A106" s="81" t="s">
        <v>27</v>
      </c>
      <c r="B106" s="45"/>
      <c r="C106" s="46"/>
      <c r="D106" s="113"/>
      <c r="E106" s="83"/>
      <c r="F106" s="95"/>
      <c r="G106" s="77"/>
    </row>
    <row r="107" spans="1:7" ht="13.15">
      <c r="A107" s="82"/>
      <c r="B107" s="45" t="s">
        <v>41</v>
      </c>
      <c r="C107" s="46" t="s">
        <v>22</v>
      </c>
      <c r="D107" s="113">
        <f>0</f>
        <v>0</v>
      </c>
      <c r="E107" s="83">
        <v>31</v>
      </c>
      <c r="F107" s="95">
        <f>D107*E107</f>
        <v>0</v>
      </c>
      <c r="G107" s="77"/>
    </row>
    <row r="108" spans="1:7" ht="13.9">
      <c r="A108" s="81" t="s">
        <v>28</v>
      </c>
      <c r="B108" s="45"/>
      <c r="C108" s="46"/>
      <c r="D108" s="113"/>
      <c r="E108" s="83"/>
      <c r="F108" s="95"/>
      <c r="G108" s="77"/>
    </row>
    <row r="109" spans="1:7" ht="13.15">
      <c r="A109" s="82"/>
      <c r="B109" s="45" t="s">
        <v>41</v>
      </c>
      <c r="C109" s="46" t="s">
        <v>22</v>
      </c>
      <c r="D109" s="113">
        <f>0</f>
        <v>0</v>
      </c>
      <c r="E109" s="83">
        <v>15</v>
      </c>
      <c r="F109" s="95">
        <f>D109*E109</f>
        <v>0</v>
      </c>
      <c r="G109" s="77"/>
    </row>
    <row r="110" spans="1:7" ht="13.9">
      <c r="A110" s="81" t="s">
        <v>30</v>
      </c>
      <c r="B110" s="45"/>
      <c r="C110" s="46"/>
      <c r="D110" s="113"/>
      <c r="E110" s="83"/>
      <c r="F110" s="95"/>
      <c r="G110" s="77"/>
    </row>
    <row r="111" spans="1:7" ht="13.15">
      <c r="A111" s="82"/>
      <c r="B111" s="45" t="s">
        <v>41</v>
      </c>
      <c r="C111" s="46" t="s">
        <v>22</v>
      </c>
      <c r="D111" s="113">
        <f>0</f>
        <v>0</v>
      </c>
      <c r="E111" s="83">
        <v>0</v>
      </c>
      <c r="F111" s="95">
        <f>D111*E111</f>
        <v>0</v>
      </c>
      <c r="G111" s="77"/>
    </row>
    <row r="112" spans="1:7" ht="13.15">
      <c r="A112" s="82"/>
      <c r="B112" s="45"/>
      <c r="C112" s="46"/>
      <c r="D112" s="113"/>
      <c r="E112" s="83"/>
      <c r="F112" s="95"/>
      <c r="G112" s="77"/>
    </row>
    <row r="113" spans="1:7" ht="13.9">
      <c r="A113" s="78" t="s">
        <v>46</v>
      </c>
      <c r="B113" s="53"/>
      <c r="C113" s="79"/>
      <c r="D113" s="111"/>
      <c r="E113" s="80"/>
      <c r="F113" s="94"/>
      <c r="G113" s="54"/>
    </row>
    <row r="114" spans="1:7" ht="13.9">
      <c r="A114" s="81" t="s">
        <v>20</v>
      </c>
      <c r="C114" s="46"/>
      <c r="D114" s="112"/>
      <c r="E114" s="86"/>
      <c r="F114" s="95"/>
    </row>
    <row r="115" spans="1:7" ht="13.15">
      <c r="A115" s="82"/>
      <c r="B115" s="45" t="s">
        <v>47</v>
      </c>
      <c r="C115" s="46" t="s">
        <v>22</v>
      </c>
      <c r="D115" s="113">
        <v>0.113</v>
      </c>
      <c r="E115" s="83">
        <v>441</v>
      </c>
      <c r="F115" s="95">
        <f>D115*E115</f>
        <v>49.832999999999998</v>
      </c>
      <c r="G115" s="77"/>
    </row>
    <row r="116" spans="1:7" ht="13.9">
      <c r="A116" s="81" t="s">
        <v>23</v>
      </c>
      <c r="C116" s="46"/>
      <c r="D116" s="112"/>
      <c r="E116" s="86"/>
      <c r="F116" s="95"/>
    </row>
    <row r="117" spans="1:7" ht="13.15">
      <c r="A117" s="82"/>
      <c r="B117" s="45" t="s">
        <v>47</v>
      </c>
      <c r="C117" s="46" t="s">
        <v>22</v>
      </c>
      <c r="D117" s="113">
        <f>D115</f>
        <v>0.113</v>
      </c>
      <c r="E117" s="83">
        <v>0</v>
      </c>
      <c r="F117" s="95">
        <f>D117*E117</f>
        <v>0</v>
      </c>
      <c r="G117" s="77"/>
    </row>
    <row r="118" spans="1:7" ht="13.9">
      <c r="A118" s="81" t="s">
        <v>24</v>
      </c>
      <c r="C118" s="46"/>
      <c r="D118" s="112"/>
      <c r="E118" s="86"/>
      <c r="F118" s="95"/>
    </row>
    <row r="119" spans="1:7" ht="13.15">
      <c r="A119" s="82"/>
      <c r="B119" s="45" t="s">
        <v>47</v>
      </c>
      <c r="C119" s="46" t="s">
        <v>22</v>
      </c>
      <c r="D119" s="113">
        <f>D115*0.6</f>
        <v>6.7799999999999999E-2</v>
      </c>
      <c r="E119" s="83">
        <v>16</v>
      </c>
      <c r="F119" s="95">
        <f>D119*E119</f>
        <v>1.0848</v>
      </c>
      <c r="G119" s="77"/>
    </row>
    <row r="120" spans="1:7" ht="13.9">
      <c r="A120" s="81" t="s">
        <v>25</v>
      </c>
      <c r="B120" s="45"/>
      <c r="C120" s="46"/>
      <c r="D120" s="113"/>
      <c r="E120" s="83"/>
      <c r="F120" s="95"/>
      <c r="G120" s="77"/>
    </row>
    <row r="121" spans="1:7" ht="13.15">
      <c r="A121" s="82"/>
      <c r="B121" s="45" t="s">
        <v>47</v>
      </c>
      <c r="C121" s="46" t="s">
        <v>22</v>
      </c>
      <c r="D121" s="113">
        <f>D115*0.5</f>
        <v>5.6500000000000002E-2</v>
      </c>
      <c r="E121" s="83">
        <v>11</v>
      </c>
      <c r="F121" s="95">
        <f>D121*E121</f>
        <v>0.62150000000000005</v>
      </c>
      <c r="G121" s="77"/>
    </row>
    <row r="122" spans="1:7" ht="13.9">
      <c r="A122" s="81" t="s">
        <v>26</v>
      </c>
      <c r="B122" s="45"/>
      <c r="C122" s="46"/>
      <c r="D122" s="113"/>
      <c r="E122" s="83"/>
      <c r="F122" s="95"/>
      <c r="G122" s="77"/>
    </row>
    <row r="123" spans="1:7" ht="13.15">
      <c r="A123" s="82"/>
      <c r="B123" s="45" t="s">
        <v>47</v>
      </c>
      <c r="C123" s="46" t="s">
        <v>22</v>
      </c>
      <c r="D123" s="113">
        <f>D115*0.3</f>
        <v>3.39E-2</v>
      </c>
      <c r="E123" s="83">
        <v>2</v>
      </c>
      <c r="F123" s="95">
        <f>D123*E123</f>
        <v>6.7799999999999999E-2</v>
      </c>
      <c r="G123" s="77"/>
    </row>
    <row r="124" spans="1:7" ht="13.9">
      <c r="A124" s="81" t="s">
        <v>27</v>
      </c>
      <c r="B124" s="45"/>
      <c r="C124" s="46"/>
      <c r="D124" s="113"/>
      <c r="E124" s="83"/>
      <c r="F124" s="95"/>
      <c r="G124" s="77"/>
    </row>
    <row r="125" spans="1:7" ht="13.15">
      <c r="A125" s="82"/>
      <c r="B125" s="45" t="s">
        <v>47</v>
      </c>
      <c r="C125" s="46" t="s">
        <v>22</v>
      </c>
      <c r="D125" s="113">
        <f>0</f>
        <v>0</v>
      </c>
      <c r="E125" s="83">
        <v>29</v>
      </c>
      <c r="F125" s="95">
        <f>D125*E125</f>
        <v>0</v>
      </c>
      <c r="G125" s="77"/>
    </row>
    <row r="126" spans="1:7" ht="13.9">
      <c r="A126" s="81" t="s">
        <v>28</v>
      </c>
      <c r="B126" s="45"/>
      <c r="C126" s="46"/>
      <c r="D126" s="113"/>
      <c r="E126" s="83"/>
      <c r="F126" s="95"/>
      <c r="G126" s="77"/>
    </row>
    <row r="127" spans="1:7" ht="13.15">
      <c r="A127" s="82"/>
      <c r="B127" s="45" t="s">
        <v>47</v>
      </c>
      <c r="C127" s="46" t="s">
        <v>22</v>
      </c>
      <c r="D127" s="113">
        <f>0</f>
        <v>0</v>
      </c>
      <c r="E127" s="83">
        <v>15</v>
      </c>
      <c r="F127" s="95">
        <f>D127*E127</f>
        <v>0</v>
      </c>
      <c r="G127" s="77"/>
    </row>
    <row r="128" spans="1:7" ht="13.9">
      <c r="A128" s="81" t="s">
        <v>30</v>
      </c>
      <c r="B128" s="45"/>
      <c r="C128" s="46"/>
      <c r="D128" s="113"/>
      <c r="E128" s="83"/>
      <c r="F128" s="95"/>
      <c r="G128" s="77"/>
    </row>
    <row r="129" spans="1:7" ht="13.15">
      <c r="A129" s="82"/>
      <c r="B129" s="45" t="s">
        <v>47</v>
      </c>
      <c r="C129" s="46" t="s">
        <v>22</v>
      </c>
      <c r="D129" s="113">
        <f>0</f>
        <v>0</v>
      </c>
      <c r="E129" s="83">
        <v>0</v>
      </c>
      <c r="F129" s="95">
        <f>D129*E129</f>
        <v>0</v>
      </c>
      <c r="G129" s="77"/>
    </row>
    <row r="130" spans="1:7" ht="13.15">
      <c r="A130" s="82"/>
      <c r="B130" s="45"/>
      <c r="C130" s="46"/>
      <c r="D130" s="113"/>
      <c r="E130" s="83"/>
      <c r="F130" s="96"/>
      <c r="G130" s="77"/>
    </row>
    <row r="131" spans="1:7" ht="13.9">
      <c r="A131" s="78" t="s">
        <v>49</v>
      </c>
      <c r="B131" s="53"/>
      <c r="C131" s="79"/>
      <c r="D131" s="111"/>
      <c r="E131" s="80"/>
      <c r="F131" s="94"/>
      <c r="G131" s="54"/>
    </row>
    <row r="132" spans="1:7" ht="13.9">
      <c r="A132" s="81" t="s">
        <v>20</v>
      </c>
      <c r="C132" s="46"/>
      <c r="D132" s="112"/>
      <c r="E132" s="86"/>
      <c r="F132" s="95"/>
    </row>
    <row r="133" spans="1:7" ht="13.15">
      <c r="A133" s="82"/>
      <c r="B133" s="45" t="s">
        <v>50</v>
      </c>
      <c r="C133" s="46" t="s">
        <v>22</v>
      </c>
      <c r="D133" s="113">
        <v>0.124</v>
      </c>
      <c r="E133" s="83">
        <v>441</v>
      </c>
      <c r="F133" s="95">
        <f>D133*E133</f>
        <v>54.683999999999997</v>
      </c>
      <c r="G133" s="77"/>
    </row>
    <row r="134" spans="1:7" ht="13.9">
      <c r="A134" s="81" t="s">
        <v>23</v>
      </c>
      <c r="C134" s="46"/>
      <c r="D134" s="112"/>
      <c r="E134" s="86"/>
      <c r="F134" s="95"/>
    </row>
    <row r="135" spans="1:7" ht="13.15">
      <c r="A135" s="82"/>
      <c r="B135" s="45" t="s">
        <v>50</v>
      </c>
      <c r="C135" s="46" t="s">
        <v>22</v>
      </c>
      <c r="D135" s="113">
        <f>D133</f>
        <v>0.124</v>
      </c>
      <c r="E135" s="83">
        <v>0</v>
      </c>
      <c r="F135" s="95">
        <f>D135*E135</f>
        <v>0</v>
      </c>
      <c r="G135" s="77"/>
    </row>
    <row r="136" spans="1:7" ht="13.9">
      <c r="A136" s="81" t="s">
        <v>24</v>
      </c>
      <c r="C136" s="46"/>
      <c r="D136" s="112"/>
      <c r="E136" s="86"/>
      <c r="F136" s="95"/>
    </row>
    <row r="137" spans="1:7" ht="13.15">
      <c r="A137" s="82"/>
      <c r="B137" s="45" t="s">
        <v>50</v>
      </c>
      <c r="C137" s="46" t="s">
        <v>22</v>
      </c>
      <c r="D137" s="113">
        <f>D133*0.6</f>
        <v>7.4399999999999994E-2</v>
      </c>
      <c r="E137" s="83">
        <v>16</v>
      </c>
      <c r="F137" s="95">
        <f>D137*E137</f>
        <v>1.1903999999999999</v>
      </c>
      <c r="G137" s="77"/>
    </row>
    <row r="138" spans="1:7" ht="13.9">
      <c r="A138" s="81" t="s">
        <v>25</v>
      </c>
      <c r="B138" s="45"/>
      <c r="C138" s="46"/>
      <c r="D138" s="113"/>
      <c r="E138" s="83"/>
      <c r="F138" s="95"/>
      <c r="G138" s="77"/>
    </row>
    <row r="139" spans="1:7" ht="13.15">
      <c r="A139" s="82"/>
      <c r="B139" s="45" t="s">
        <v>50</v>
      </c>
      <c r="C139" s="46" t="s">
        <v>22</v>
      </c>
      <c r="D139" s="113">
        <f>D133*0.5</f>
        <v>6.2E-2</v>
      </c>
      <c r="E139" s="83">
        <v>11</v>
      </c>
      <c r="F139" s="95">
        <f>D139*E139</f>
        <v>0.68199999999999994</v>
      </c>
      <c r="G139" s="77"/>
    </row>
    <row r="140" spans="1:7" ht="13.9">
      <c r="A140" s="81" t="s">
        <v>26</v>
      </c>
      <c r="B140" s="45"/>
      <c r="C140" s="46"/>
      <c r="D140" s="113"/>
      <c r="E140" s="83"/>
      <c r="F140" s="95"/>
      <c r="G140" s="77"/>
    </row>
    <row r="141" spans="1:7" ht="13.15">
      <c r="A141" s="82"/>
      <c r="B141" s="45" t="s">
        <v>50</v>
      </c>
      <c r="C141" s="46" t="s">
        <v>22</v>
      </c>
      <c r="D141" s="113">
        <f>D133*0.3</f>
        <v>3.7199999999999997E-2</v>
      </c>
      <c r="E141" s="83">
        <v>2</v>
      </c>
      <c r="F141" s="95">
        <f>D141*E141</f>
        <v>7.4399999999999994E-2</v>
      </c>
      <c r="G141" s="77"/>
    </row>
    <row r="142" spans="1:7" ht="13.9">
      <c r="A142" s="81" t="s">
        <v>27</v>
      </c>
      <c r="B142" s="45"/>
      <c r="C142" s="46"/>
      <c r="D142" s="113"/>
      <c r="E142" s="83"/>
      <c r="F142" s="95"/>
      <c r="G142" s="77"/>
    </row>
    <row r="143" spans="1:7" ht="13.15">
      <c r="A143" s="82"/>
      <c r="B143" s="45" t="s">
        <v>50</v>
      </c>
      <c r="C143" s="46" t="s">
        <v>22</v>
      </c>
      <c r="D143" s="113">
        <f>0</f>
        <v>0</v>
      </c>
      <c r="E143" s="83">
        <v>29</v>
      </c>
      <c r="F143" s="95">
        <f>D143*E143</f>
        <v>0</v>
      </c>
      <c r="G143" s="77"/>
    </row>
    <row r="144" spans="1:7" ht="13.9">
      <c r="A144" s="81" t="s">
        <v>28</v>
      </c>
      <c r="B144" s="45"/>
      <c r="C144" s="46"/>
      <c r="D144" s="113"/>
      <c r="E144" s="83"/>
      <c r="F144" s="95"/>
      <c r="G144" s="77"/>
    </row>
    <row r="145" spans="1:7" ht="13.15">
      <c r="A145" s="82"/>
      <c r="B145" s="45" t="s">
        <v>50</v>
      </c>
      <c r="C145" s="46" t="s">
        <v>22</v>
      </c>
      <c r="D145" s="113">
        <f>0</f>
        <v>0</v>
      </c>
      <c r="E145" s="83">
        <v>15</v>
      </c>
      <c r="F145" s="95">
        <f>D145*E145</f>
        <v>0</v>
      </c>
      <c r="G145" s="77"/>
    </row>
    <row r="146" spans="1:7" ht="13.9">
      <c r="A146" s="81" t="s">
        <v>30</v>
      </c>
      <c r="B146" s="45"/>
      <c r="C146" s="46"/>
      <c r="D146" s="113"/>
      <c r="E146" s="83"/>
      <c r="F146" s="95"/>
      <c r="G146" s="77"/>
    </row>
    <row r="147" spans="1:7" ht="13.15">
      <c r="A147" s="82"/>
      <c r="B147" s="45" t="s">
        <v>50</v>
      </c>
      <c r="C147" s="46" t="s">
        <v>22</v>
      </c>
      <c r="D147" s="113">
        <f>0</f>
        <v>0</v>
      </c>
      <c r="E147" s="83">
        <v>0</v>
      </c>
      <c r="F147" s="95">
        <f>D147*E147</f>
        <v>0</v>
      </c>
      <c r="G147" s="77"/>
    </row>
    <row r="148" spans="1:7" ht="13.15">
      <c r="A148" s="82"/>
      <c r="B148" s="45"/>
      <c r="C148" s="46"/>
      <c r="D148" s="113"/>
      <c r="E148" s="83"/>
      <c r="F148" s="95"/>
      <c r="G148" s="77"/>
    </row>
    <row r="149" spans="1:7" ht="13.9">
      <c r="A149" s="78" t="s">
        <v>51</v>
      </c>
      <c r="B149" s="53"/>
      <c r="C149" s="79"/>
      <c r="D149" s="111"/>
      <c r="E149" s="80"/>
      <c r="F149" s="93"/>
      <c r="G149" s="54"/>
    </row>
    <row r="150" spans="1:7" ht="13.9">
      <c r="A150" s="81" t="s">
        <v>20</v>
      </c>
      <c r="C150" s="46"/>
      <c r="D150" s="112"/>
      <c r="E150" s="86"/>
      <c r="F150" s="96"/>
    </row>
    <row r="151" spans="1:7" ht="13.15">
      <c r="A151" s="82"/>
      <c r="B151" s="45" t="s">
        <v>52</v>
      </c>
      <c r="C151" s="46" t="s">
        <v>22</v>
      </c>
      <c r="D151" s="113">
        <v>0.124</v>
      </c>
      <c r="E151" s="83">
        <v>441</v>
      </c>
      <c r="F151" s="95">
        <f>D151*E151</f>
        <v>54.683999999999997</v>
      </c>
      <c r="G151" s="77"/>
    </row>
    <row r="152" spans="1:7" ht="13.9">
      <c r="A152" s="81" t="s">
        <v>23</v>
      </c>
      <c r="C152" s="46"/>
      <c r="D152" s="112"/>
      <c r="E152" s="86"/>
      <c r="F152" s="95"/>
    </row>
    <row r="153" spans="1:7" ht="13.15">
      <c r="A153" s="82"/>
      <c r="B153" s="45" t="s">
        <v>52</v>
      </c>
      <c r="C153" s="46" t="s">
        <v>22</v>
      </c>
      <c r="D153" s="113">
        <f>D151</f>
        <v>0.124</v>
      </c>
      <c r="E153" s="83">
        <v>0</v>
      </c>
      <c r="F153" s="95">
        <f>D153*E153</f>
        <v>0</v>
      </c>
      <c r="G153" s="77"/>
    </row>
    <row r="154" spans="1:7" ht="13.9">
      <c r="A154" s="81" t="s">
        <v>24</v>
      </c>
      <c r="C154" s="46"/>
      <c r="D154" s="112"/>
      <c r="E154" s="86"/>
      <c r="F154" s="95"/>
    </row>
    <row r="155" spans="1:7" ht="13.15">
      <c r="A155" s="82"/>
      <c r="B155" s="45" t="s">
        <v>52</v>
      </c>
      <c r="C155" s="46" t="s">
        <v>22</v>
      </c>
      <c r="D155" s="113">
        <f>D151*0.6</f>
        <v>7.4399999999999994E-2</v>
      </c>
      <c r="E155" s="83">
        <v>16</v>
      </c>
      <c r="F155" s="95">
        <f>D155*E155</f>
        <v>1.1903999999999999</v>
      </c>
      <c r="G155" s="77"/>
    </row>
    <row r="156" spans="1:7" ht="13.9">
      <c r="A156" s="81" t="s">
        <v>25</v>
      </c>
      <c r="B156" s="45"/>
      <c r="C156" s="46"/>
      <c r="D156" s="113"/>
      <c r="E156" s="83"/>
      <c r="F156" s="95"/>
      <c r="G156" s="77"/>
    </row>
    <row r="157" spans="1:7" ht="13.15">
      <c r="A157" s="82"/>
      <c r="B157" s="45" t="s">
        <v>52</v>
      </c>
      <c r="C157" s="46" t="s">
        <v>22</v>
      </c>
      <c r="D157" s="113">
        <f>D151*0.5</f>
        <v>6.2E-2</v>
      </c>
      <c r="E157" s="83">
        <v>11</v>
      </c>
      <c r="F157" s="95">
        <f>D157*E157</f>
        <v>0.68199999999999994</v>
      </c>
      <c r="G157" s="77"/>
    </row>
    <row r="158" spans="1:7" ht="13.9">
      <c r="A158" s="81" t="s">
        <v>26</v>
      </c>
      <c r="B158" s="45"/>
      <c r="C158" s="46"/>
      <c r="D158" s="113"/>
      <c r="E158" s="83"/>
      <c r="F158" s="95"/>
      <c r="G158" s="77"/>
    </row>
    <row r="159" spans="1:7" ht="13.15">
      <c r="A159" s="82"/>
      <c r="B159" s="45" t="s">
        <v>52</v>
      </c>
      <c r="C159" s="46" t="s">
        <v>22</v>
      </c>
      <c r="D159" s="113">
        <f>D151*0.3</f>
        <v>3.7199999999999997E-2</v>
      </c>
      <c r="E159" s="83">
        <v>0</v>
      </c>
      <c r="F159" s="95">
        <f>D159*E159</f>
        <v>0</v>
      </c>
      <c r="G159" s="77"/>
    </row>
    <row r="160" spans="1:7" ht="13.9">
      <c r="A160" s="81" t="s">
        <v>27</v>
      </c>
      <c r="B160" s="45"/>
      <c r="C160" s="46"/>
      <c r="D160" s="113"/>
      <c r="E160" s="83"/>
      <c r="F160" s="95"/>
      <c r="G160" s="77"/>
    </row>
    <row r="161" spans="1:7" ht="13.15">
      <c r="A161" s="82"/>
      <c r="B161" s="45" t="s">
        <v>52</v>
      </c>
      <c r="C161" s="46" t="s">
        <v>22</v>
      </c>
      <c r="D161" s="113">
        <f>0</f>
        <v>0</v>
      </c>
      <c r="E161" s="83">
        <v>31</v>
      </c>
      <c r="F161" s="95">
        <f>D161*E161</f>
        <v>0</v>
      </c>
      <c r="G161" s="77"/>
    </row>
    <row r="162" spans="1:7" ht="13.9">
      <c r="A162" s="81" t="s">
        <v>28</v>
      </c>
      <c r="B162" s="45"/>
      <c r="C162" s="46"/>
      <c r="D162" s="113"/>
      <c r="E162" s="83"/>
      <c r="F162" s="95"/>
      <c r="G162" s="77"/>
    </row>
    <row r="163" spans="1:7" ht="13.15">
      <c r="A163" s="82"/>
      <c r="B163" s="45" t="s">
        <v>52</v>
      </c>
      <c r="C163" s="46" t="s">
        <v>22</v>
      </c>
      <c r="D163" s="113">
        <f>0</f>
        <v>0</v>
      </c>
      <c r="E163" s="83">
        <v>15</v>
      </c>
      <c r="F163" s="95">
        <f>D163*E163</f>
        <v>0</v>
      </c>
      <c r="G163" s="77"/>
    </row>
    <row r="164" spans="1:7" ht="13.9">
      <c r="A164" s="81" t="s">
        <v>30</v>
      </c>
      <c r="B164" s="45"/>
      <c r="C164" s="46"/>
      <c r="D164" s="113"/>
      <c r="E164" s="83"/>
      <c r="F164" s="95"/>
      <c r="G164" s="77"/>
    </row>
    <row r="165" spans="1:7" ht="13.15">
      <c r="A165" s="82"/>
      <c r="B165" s="45" t="s">
        <v>52</v>
      </c>
      <c r="C165" s="46" t="s">
        <v>22</v>
      </c>
      <c r="D165" s="113">
        <f>0</f>
        <v>0</v>
      </c>
      <c r="E165" s="83">
        <v>0</v>
      </c>
      <c r="F165" s="95">
        <f>D165*E165</f>
        <v>0</v>
      </c>
      <c r="G165" s="77"/>
    </row>
    <row r="166" spans="1:7" ht="13.15">
      <c r="A166" s="82"/>
      <c r="B166" s="45"/>
      <c r="C166" s="46"/>
      <c r="D166" s="113"/>
      <c r="E166" s="83"/>
      <c r="F166" s="95"/>
      <c r="G166" s="77"/>
    </row>
    <row r="167" spans="1:7" ht="13.9">
      <c r="A167" s="78" t="s">
        <v>53</v>
      </c>
      <c r="B167" s="53"/>
      <c r="C167" s="79"/>
      <c r="D167" s="111"/>
      <c r="E167" s="80"/>
      <c r="F167" s="94"/>
      <c r="G167" s="54"/>
    </row>
    <row r="168" spans="1:7" ht="13.9">
      <c r="A168" s="81" t="s">
        <v>20</v>
      </c>
      <c r="C168" s="46"/>
      <c r="D168" s="112"/>
      <c r="E168" s="86"/>
      <c r="F168" s="95"/>
    </row>
    <row r="169" spans="1:7" ht="13.15">
      <c r="A169" s="82"/>
      <c r="B169" s="45" t="s">
        <v>54</v>
      </c>
      <c r="C169" s="46" t="s">
        <v>22</v>
      </c>
      <c r="D169" s="113">
        <v>0.124</v>
      </c>
      <c r="E169" s="83">
        <v>446</v>
      </c>
      <c r="F169" s="95">
        <f>D169*E169</f>
        <v>55.304000000000002</v>
      </c>
      <c r="G169" s="77"/>
    </row>
    <row r="170" spans="1:7" ht="13.9">
      <c r="A170" s="81" t="s">
        <v>23</v>
      </c>
      <c r="C170" s="46"/>
      <c r="D170" s="112"/>
      <c r="E170" s="86"/>
      <c r="F170" s="95"/>
    </row>
    <row r="171" spans="1:7" ht="13.15">
      <c r="A171" s="82"/>
      <c r="B171" s="45" t="s">
        <v>54</v>
      </c>
      <c r="C171" s="46" t="s">
        <v>22</v>
      </c>
      <c r="D171" s="113">
        <f>D169</f>
        <v>0.124</v>
      </c>
      <c r="E171" s="83">
        <v>0</v>
      </c>
      <c r="F171" s="95">
        <f>D171*E171</f>
        <v>0</v>
      </c>
      <c r="G171" s="77"/>
    </row>
    <row r="172" spans="1:7" ht="13.9">
      <c r="A172" s="81" t="s">
        <v>24</v>
      </c>
      <c r="C172" s="46"/>
      <c r="D172" s="112"/>
      <c r="E172" s="86"/>
      <c r="F172" s="95"/>
    </row>
    <row r="173" spans="1:7" ht="13.15">
      <c r="A173" s="82"/>
      <c r="B173" s="45" t="s">
        <v>54</v>
      </c>
      <c r="C173" s="46" t="s">
        <v>22</v>
      </c>
      <c r="D173" s="113">
        <f>D169*0.6</f>
        <v>7.4399999999999994E-2</v>
      </c>
      <c r="E173" s="83">
        <v>11</v>
      </c>
      <c r="F173" s="95">
        <f>D173*E173</f>
        <v>0.81839999999999991</v>
      </c>
      <c r="G173" s="77"/>
    </row>
    <row r="174" spans="1:7" ht="13.9">
      <c r="A174" s="81" t="s">
        <v>25</v>
      </c>
      <c r="B174" s="45"/>
      <c r="C174" s="46"/>
      <c r="D174" s="113"/>
      <c r="E174" s="83"/>
      <c r="F174" s="95"/>
      <c r="G174" s="77"/>
    </row>
    <row r="175" spans="1:7" ht="13.15">
      <c r="A175" s="82"/>
      <c r="B175" s="45" t="s">
        <v>54</v>
      </c>
      <c r="C175" s="46" t="s">
        <v>22</v>
      </c>
      <c r="D175" s="113">
        <f>D169*0.5</f>
        <v>6.2E-2</v>
      </c>
      <c r="E175" s="83">
        <v>11</v>
      </c>
      <c r="F175" s="95">
        <f>D175*E175</f>
        <v>0.68199999999999994</v>
      </c>
      <c r="G175" s="77"/>
    </row>
    <row r="176" spans="1:7" ht="13.9">
      <c r="A176" s="81" t="s">
        <v>26</v>
      </c>
      <c r="B176" s="45"/>
      <c r="C176" s="46"/>
      <c r="D176" s="113"/>
      <c r="E176" s="83"/>
      <c r="F176" s="95"/>
      <c r="G176" s="77"/>
    </row>
    <row r="177" spans="1:7" ht="13.15">
      <c r="A177" s="82"/>
      <c r="B177" s="45" t="s">
        <v>54</v>
      </c>
      <c r="C177" s="46" t="s">
        <v>22</v>
      </c>
      <c r="D177" s="113">
        <f>D169*0.3</f>
        <v>3.7199999999999997E-2</v>
      </c>
      <c r="E177" s="83">
        <v>0</v>
      </c>
      <c r="F177" s="95">
        <f>D177*E177</f>
        <v>0</v>
      </c>
      <c r="G177" s="77"/>
    </row>
    <row r="178" spans="1:7" ht="13.9">
      <c r="A178" s="81" t="s">
        <v>27</v>
      </c>
      <c r="B178" s="45"/>
      <c r="C178" s="46"/>
      <c r="D178" s="113"/>
      <c r="E178" s="83"/>
      <c r="F178" s="95"/>
      <c r="G178" s="77"/>
    </row>
    <row r="179" spans="1:7" ht="13.15">
      <c r="A179" s="82"/>
      <c r="B179" s="45" t="s">
        <v>54</v>
      </c>
      <c r="C179" s="46" t="s">
        <v>22</v>
      </c>
      <c r="D179" s="113">
        <f>0</f>
        <v>0</v>
      </c>
      <c r="E179" s="83">
        <v>31</v>
      </c>
      <c r="F179" s="95">
        <f>D179*E179</f>
        <v>0</v>
      </c>
      <c r="G179" s="77"/>
    </row>
    <row r="180" spans="1:7" ht="13.9">
      <c r="A180" s="81" t="s">
        <v>28</v>
      </c>
      <c r="B180" s="45"/>
      <c r="C180" s="46"/>
      <c r="D180" s="113"/>
      <c r="E180" s="83"/>
      <c r="F180" s="95"/>
      <c r="G180" s="77"/>
    </row>
    <row r="181" spans="1:7" ht="13.15">
      <c r="A181" s="82"/>
      <c r="B181" s="45" t="s">
        <v>54</v>
      </c>
      <c r="C181" s="46" t="s">
        <v>22</v>
      </c>
      <c r="D181" s="113">
        <f>0</f>
        <v>0</v>
      </c>
      <c r="E181" s="83">
        <v>15</v>
      </c>
      <c r="F181" s="95">
        <f>D181*E181</f>
        <v>0</v>
      </c>
      <c r="G181" s="77"/>
    </row>
    <row r="182" spans="1:7" ht="13.9">
      <c r="A182" s="81" t="s">
        <v>30</v>
      </c>
      <c r="B182" s="45"/>
      <c r="C182" s="46"/>
      <c r="D182" s="113"/>
      <c r="E182" s="83"/>
      <c r="F182" s="95"/>
      <c r="G182" s="77"/>
    </row>
    <row r="183" spans="1:7" ht="13.15">
      <c r="A183" s="82"/>
      <c r="B183" s="45" t="s">
        <v>54</v>
      </c>
      <c r="C183" s="46" t="s">
        <v>22</v>
      </c>
      <c r="D183" s="113">
        <f>0</f>
        <v>0</v>
      </c>
      <c r="E183" s="83">
        <v>0</v>
      </c>
      <c r="F183" s="95">
        <f>D183*E183</f>
        <v>0</v>
      </c>
      <c r="G183" s="77"/>
    </row>
    <row r="184" spans="1:7" ht="13.15">
      <c r="A184" s="82"/>
      <c r="B184" s="45"/>
      <c r="C184" s="46"/>
      <c r="D184" s="113"/>
      <c r="E184" s="83"/>
      <c r="F184" s="95"/>
      <c r="G184" s="77"/>
    </row>
    <row r="185" spans="1:7" ht="13.9">
      <c r="A185" s="78" t="s">
        <v>55</v>
      </c>
      <c r="B185" s="53"/>
      <c r="C185" s="79"/>
      <c r="D185" s="111"/>
      <c r="E185" s="80"/>
      <c r="F185" s="94"/>
      <c r="G185" s="54"/>
    </row>
    <row r="186" spans="1:7" ht="13.9">
      <c r="A186" s="81" t="s">
        <v>20</v>
      </c>
      <c r="C186" s="46"/>
      <c r="D186" s="112"/>
      <c r="E186" s="86"/>
      <c r="F186" s="95"/>
    </row>
    <row r="187" spans="1:7" ht="13.15">
      <c r="A187" s="82"/>
      <c r="B187" s="45" t="s">
        <v>56</v>
      </c>
      <c r="C187" s="46" t="s">
        <v>22</v>
      </c>
      <c r="D187" s="113">
        <v>0.113</v>
      </c>
      <c r="E187" s="83">
        <v>441</v>
      </c>
      <c r="F187" s="95">
        <f>D187*E187</f>
        <v>49.832999999999998</v>
      </c>
      <c r="G187" s="77"/>
    </row>
    <row r="188" spans="1:7" ht="13.9">
      <c r="A188" s="81" t="s">
        <v>23</v>
      </c>
      <c r="C188" s="46"/>
      <c r="D188" s="112"/>
      <c r="E188" s="86"/>
      <c r="F188" s="95"/>
    </row>
    <row r="189" spans="1:7" ht="13.15">
      <c r="A189" s="82"/>
      <c r="B189" s="45" t="s">
        <v>56</v>
      </c>
      <c r="C189" s="46" t="s">
        <v>22</v>
      </c>
      <c r="D189" s="113">
        <f>D187</f>
        <v>0.113</v>
      </c>
      <c r="E189" s="83">
        <v>0</v>
      </c>
      <c r="F189" s="95">
        <f>D189*E189</f>
        <v>0</v>
      </c>
      <c r="G189" s="77"/>
    </row>
    <row r="190" spans="1:7" ht="13.9">
      <c r="A190" s="81" t="s">
        <v>24</v>
      </c>
      <c r="C190" s="46"/>
      <c r="D190" s="112"/>
      <c r="E190" s="86"/>
      <c r="F190" s="95"/>
    </row>
    <row r="191" spans="1:7" ht="13.15">
      <c r="A191" s="82"/>
      <c r="B191" s="45" t="s">
        <v>56</v>
      </c>
      <c r="C191" s="46" t="s">
        <v>22</v>
      </c>
      <c r="D191" s="113">
        <f>D187*0.6</f>
        <v>6.7799999999999999E-2</v>
      </c>
      <c r="E191" s="83">
        <v>16</v>
      </c>
      <c r="F191" s="95">
        <f>D191*E191</f>
        <v>1.0848</v>
      </c>
      <c r="G191" s="77"/>
    </row>
    <row r="192" spans="1:7" ht="13.9">
      <c r="A192" s="81" t="s">
        <v>25</v>
      </c>
      <c r="C192" s="46"/>
      <c r="D192" s="113"/>
      <c r="E192" s="83"/>
      <c r="F192" s="95"/>
      <c r="G192" s="77"/>
    </row>
    <row r="193" spans="1:7" ht="13.15">
      <c r="A193" s="82"/>
      <c r="B193" s="45" t="s">
        <v>56</v>
      </c>
      <c r="C193" s="46" t="s">
        <v>22</v>
      </c>
      <c r="D193" s="113">
        <f>D187*0.5</f>
        <v>5.6500000000000002E-2</v>
      </c>
      <c r="E193" s="83">
        <v>11</v>
      </c>
      <c r="F193" s="95">
        <f>D193*E193</f>
        <v>0.62150000000000005</v>
      </c>
      <c r="G193" s="77"/>
    </row>
    <row r="194" spans="1:7" ht="13.9">
      <c r="A194" s="81" t="s">
        <v>26</v>
      </c>
      <c r="C194" s="46"/>
      <c r="D194" s="113"/>
      <c r="E194" s="83"/>
      <c r="F194" s="95"/>
      <c r="G194" s="77"/>
    </row>
    <row r="195" spans="1:7" ht="13.15">
      <c r="A195" s="82"/>
      <c r="B195" s="45" t="s">
        <v>56</v>
      </c>
      <c r="C195" s="46" t="s">
        <v>22</v>
      </c>
      <c r="D195" s="113">
        <f>D187*0.3</f>
        <v>3.39E-2</v>
      </c>
      <c r="E195" s="83">
        <v>0</v>
      </c>
      <c r="F195" s="95">
        <f>D195*E195</f>
        <v>0</v>
      </c>
      <c r="G195" s="77"/>
    </row>
    <row r="196" spans="1:7" ht="13.9">
      <c r="A196" s="81" t="s">
        <v>27</v>
      </c>
      <c r="C196" s="46"/>
      <c r="D196" s="113"/>
      <c r="E196" s="83"/>
      <c r="F196" s="95"/>
      <c r="G196" s="77"/>
    </row>
    <row r="197" spans="1:7" ht="13.15">
      <c r="A197" s="82"/>
      <c r="B197" s="45" t="s">
        <v>56</v>
      </c>
      <c r="C197" s="46" t="s">
        <v>22</v>
      </c>
      <c r="D197" s="113">
        <f>0</f>
        <v>0</v>
      </c>
      <c r="E197" s="83">
        <v>31</v>
      </c>
      <c r="F197" s="95">
        <f>D197*E197</f>
        <v>0</v>
      </c>
      <c r="G197" s="77"/>
    </row>
    <row r="198" spans="1:7" ht="13.9">
      <c r="A198" s="81" t="s">
        <v>28</v>
      </c>
      <c r="C198" s="46"/>
      <c r="D198" s="113"/>
      <c r="E198" s="83"/>
      <c r="F198" s="95"/>
      <c r="G198" s="77"/>
    </row>
    <row r="199" spans="1:7" ht="13.15">
      <c r="A199" s="82"/>
      <c r="B199" s="45" t="s">
        <v>56</v>
      </c>
      <c r="C199" s="46" t="s">
        <v>22</v>
      </c>
      <c r="D199" s="113">
        <f>0</f>
        <v>0</v>
      </c>
      <c r="E199" s="83">
        <v>15</v>
      </c>
      <c r="F199" s="95">
        <f>D199*E199</f>
        <v>0</v>
      </c>
      <c r="G199" s="77"/>
    </row>
    <row r="200" spans="1:7" ht="13.9">
      <c r="A200" s="81" t="s">
        <v>30</v>
      </c>
      <c r="B200" s="45"/>
      <c r="C200" s="46"/>
      <c r="D200" s="113"/>
      <c r="E200" s="83"/>
      <c r="F200" s="95"/>
      <c r="G200" s="77"/>
    </row>
    <row r="201" spans="1:7" ht="13.15">
      <c r="A201" s="82"/>
      <c r="B201" s="45" t="s">
        <v>56</v>
      </c>
      <c r="C201" s="46" t="s">
        <v>22</v>
      </c>
      <c r="D201" s="113">
        <f>0</f>
        <v>0</v>
      </c>
      <c r="E201" s="83">
        <v>0</v>
      </c>
      <c r="F201" s="95">
        <f>D201*E201</f>
        <v>0</v>
      </c>
      <c r="G201" s="77"/>
    </row>
    <row r="202" spans="1:7" ht="13.15">
      <c r="A202" s="82"/>
      <c r="B202" s="45"/>
      <c r="C202" s="46"/>
      <c r="D202" s="113"/>
      <c r="E202" s="83"/>
      <c r="F202" s="95"/>
      <c r="G202" s="77"/>
    </row>
    <row r="203" spans="1:7" ht="13.9">
      <c r="A203" s="78" t="s">
        <v>58</v>
      </c>
      <c r="B203" s="53"/>
      <c r="C203" s="79"/>
      <c r="D203" s="111"/>
      <c r="E203" s="80"/>
      <c r="F203" s="93"/>
      <c r="G203" s="54"/>
    </row>
    <row r="204" spans="1:7" ht="13.9">
      <c r="A204" s="81" t="s">
        <v>20</v>
      </c>
      <c r="C204" s="46"/>
      <c r="D204" s="112"/>
      <c r="E204" s="86"/>
      <c r="F204" s="96"/>
    </row>
    <row r="205" spans="1:7" ht="13.15">
      <c r="A205" s="82"/>
      <c r="B205" s="45" t="s">
        <v>59</v>
      </c>
      <c r="C205" s="46" t="s">
        <v>22</v>
      </c>
      <c r="D205" s="113">
        <v>0.113</v>
      </c>
      <c r="E205" s="83">
        <v>441</v>
      </c>
      <c r="F205" s="95">
        <f>D205*E205</f>
        <v>49.832999999999998</v>
      </c>
      <c r="G205" s="77"/>
    </row>
    <row r="206" spans="1:7" ht="13.9">
      <c r="A206" s="81" t="s">
        <v>23</v>
      </c>
      <c r="C206" s="46"/>
      <c r="D206" s="112"/>
      <c r="E206" s="86"/>
      <c r="F206" s="95"/>
    </row>
    <row r="207" spans="1:7" ht="13.15">
      <c r="A207" s="82"/>
      <c r="B207" s="45" t="s">
        <v>59</v>
      </c>
      <c r="C207" s="46" t="s">
        <v>22</v>
      </c>
      <c r="D207" s="113">
        <f>D205</f>
        <v>0.113</v>
      </c>
      <c r="E207" s="83">
        <v>0</v>
      </c>
      <c r="F207" s="95">
        <f>D207*E207</f>
        <v>0</v>
      </c>
      <c r="G207" s="77"/>
    </row>
    <row r="208" spans="1:7" ht="13.9">
      <c r="A208" s="81" t="s">
        <v>24</v>
      </c>
      <c r="C208" s="46"/>
      <c r="D208" s="112"/>
      <c r="E208" s="86"/>
      <c r="F208" s="95"/>
    </row>
    <row r="209" spans="1:7" ht="13.15">
      <c r="A209" s="82"/>
      <c r="B209" s="45" t="s">
        <v>59</v>
      </c>
      <c r="C209" s="46" t="s">
        <v>22</v>
      </c>
      <c r="D209" s="113">
        <f>D205*0.6</f>
        <v>6.7799999999999999E-2</v>
      </c>
      <c r="E209" s="83">
        <v>16</v>
      </c>
      <c r="F209" s="95">
        <f>D209*E209</f>
        <v>1.0848</v>
      </c>
      <c r="G209" s="77"/>
    </row>
    <row r="210" spans="1:7" ht="13.9">
      <c r="A210" s="81" t="s">
        <v>25</v>
      </c>
      <c r="B210" s="45"/>
      <c r="C210" s="46"/>
      <c r="D210" s="113"/>
      <c r="E210" s="83"/>
      <c r="F210" s="95"/>
      <c r="G210" s="77"/>
    </row>
    <row r="211" spans="1:7" ht="13.15">
      <c r="A211" s="82"/>
      <c r="B211" s="45" t="s">
        <v>59</v>
      </c>
      <c r="C211" s="46" t="s">
        <v>22</v>
      </c>
      <c r="D211" s="113">
        <f>D205*0.5</f>
        <v>5.6500000000000002E-2</v>
      </c>
      <c r="E211" s="83">
        <v>11</v>
      </c>
      <c r="F211" s="95">
        <f>D211*E211</f>
        <v>0.62150000000000005</v>
      </c>
      <c r="G211" s="77"/>
    </row>
    <row r="212" spans="1:7" ht="13.9">
      <c r="A212" s="81" t="s">
        <v>26</v>
      </c>
      <c r="B212" s="45"/>
      <c r="C212" s="46"/>
      <c r="D212" s="113"/>
      <c r="E212" s="83"/>
      <c r="F212" s="95"/>
      <c r="G212" s="77"/>
    </row>
    <row r="213" spans="1:7" ht="13.15">
      <c r="A213" s="82"/>
      <c r="B213" s="45" t="s">
        <v>59</v>
      </c>
      <c r="C213" s="46" t="s">
        <v>22</v>
      </c>
      <c r="D213" s="113">
        <f>D205*0.3</f>
        <v>3.39E-2</v>
      </c>
      <c r="E213" s="83">
        <v>0</v>
      </c>
      <c r="F213" s="95">
        <f>D213*E213</f>
        <v>0</v>
      </c>
      <c r="G213" s="77"/>
    </row>
    <row r="214" spans="1:7" ht="13.9">
      <c r="A214" s="81" t="s">
        <v>27</v>
      </c>
      <c r="B214" s="45"/>
      <c r="C214" s="46"/>
      <c r="D214" s="113"/>
      <c r="E214" s="83"/>
      <c r="F214" s="95"/>
      <c r="G214" s="77"/>
    </row>
    <row r="215" spans="1:7" ht="13.15">
      <c r="A215" s="82"/>
      <c r="B215" s="45" t="s">
        <v>59</v>
      </c>
      <c r="C215" s="46" t="s">
        <v>22</v>
      </c>
      <c r="D215" s="113">
        <f>0</f>
        <v>0</v>
      </c>
      <c r="E215" s="83">
        <v>31</v>
      </c>
      <c r="F215" s="95">
        <f>D215*E215</f>
        <v>0</v>
      </c>
      <c r="G215" s="77"/>
    </row>
    <row r="216" spans="1:7" ht="13.9">
      <c r="A216" s="81" t="s">
        <v>28</v>
      </c>
      <c r="B216" s="45"/>
      <c r="C216" s="46"/>
      <c r="D216" s="113"/>
      <c r="E216" s="83"/>
      <c r="F216" s="95"/>
      <c r="G216" s="77"/>
    </row>
    <row r="217" spans="1:7" ht="13.15">
      <c r="A217" s="82"/>
      <c r="B217" s="45" t="s">
        <v>59</v>
      </c>
      <c r="C217" s="46" t="s">
        <v>22</v>
      </c>
      <c r="D217" s="113">
        <f>0</f>
        <v>0</v>
      </c>
      <c r="E217" s="83">
        <v>15</v>
      </c>
      <c r="F217" s="95">
        <f>D217*E217</f>
        <v>0</v>
      </c>
      <c r="G217" s="77"/>
    </row>
    <row r="218" spans="1:7" ht="13.9">
      <c r="A218" s="81" t="s">
        <v>30</v>
      </c>
      <c r="B218" s="45"/>
      <c r="C218" s="46"/>
      <c r="D218" s="113"/>
      <c r="E218" s="83"/>
      <c r="F218" s="95"/>
      <c r="G218" s="77"/>
    </row>
    <row r="219" spans="1:7" ht="13.15">
      <c r="A219" s="82"/>
      <c r="B219" s="45" t="s">
        <v>59</v>
      </c>
      <c r="C219" s="46" t="s">
        <v>22</v>
      </c>
      <c r="D219" s="113">
        <f>0</f>
        <v>0</v>
      </c>
      <c r="E219" s="83">
        <v>0</v>
      </c>
      <c r="F219" s="95">
        <f>D219*E219</f>
        <v>0</v>
      </c>
      <c r="G219" s="77"/>
    </row>
    <row r="220" spans="1:7" ht="13.15">
      <c r="A220" s="82"/>
      <c r="B220" s="45"/>
      <c r="C220" s="46"/>
      <c r="D220" s="113"/>
      <c r="E220" s="83"/>
      <c r="F220" s="95"/>
      <c r="G220" s="77"/>
    </row>
    <row r="221" spans="1:7" ht="13.9">
      <c r="A221" s="78" t="s">
        <v>60</v>
      </c>
      <c r="B221" s="53"/>
      <c r="C221" s="79"/>
      <c r="D221" s="111"/>
      <c r="E221" s="80"/>
      <c r="F221" s="94"/>
      <c r="G221" s="54"/>
    </row>
    <row r="222" spans="1:7" ht="13.9">
      <c r="A222" s="81" t="s">
        <v>20</v>
      </c>
      <c r="C222" s="46"/>
      <c r="D222" s="112"/>
      <c r="E222" s="86"/>
      <c r="F222" s="95"/>
    </row>
    <row r="223" spans="1:7" ht="13.15">
      <c r="A223" s="82"/>
      <c r="B223" s="45" t="s">
        <v>61</v>
      </c>
      <c r="C223" s="46" t="s">
        <v>22</v>
      </c>
      <c r="D223" s="113">
        <v>9.8750000000000004E-2</v>
      </c>
      <c r="E223" s="83">
        <v>441</v>
      </c>
      <c r="F223" s="95">
        <f>D223*E223</f>
        <v>43.548750000000005</v>
      </c>
      <c r="G223" s="77"/>
    </row>
    <row r="224" spans="1:7" ht="13.9">
      <c r="A224" s="81" t="s">
        <v>23</v>
      </c>
      <c r="C224" s="46"/>
      <c r="D224" s="112"/>
      <c r="E224" s="86"/>
      <c r="F224" s="95"/>
    </row>
    <row r="225" spans="1:7" ht="13.15">
      <c r="A225" s="82"/>
      <c r="B225" s="45" t="s">
        <v>61</v>
      </c>
      <c r="C225" s="46" t="s">
        <v>22</v>
      </c>
      <c r="D225" s="113">
        <f>D223</f>
        <v>9.8750000000000004E-2</v>
      </c>
      <c r="E225" s="83">
        <v>0</v>
      </c>
      <c r="F225" s="95">
        <f>D225*E225</f>
        <v>0</v>
      </c>
      <c r="G225" s="77"/>
    </row>
    <row r="226" spans="1:7" ht="13.9">
      <c r="A226" s="81" t="s">
        <v>24</v>
      </c>
      <c r="C226" s="46"/>
      <c r="D226" s="112"/>
      <c r="E226" s="86"/>
      <c r="F226" s="95"/>
    </row>
    <row r="227" spans="1:7" ht="13.15">
      <c r="A227" s="82"/>
      <c r="B227" s="45" t="s">
        <v>61</v>
      </c>
      <c r="C227" s="46" t="s">
        <v>22</v>
      </c>
      <c r="D227" s="113">
        <f>D223*0.6</f>
        <v>5.9249999999999997E-2</v>
      </c>
      <c r="E227" s="83">
        <v>16</v>
      </c>
      <c r="F227" s="95">
        <f>D227*E227</f>
        <v>0.94799999999999995</v>
      </c>
      <c r="G227" s="77"/>
    </row>
    <row r="228" spans="1:7" ht="13.9">
      <c r="A228" s="81" t="s">
        <v>25</v>
      </c>
      <c r="B228" s="45"/>
      <c r="C228" s="46"/>
      <c r="D228" s="113"/>
      <c r="E228" s="83"/>
      <c r="F228" s="95"/>
      <c r="G228" s="77"/>
    </row>
    <row r="229" spans="1:7" ht="13.15">
      <c r="A229" s="82"/>
      <c r="B229" s="45" t="s">
        <v>61</v>
      </c>
      <c r="C229" s="46" t="s">
        <v>22</v>
      </c>
      <c r="D229" s="113">
        <f>D223*0.5</f>
        <v>4.9375000000000002E-2</v>
      </c>
      <c r="E229" s="83">
        <v>11</v>
      </c>
      <c r="F229" s="95">
        <f>D229*E229</f>
        <v>0.54312500000000008</v>
      </c>
      <c r="G229" s="77"/>
    </row>
    <row r="230" spans="1:7" ht="13.9">
      <c r="A230" s="81" t="s">
        <v>26</v>
      </c>
      <c r="B230" s="45"/>
      <c r="C230" s="46"/>
      <c r="D230" s="113"/>
      <c r="E230" s="83"/>
      <c r="F230" s="95"/>
      <c r="G230" s="77"/>
    </row>
    <row r="231" spans="1:7" ht="13.15">
      <c r="A231" s="82"/>
      <c r="B231" s="45" t="s">
        <v>61</v>
      </c>
      <c r="C231" s="46" t="s">
        <v>22</v>
      </c>
      <c r="D231" s="113">
        <f>D223*0.3</f>
        <v>2.9624999999999999E-2</v>
      </c>
      <c r="E231" s="83">
        <v>0</v>
      </c>
      <c r="F231" s="95">
        <f>D231*E231</f>
        <v>0</v>
      </c>
      <c r="G231" s="77"/>
    </row>
    <row r="232" spans="1:7" ht="13.9">
      <c r="A232" s="81" t="s">
        <v>27</v>
      </c>
      <c r="B232" s="45"/>
      <c r="C232" s="46"/>
      <c r="D232" s="113"/>
      <c r="E232" s="83"/>
      <c r="F232" s="95"/>
      <c r="G232" s="77"/>
    </row>
    <row r="233" spans="1:7" ht="13.15">
      <c r="A233" s="82"/>
      <c r="B233" s="45" t="s">
        <v>61</v>
      </c>
      <c r="C233" s="46" t="s">
        <v>22</v>
      </c>
      <c r="D233" s="113">
        <f>0</f>
        <v>0</v>
      </c>
      <c r="E233" s="83">
        <v>31</v>
      </c>
      <c r="F233" s="95">
        <f>D233*E233</f>
        <v>0</v>
      </c>
      <c r="G233" s="77"/>
    </row>
    <row r="234" spans="1:7" ht="13.9">
      <c r="A234" s="81" t="s">
        <v>28</v>
      </c>
      <c r="B234" s="45"/>
      <c r="C234" s="46"/>
      <c r="D234" s="113"/>
      <c r="E234" s="83"/>
      <c r="F234" s="95"/>
      <c r="G234" s="77"/>
    </row>
    <row r="235" spans="1:7" ht="13.15">
      <c r="A235" s="82"/>
      <c r="B235" s="45" t="s">
        <v>61</v>
      </c>
      <c r="C235" s="46" t="s">
        <v>22</v>
      </c>
      <c r="D235" s="113">
        <f>0</f>
        <v>0</v>
      </c>
      <c r="E235" s="83">
        <v>15</v>
      </c>
      <c r="F235" s="95">
        <f>D235*E235</f>
        <v>0</v>
      </c>
      <c r="G235" s="77"/>
    </row>
    <row r="236" spans="1:7" ht="13.9">
      <c r="A236" s="81" t="s">
        <v>30</v>
      </c>
      <c r="B236" s="45"/>
      <c r="C236" s="46"/>
      <c r="D236" s="113"/>
      <c r="E236" s="83"/>
      <c r="F236" s="95"/>
      <c r="G236" s="77"/>
    </row>
    <row r="237" spans="1:7" ht="13.15">
      <c r="A237" s="82"/>
      <c r="B237" s="45" t="s">
        <v>61</v>
      </c>
      <c r="C237" s="46" t="s">
        <v>22</v>
      </c>
      <c r="D237" s="113">
        <f>0</f>
        <v>0</v>
      </c>
      <c r="E237" s="83">
        <v>0</v>
      </c>
      <c r="F237" s="95">
        <f>D237*E237</f>
        <v>0</v>
      </c>
      <c r="G237" s="77"/>
    </row>
    <row r="238" spans="1:7" ht="13.15">
      <c r="A238" s="82"/>
      <c r="B238" s="45"/>
      <c r="C238" s="46"/>
      <c r="D238" s="113"/>
      <c r="E238" s="83"/>
      <c r="F238" s="95"/>
      <c r="G238" s="77"/>
    </row>
    <row r="239" spans="1:7" ht="13.9">
      <c r="A239" s="78" t="s">
        <v>67</v>
      </c>
      <c r="B239" s="53"/>
      <c r="C239" s="79"/>
      <c r="D239" s="111"/>
      <c r="E239" s="80"/>
      <c r="F239" s="94"/>
      <c r="G239" s="54"/>
    </row>
    <row r="240" spans="1:7" ht="13.9">
      <c r="A240" s="81" t="s">
        <v>20</v>
      </c>
      <c r="C240" s="46"/>
      <c r="D240" s="112"/>
      <c r="E240" s="86"/>
      <c r="F240" s="95"/>
      <c r="G240" s="77"/>
    </row>
    <row r="241" spans="1:7" ht="13.15">
      <c r="A241" s="82"/>
      <c r="B241" s="45" t="s">
        <v>68</v>
      </c>
      <c r="C241" s="46" t="s">
        <v>22</v>
      </c>
      <c r="D241" s="113">
        <v>0.124</v>
      </c>
      <c r="E241" s="83">
        <v>445</v>
      </c>
      <c r="F241" s="95">
        <f>D241*E241</f>
        <v>55.18</v>
      </c>
      <c r="G241" s="77"/>
    </row>
    <row r="242" spans="1:7" ht="13.9">
      <c r="A242" s="81" t="s">
        <v>23</v>
      </c>
      <c r="C242" s="46"/>
      <c r="D242" s="112"/>
      <c r="E242" s="86"/>
      <c r="F242" s="95"/>
      <c r="G242" s="77"/>
    </row>
    <row r="243" spans="1:7" ht="13.15">
      <c r="A243" s="82"/>
      <c r="B243" s="45" t="s">
        <v>68</v>
      </c>
      <c r="C243" s="46" t="s">
        <v>22</v>
      </c>
      <c r="D243" s="113">
        <f>D241</f>
        <v>0.124</v>
      </c>
      <c r="E243" s="83">
        <v>0</v>
      </c>
      <c r="F243" s="95">
        <f>D243*E243</f>
        <v>0</v>
      </c>
      <c r="G243" s="77"/>
    </row>
    <row r="244" spans="1:7" ht="13.9">
      <c r="A244" s="81" t="s">
        <v>24</v>
      </c>
      <c r="C244" s="46"/>
      <c r="D244" s="112"/>
      <c r="E244" s="86"/>
      <c r="F244" s="95"/>
      <c r="G244" s="77"/>
    </row>
    <row r="245" spans="1:7" ht="13.15">
      <c r="A245" s="82"/>
      <c r="B245" s="45" t="s">
        <v>68</v>
      </c>
      <c r="C245" s="46" t="s">
        <v>22</v>
      </c>
      <c r="D245" s="113">
        <f>D241*0.6</f>
        <v>7.4399999999999994E-2</v>
      </c>
      <c r="E245" s="83">
        <v>16</v>
      </c>
      <c r="F245" s="95">
        <f>D245*E245</f>
        <v>1.1903999999999999</v>
      </c>
      <c r="G245" s="77"/>
    </row>
    <row r="246" spans="1:7" ht="13.9">
      <c r="A246" s="81" t="s">
        <v>25</v>
      </c>
      <c r="B246" s="45"/>
      <c r="C246" s="46"/>
      <c r="D246" s="113"/>
      <c r="E246" s="83"/>
      <c r="F246" s="95"/>
      <c r="G246" s="77"/>
    </row>
    <row r="247" spans="1:7" ht="13.15">
      <c r="A247" s="82"/>
      <c r="B247" s="45" t="s">
        <v>68</v>
      </c>
      <c r="C247" s="46" t="s">
        <v>22</v>
      </c>
      <c r="D247" s="113">
        <f>D241*0.5</f>
        <v>6.2E-2</v>
      </c>
      <c r="E247" s="83">
        <v>11</v>
      </c>
      <c r="F247" s="95">
        <f>D247*E247</f>
        <v>0.68199999999999994</v>
      </c>
      <c r="G247" s="77"/>
    </row>
    <row r="248" spans="1:7" ht="13.9">
      <c r="A248" s="81" t="s">
        <v>26</v>
      </c>
      <c r="B248" s="45"/>
      <c r="C248" s="46"/>
      <c r="D248" s="113"/>
      <c r="E248" s="83"/>
      <c r="F248" s="95"/>
      <c r="G248" s="77"/>
    </row>
    <row r="249" spans="1:7" ht="13.15">
      <c r="A249" s="82"/>
      <c r="B249" s="45" t="s">
        <v>68</v>
      </c>
      <c r="C249" s="46" t="s">
        <v>22</v>
      </c>
      <c r="D249" s="113">
        <f>D241*0.3</f>
        <v>3.7199999999999997E-2</v>
      </c>
      <c r="E249" s="83">
        <v>0</v>
      </c>
      <c r="F249" s="95">
        <f>D249*E249</f>
        <v>0</v>
      </c>
      <c r="G249" s="77"/>
    </row>
    <row r="250" spans="1:7" ht="13.9">
      <c r="A250" s="81" t="s">
        <v>27</v>
      </c>
      <c r="B250" s="45"/>
      <c r="C250" s="46"/>
      <c r="D250" s="113"/>
      <c r="E250" s="83"/>
      <c r="F250" s="95"/>
      <c r="G250" s="77"/>
    </row>
    <row r="251" spans="1:7" ht="13.15">
      <c r="A251" s="82"/>
      <c r="B251" s="45" t="s">
        <v>68</v>
      </c>
      <c r="C251" s="46" t="s">
        <v>22</v>
      </c>
      <c r="D251" s="113">
        <f>0</f>
        <v>0</v>
      </c>
      <c r="E251" s="83">
        <v>27</v>
      </c>
      <c r="F251" s="95">
        <f>D251*E251</f>
        <v>0</v>
      </c>
      <c r="G251" s="77"/>
    </row>
    <row r="252" spans="1:7" ht="13.9">
      <c r="A252" s="81" t="s">
        <v>28</v>
      </c>
      <c r="B252" s="45"/>
      <c r="C252" s="46"/>
      <c r="D252" s="113"/>
      <c r="E252" s="83"/>
      <c r="F252" s="95"/>
      <c r="G252" s="77"/>
    </row>
    <row r="253" spans="1:7" ht="13.15">
      <c r="A253" s="82"/>
      <c r="B253" s="45" t="s">
        <v>68</v>
      </c>
      <c r="C253" s="46" t="s">
        <v>22</v>
      </c>
      <c r="D253" s="113">
        <f>0</f>
        <v>0</v>
      </c>
      <c r="E253" s="83">
        <v>15</v>
      </c>
      <c r="F253" s="95">
        <f>D253*E253</f>
        <v>0</v>
      </c>
      <c r="G253" s="77"/>
    </row>
    <row r="254" spans="1:7" ht="13.9">
      <c r="A254" s="81" t="s">
        <v>30</v>
      </c>
      <c r="B254" s="45"/>
      <c r="C254" s="46"/>
      <c r="D254" s="113"/>
      <c r="E254" s="83"/>
      <c r="F254" s="95"/>
      <c r="G254" s="77"/>
    </row>
    <row r="255" spans="1:7" ht="13.15">
      <c r="A255" s="82"/>
      <c r="B255" s="45" t="s">
        <v>68</v>
      </c>
      <c r="C255" s="46" t="s">
        <v>22</v>
      </c>
      <c r="D255" s="113">
        <f>0</f>
        <v>0</v>
      </c>
      <c r="E255" s="83">
        <v>0</v>
      </c>
      <c r="F255" s="95">
        <f>D255*E255</f>
        <v>0</v>
      </c>
      <c r="G255" s="77"/>
    </row>
    <row r="256" spans="1:7" ht="13.15">
      <c r="A256" s="82"/>
      <c r="B256" s="45"/>
      <c r="C256" s="46"/>
      <c r="D256" s="113"/>
      <c r="E256" s="83"/>
      <c r="F256" s="95"/>
      <c r="G256" s="77"/>
    </row>
    <row r="257" spans="1:7" ht="13.15">
      <c r="A257" s="82"/>
      <c r="B257" s="45"/>
      <c r="C257" s="46"/>
      <c r="D257" s="113"/>
      <c r="E257" s="83"/>
      <c r="F257" s="95"/>
      <c r="G257" s="77"/>
    </row>
    <row r="258" spans="1:7" ht="13.9">
      <c r="A258" s="78" t="s">
        <v>78</v>
      </c>
      <c r="B258" s="53"/>
      <c r="C258" s="79"/>
      <c r="D258" s="111"/>
      <c r="E258" s="80"/>
      <c r="F258" s="94"/>
      <c r="G258" s="54"/>
    </row>
    <row r="259" spans="1:7" ht="13.9">
      <c r="A259" s="81" t="s">
        <v>20</v>
      </c>
      <c r="C259" s="46"/>
      <c r="D259" s="112"/>
      <c r="E259" s="86"/>
      <c r="F259" s="95"/>
    </row>
    <row r="260" spans="1:7" ht="13.15">
      <c r="A260" s="82"/>
      <c r="B260" s="45" t="s">
        <v>79</v>
      </c>
      <c r="C260" s="46" t="s">
        <v>22</v>
      </c>
      <c r="D260" s="113">
        <v>0.2</v>
      </c>
      <c r="E260" s="83">
        <v>445</v>
      </c>
      <c r="F260" s="95">
        <f>D260*E260</f>
        <v>89</v>
      </c>
      <c r="G260" s="77"/>
    </row>
    <row r="261" spans="1:7" ht="13.9">
      <c r="A261" s="81" t="s">
        <v>23</v>
      </c>
      <c r="C261" s="46"/>
      <c r="D261" s="112"/>
      <c r="E261" s="86"/>
      <c r="F261" s="95"/>
    </row>
    <row r="262" spans="1:7" ht="13.15">
      <c r="A262" s="82"/>
      <c r="B262" s="45" t="s">
        <v>79</v>
      </c>
      <c r="C262" s="46" t="s">
        <v>22</v>
      </c>
      <c r="D262" s="113">
        <f>D260</f>
        <v>0.2</v>
      </c>
      <c r="E262" s="83">
        <v>0</v>
      </c>
      <c r="F262" s="95">
        <f>D262*E262</f>
        <v>0</v>
      </c>
      <c r="G262" s="77"/>
    </row>
    <row r="263" spans="1:7" ht="13.9">
      <c r="A263" s="81" t="s">
        <v>24</v>
      </c>
      <c r="C263" s="46"/>
      <c r="D263" s="112"/>
      <c r="E263" s="86"/>
      <c r="F263" s="95"/>
    </row>
    <row r="264" spans="1:7" ht="13.15">
      <c r="A264" s="82"/>
      <c r="B264" s="45" t="s">
        <v>79</v>
      </c>
      <c r="C264" s="46" t="s">
        <v>22</v>
      </c>
      <c r="D264" s="113">
        <f>D260*0.6</f>
        <v>0.12</v>
      </c>
      <c r="E264" s="83">
        <v>16</v>
      </c>
      <c r="F264" s="95">
        <f>D264*E264</f>
        <v>1.92</v>
      </c>
      <c r="G264" s="77"/>
    </row>
    <row r="265" spans="1:7" ht="13.9">
      <c r="A265" s="81" t="s">
        <v>25</v>
      </c>
      <c r="B265" s="45"/>
      <c r="C265" s="46"/>
      <c r="D265" s="113"/>
      <c r="E265" s="83"/>
      <c r="F265" s="95"/>
      <c r="G265" s="77"/>
    </row>
    <row r="266" spans="1:7" ht="13.15">
      <c r="A266" s="82"/>
      <c r="B266" s="45" t="s">
        <v>79</v>
      </c>
      <c r="C266" s="46" t="s">
        <v>22</v>
      </c>
      <c r="D266" s="113">
        <f>D260*0.5</f>
        <v>0.1</v>
      </c>
      <c r="E266" s="83">
        <v>11</v>
      </c>
      <c r="F266" s="95">
        <f>D266*E266</f>
        <v>1.1000000000000001</v>
      </c>
      <c r="G266" s="77"/>
    </row>
    <row r="267" spans="1:7" ht="13.9">
      <c r="A267" s="81" t="s">
        <v>26</v>
      </c>
      <c r="B267" s="45"/>
      <c r="C267" s="46"/>
      <c r="D267" s="113"/>
      <c r="E267" s="83"/>
      <c r="F267" s="95"/>
      <c r="G267" s="77"/>
    </row>
    <row r="268" spans="1:7" ht="13.15">
      <c r="A268" s="82"/>
      <c r="B268" s="45" t="s">
        <v>79</v>
      </c>
      <c r="C268" s="46" t="s">
        <v>22</v>
      </c>
      <c r="D268" s="113">
        <f>D260*0.3</f>
        <v>0.06</v>
      </c>
      <c r="E268" s="83">
        <v>0</v>
      </c>
      <c r="F268" s="95">
        <f>D268*E268</f>
        <v>0</v>
      </c>
      <c r="G268" s="77"/>
    </row>
    <row r="269" spans="1:7" ht="13.9">
      <c r="A269" s="81" t="s">
        <v>27</v>
      </c>
      <c r="B269" s="45"/>
      <c r="C269" s="46"/>
      <c r="D269" s="113"/>
      <c r="E269" s="83"/>
      <c r="F269" s="95"/>
      <c r="G269" s="77"/>
    </row>
    <row r="270" spans="1:7" ht="13.15">
      <c r="A270" s="82"/>
      <c r="B270" s="45" t="s">
        <v>79</v>
      </c>
      <c r="C270" s="46" t="s">
        <v>22</v>
      </c>
      <c r="D270" s="113">
        <f>0</f>
        <v>0</v>
      </c>
      <c r="E270" s="83">
        <v>27</v>
      </c>
      <c r="F270" s="95">
        <f>D270*E270</f>
        <v>0</v>
      </c>
      <c r="G270" s="77"/>
    </row>
    <row r="271" spans="1:7" ht="13.9">
      <c r="A271" s="81" t="s">
        <v>28</v>
      </c>
      <c r="B271" s="45"/>
      <c r="C271" s="46"/>
      <c r="D271" s="113"/>
      <c r="E271" s="83"/>
      <c r="F271" s="95"/>
      <c r="G271" s="77"/>
    </row>
    <row r="272" spans="1:7" ht="13.15">
      <c r="A272" s="82"/>
      <c r="B272" s="45" t="s">
        <v>79</v>
      </c>
      <c r="C272" s="46" t="s">
        <v>22</v>
      </c>
      <c r="D272" s="113">
        <f>0</f>
        <v>0</v>
      </c>
      <c r="E272" s="83">
        <v>15</v>
      </c>
      <c r="F272" s="95">
        <f>D272*E272</f>
        <v>0</v>
      </c>
      <c r="G272" s="77"/>
    </row>
    <row r="273" spans="1:7" ht="13.9">
      <c r="A273" s="81" t="s">
        <v>30</v>
      </c>
      <c r="B273" s="45"/>
      <c r="C273" s="46"/>
      <c r="D273" s="113"/>
      <c r="E273" s="83"/>
      <c r="F273" s="95"/>
      <c r="G273" s="77"/>
    </row>
    <row r="274" spans="1:7" ht="13.15">
      <c r="A274" s="82"/>
      <c r="B274" s="45" t="s">
        <v>79</v>
      </c>
      <c r="C274" s="46" t="s">
        <v>22</v>
      </c>
      <c r="D274" s="113">
        <f>0</f>
        <v>0</v>
      </c>
      <c r="E274" s="83">
        <v>0</v>
      </c>
      <c r="F274" s="95">
        <f>D274*E274</f>
        <v>0</v>
      </c>
      <c r="G274" s="77"/>
    </row>
    <row r="275" spans="1:7" ht="13.15">
      <c r="A275" s="82"/>
      <c r="B275" s="45"/>
      <c r="C275" s="46"/>
      <c r="D275" s="113"/>
      <c r="E275" s="83"/>
      <c r="F275" s="96"/>
      <c r="G275" s="77"/>
    </row>
    <row r="276" spans="1:7" ht="13.15">
      <c r="A276" s="82"/>
      <c r="B276" s="45"/>
      <c r="C276" s="46"/>
      <c r="D276" s="113"/>
      <c r="E276" s="83"/>
      <c r="F276" s="96"/>
      <c r="G276" s="77"/>
    </row>
    <row r="277" spans="1:7" ht="13.15">
      <c r="A277" s="82"/>
      <c r="B277" s="45"/>
      <c r="C277" s="46"/>
      <c r="D277" s="113"/>
      <c r="E277" s="83"/>
      <c r="F277" s="96"/>
      <c r="G277" s="77"/>
    </row>
    <row r="278" spans="1:7" ht="13.15">
      <c r="A278" s="82"/>
      <c r="B278" s="45"/>
      <c r="C278" s="46"/>
      <c r="D278" s="113"/>
      <c r="E278" s="83"/>
      <c r="F278" s="96"/>
      <c r="G278" s="77"/>
    </row>
    <row r="279" spans="1:7" ht="13.15">
      <c r="A279" s="82"/>
      <c r="B279" s="45"/>
      <c r="C279" s="46"/>
      <c r="D279" s="113"/>
      <c r="E279" s="83"/>
      <c r="F279" s="96"/>
      <c r="G279" s="77"/>
    </row>
    <row r="280" spans="1:7" ht="13.15">
      <c r="A280" s="82"/>
      <c r="B280" s="45"/>
      <c r="C280" s="46"/>
      <c r="D280" s="113"/>
      <c r="E280" s="83"/>
      <c r="F280" s="95"/>
      <c r="G280" s="77"/>
    </row>
    <row r="281" spans="1:7" ht="13.15">
      <c r="A281" s="82"/>
      <c r="B281" s="45"/>
      <c r="C281" s="46"/>
      <c r="D281" s="113"/>
      <c r="E281" s="83"/>
      <c r="F281" s="95"/>
      <c r="G281" s="77"/>
    </row>
    <row r="282" spans="1:7" ht="13.15">
      <c r="A282" s="82"/>
      <c r="B282" s="45"/>
      <c r="C282" s="46"/>
      <c r="D282" s="113"/>
      <c r="E282" s="83"/>
      <c r="F282" s="95"/>
      <c r="G282" s="77"/>
    </row>
    <row r="283" spans="1:7">
      <c r="A283" s="48" t="s">
        <v>105</v>
      </c>
      <c r="B283" s="48"/>
      <c r="C283" s="48"/>
      <c r="D283" s="114"/>
      <c r="E283" s="89"/>
      <c r="F283" s="140">
        <f>SUM(F25:F282)</f>
        <v>842.20817499999976</v>
      </c>
      <c r="G283" s="55"/>
    </row>
    <row r="284" spans="1:7" ht="13.15">
      <c r="A284" s="143" t="s">
        <v>106</v>
      </c>
      <c r="B284" s="143"/>
      <c r="C284" s="143"/>
      <c r="D284" s="143"/>
      <c r="E284" s="143"/>
      <c r="F284" s="143"/>
      <c r="G284" s="43"/>
    </row>
    <row r="285" spans="1:7" ht="13.9">
      <c r="A285" s="52" t="s">
        <v>107</v>
      </c>
      <c r="B285" s="52"/>
      <c r="C285" s="52"/>
      <c r="D285" s="115"/>
      <c r="E285" s="52"/>
      <c r="F285" s="52"/>
      <c r="G285" s="52"/>
    </row>
    <row r="286" spans="1:7">
      <c r="B286" s="45"/>
      <c r="C286" s="46" t="s">
        <v>108</v>
      </c>
      <c r="D286" s="116">
        <v>23.51</v>
      </c>
      <c r="E286" s="130">
        <v>0</v>
      </c>
      <c r="F286" s="139">
        <f>D286*E286</f>
        <v>0</v>
      </c>
      <c r="G286" s="47"/>
    </row>
    <row r="287" spans="1:7">
      <c r="B287" s="45"/>
      <c r="C287" s="46"/>
      <c r="D287" s="117"/>
      <c r="E287" s="74"/>
      <c r="F287" s="44"/>
      <c r="G287" s="47"/>
    </row>
    <row r="288" spans="1:7">
      <c r="A288" s="45"/>
      <c r="B288" s="45"/>
      <c r="C288" s="46"/>
      <c r="D288" s="117"/>
      <c r="E288" s="74"/>
      <c r="F288" s="44"/>
      <c r="G288" s="47"/>
    </row>
    <row r="289" spans="1:7">
      <c r="A289" s="48" t="s">
        <v>109</v>
      </c>
      <c r="B289" s="48"/>
      <c r="C289" s="46"/>
      <c r="D289" s="117"/>
      <c r="E289" s="48"/>
      <c r="F289" s="97">
        <f>F286</f>
        <v>0</v>
      </c>
      <c r="G289" s="49"/>
    </row>
    <row r="290" spans="1:7">
      <c r="A290" s="48"/>
      <c r="B290" s="48"/>
      <c r="C290" s="46"/>
      <c r="D290" s="117"/>
      <c r="E290" s="48"/>
      <c r="F290" s="98"/>
      <c r="G290" s="49"/>
    </row>
    <row r="291" spans="1:7">
      <c r="A291" s="75"/>
      <c r="B291" s="75"/>
      <c r="C291" s="50"/>
      <c r="D291" s="118"/>
      <c r="E291" s="50"/>
      <c r="F291" s="44"/>
      <c r="G291" s="49"/>
    </row>
    <row r="292" spans="1:7" ht="13.15">
      <c r="A292" s="99" t="s">
        <v>110</v>
      </c>
      <c r="B292" s="99"/>
      <c r="C292" s="99"/>
      <c r="D292" s="119"/>
      <c r="E292" s="50"/>
      <c r="F292" s="138">
        <f>F283+F289</f>
        <v>842.20817499999976</v>
      </c>
      <c r="G292" s="100"/>
    </row>
    <row r="293" spans="1:7" ht="13.15" thickBot="1">
      <c r="A293" s="75"/>
      <c r="B293" s="75"/>
      <c r="C293" s="50"/>
      <c r="D293" s="118"/>
      <c r="E293" s="50"/>
      <c r="F293" s="44"/>
      <c r="G293" s="49"/>
    </row>
    <row r="294" spans="1:7" ht="15.4" thickBot="1">
      <c r="A294" s="56" t="s">
        <v>278</v>
      </c>
      <c r="B294" s="57"/>
      <c r="C294" s="57"/>
      <c r="D294" s="120"/>
      <c r="E294" s="57"/>
      <c r="F294" s="141">
        <f>F292*1</f>
        <v>842.20817499999976</v>
      </c>
      <c r="G294" s="58"/>
    </row>
    <row r="295" spans="1:7" ht="15">
      <c r="A295" s="59"/>
      <c r="B295" s="59"/>
      <c r="C295" s="59"/>
      <c r="D295" s="121"/>
      <c r="E295" s="59"/>
      <c r="F295" s="59"/>
    </row>
    <row r="296" spans="1:7" ht="15">
      <c r="A296" s="23"/>
      <c r="B296" s="23"/>
      <c r="C296" s="24"/>
      <c r="D296" s="122"/>
      <c r="E296" s="24"/>
      <c r="F296" s="25"/>
      <c r="G296" s="60"/>
    </row>
    <row r="297" spans="1:7" ht="15">
      <c r="A297" s="23"/>
      <c r="B297" s="23"/>
      <c r="C297" s="24"/>
      <c r="D297" s="122"/>
      <c r="E297" s="24"/>
      <c r="F297" s="25"/>
      <c r="G297" s="60"/>
    </row>
    <row r="298" spans="1:7" ht="15">
      <c r="A298" s="16" t="s">
        <v>296</v>
      </c>
      <c r="B298" s="14"/>
      <c r="C298" s="15"/>
      <c r="D298" s="123"/>
      <c r="E298" s="16" t="s">
        <v>111</v>
      </c>
      <c r="F298" s="61"/>
    </row>
    <row r="299" spans="1:7" ht="15">
      <c r="A299" s="13"/>
      <c r="B299" s="14"/>
      <c r="C299" s="15"/>
      <c r="D299" s="123"/>
      <c r="E299" s="90"/>
      <c r="F299" s="61"/>
    </row>
    <row r="300" spans="1:7" ht="15">
      <c r="A300" s="18"/>
      <c r="B300" s="14"/>
      <c r="C300" s="15"/>
      <c r="D300" s="123"/>
      <c r="E300" s="90"/>
      <c r="F300" s="61"/>
    </row>
    <row r="301" spans="1:7" ht="15">
      <c r="A301" s="18"/>
      <c r="B301" s="14"/>
      <c r="C301" s="15"/>
      <c r="D301" s="123"/>
      <c r="E301" s="90"/>
      <c r="F301" s="61"/>
    </row>
    <row r="302" spans="1:7" ht="30">
      <c r="A302" s="27" t="s">
        <v>297</v>
      </c>
      <c r="B302" s="19"/>
      <c r="C302" s="15"/>
      <c r="D302" s="123"/>
      <c r="E302" s="91"/>
      <c r="F302" s="62"/>
    </row>
    <row r="303" spans="1:7" ht="15">
      <c r="A303" s="17" t="s">
        <v>295</v>
      </c>
      <c r="B303" s="19"/>
      <c r="C303" s="15"/>
      <c r="D303" s="123"/>
      <c r="E303" s="142"/>
      <c r="F303" s="142"/>
    </row>
    <row r="304" spans="1:7" ht="15">
      <c r="A304" s="28" t="s">
        <v>298</v>
      </c>
      <c r="B304" s="26"/>
      <c r="C304" s="26"/>
      <c r="D304" s="107"/>
      <c r="E304" s="91" t="s">
        <v>112</v>
      </c>
      <c r="F304" s="63"/>
    </row>
    <row r="305" spans="1:6" ht="15">
      <c r="A305" s="17" t="s">
        <v>282</v>
      </c>
      <c r="B305" s="26"/>
      <c r="C305" s="26"/>
      <c r="D305" s="107"/>
      <c r="E305" s="92" t="s">
        <v>113</v>
      </c>
      <c r="F305" s="64"/>
    </row>
    <row r="306" spans="1:6" ht="15">
      <c r="A306" s="26"/>
      <c r="B306" s="26"/>
      <c r="C306" s="26"/>
      <c r="D306" s="107"/>
      <c r="E306" s="91" t="s">
        <v>114</v>
      </c>
      <c r="F306" s="64"/>
    </row>
    <row r="307" spans="1:6" ht="15">
      <c r="A307" s="26"/>
      <c r="B307" s="26"/>
      <c r="C307" s="26"/>
      <c r="D307" s="107"/>
      <c r="E307" s="90"/>
      <c r="F307" s="65"/>
    </row>
    <row r="308" spans="1:6" ht="15">
      <c r="A308" s="26"/>
      <c r="B308" s="26"/>
      <c r="C308" s="26"/>
      <c r="D308" s="107"/>
      <c r="E308" s="90"/>
      <c r="F308" s="65"/>
    </row>
    <row r="309" spans="1:6" ht="15">
      <c r="A309" s="66"/>
      <c r="B309" s="55"/>
      <c r="C309" s="67"/>
      <c r="D309" s="123"/>
      <c r="E309" s="7"/>
      <c r="F309" s="68"/>
    </row>
    <row r="310" spans="1:6" ht="15">
      <c r="A310" s="66"/>
      <c r="B310" s="66"/>
      <c r="C310" s="55"/>
      <c r="D310" s="124"/>
      <c r="E310" s="55"/>
      <c r="F310" s="7"/>
    </row>
    <row r="311" spans="1:6" ht="15">
      <c r="A311" s="66"/>
      <c r="B311" s="66"/>
      <c r="C311" s="55"/>
      <c r="D311" s="124"/>
      <c r="E311" s="55"/>
      <c r="F311" s="7"/>
    </row>
    <row r="312" spans="1:6">
      <c r="A312" s="66"/>
      <c r="B312" s="66"/>
      <c r="C312" s="55"/>
      <c r="D312" s="124"/>
      <c r="E312" s="55"/>
      <c r="F312" s="67"/>
    </row>
    <row r="313" spans="1:6">
      <c r="A313" s="49"/>
      <c r="B313" s="49"/>
      <c r="C313" s="55"/>
      <c r="E313" s="69"/>
      <c r="F313" s="67"/>
    </row>
    <row r="314" spans="1:6">
      <c r="A314" s="66"/>
      <c r="B314" s="66"/>
      <c r="C314" s="55"/>
      <c r="D314" s="124"/>
      <c r="E314" s="55"/>
      <c r="F314" s="67"/>
    </row>
    <row r="315" spans="1:6">
      <c r="A315" s="66"/>
      <c r="B315" s="66"/>
      <c r="C315" s="55"/>
      <c r="D315" s="124"/>
      <c r="E315" s="55"/>
      <c r="F315" s="67"/>
    </row>
    <row r="316" spans="1:6">
      <c r="A316" s="49"/>
      <c r="B316" s="49"/>
      <c r="C316" s="55"/>
      <c r="D316" s="124"/>
      <c r="E316" s="69"/>
      <c r="F316" s="67"/>
    </row>
    <row r="317" spans="1:6">
      <c r="A317" s="49"/>
      <c r="B317" s="49"/>
      <c r="C317" s="55"/>
      <c r="E317" s="69"/>
      <c r="F317" s="67"/>
    </row>
    <row r="318" spans="1:6">
      <c r="A318" s="49"/>
      <c r="B318" s="49"/>
      <c r="C318" s="55"/>
      <c r="E318" s="69"/>
      <c r="F318" s="67"/>
    </row>
    <row r="319" spans="1:6">
      <c r="A319" s="49"/>
      <c r="B319" s="49"/>
      <c r="C319" s="55"/>
      <c r="E319" s="69"/>
      <c r="F319" s="67"/>
    </row>
    <row r="320" spans="1:6">
      <c r="A320" s="70"/>
      <c r="B320" s="70"/>
      <c r="C320" s="55"/>
      <c r="D320" s="124"/>
      <c r="E320" s="55"/>
      <c r="F320" s="67"/>
    </row>
    <row r="321" spans="1:7" ht="13.15">
      <c r="A321" s="3"/>
      <c r="B321" s="3"/>
    </row>
    <row r="322" spans="1:7">
      <c r="A322" s="71"/>
      <c r="B322" s="71"/>
      <c r="C322" s="55"/>
      <c r="D322" s="124"/>
      <c r="E322" s="69"/>
      <c r="F322" s="67"/>
    </row>
    <row r="323" spans="1:7">
      <c r="A323" s="71"/>
      <c r="B323" s="71"/>
      <c r="C323" s="55"/>
      <c r="D323" s="124"/>
      <c r="E323" s="69"/>
      <c r="F323" s="67"/>
      <c r="G323" s="72"/>
    </row>
    <row r="324" spans="1:7">
      <c r="A324" s="71"/>
      <c r="B324" s="71"/>
      <c r="C324" s="55"/>
      <c r="D324" s="124"/>
      <c r="E324" s="69"/>
      <c r="F324" s="67"/>
    </row>
    <row r="325" spans="1:7">
      <c r="A325" s="71"/>
      <c r="B325" s="71"/>
      <c r="C325" s="55"/>
      <c r="D325" s="124"/>
      <c r="E325" s="69"/>
      <c r="F325" s="67"/>
    </row>
    <row r="326" spans="1:7">
      <c r="A326" s="71"/>
      <c r="B326" s="71"/>
      <c r="C326" s="55"/>
      <c r="D326" s="124"/>
      <c r="E326" s="69"/>
      <c r="F326" s="67"/>
    </row>
    <row r="327" spans="1:7">
      <c r="A327" s="71"/>
      <c r="B327" s="71"/>
      <c r="C327" s="55"/>
      <c r="D327" s="124"/>
      <c r="E327" s="69"/>
      <c r="F327" s="67"/>
    </row>
    <row r="328" spans="1:7">
      <c r="A328" s="71"/>
      <c r="B328" s="71"/>
      <c r="C328" s="55"/>
      <c r="D328" s="124"/>
      <c r="E328" s="69"/>
      <c r="F328" s="67"/>
    </row>
    <row r="329" spans="1:7">
      <c r="A329" s="66"/>
      <c r="B329" s="66"/>
      <c r="C329" s="55"/>
      <c r="D329" s="124"/>
      <c r="E329" s="55"/>
      <c r="F329" s="67"/>
    </row>
    <row r="330" spans="1:7">
      <c r="A330" s="66"/>
      <c r="B330" s="66"/>
      <c r="C330" s="55"/>
      <c r="D330" s="124"/>
      <c r="E330" s="55"/>
      <c r="F330" s="67"/>
    </row>
    <row r="331" spans="1:7">
      <c r="A331" s="66"/>
      <c r="B331" s="66"/>
      <c r="C331" s="55"/>
      <c r="D331" s="124"/>
      <c r="E331" s="55"/>
      <c r="F331" s="67"/>
    </row>
    <row r="332" spans="1:7">
      <c r="A332" s="66"/>
      <c r="B332" s="66"/>
      <c r="C332" s="55"/>
      <c r="D332" s="124"/>
      <c r="E332" s="55"/>
      <c r="F332" s="67"/>
    </row>
    <row r="333" spans="1:7">
      <c r="A333" s="66"/>
      <c r="B333" s="66"/>
      <c r="C333" s="55"/>
      <c r="D333" s="124"/>
      <c r="E333" s="55"/>
      <c r="F333" s="67"/>
    </row>
    <row r="334" spans="1:7">
      <c r="A334" s="66"/>
      <c r="B334" s="66"/>
      <c r="C334" s="55"/>
      <c r="D334" s="124"/>
      <c r="E334" s="55"/>
      <c r="F334" s="67"/>
    </row>
    <row r="335" spans="1:7" ht="13.15">
      <c r="A335" s="3"/>
      <c r="B335" s="3"/>
      <c r="C335" s="55"/>
      <c r="D335" s="124"/>
      <c r="E335" s="69"/>
      <c r="F335" s="67"/>
    </row>
    <row r="336" spans="1:7">
      <c r="A336" s="71"/>
      <c r="B336" s="71"/>
      <c r="C336" s="55"/>
      <c r="D336" s="124"/>
      <c r="E336" s="69"/>
      <c r="F336" s="67"/>
    </row>
    <row r="337" spans="1:6">
      <c r="A337" s="66"/>
      <c r="B337" s="66"/>
      <c r="C337" s="55"/>
      <c r="D337" s="124"/>
      <c r="E337" s="55"/>
      <c r="F337" s="67"/>
    </row>
    <row r="338" spans="1:6">
      <c r="A338" s="66"/>
      <c r="B338" s="66"/>
      <c r="C338" s="55"/>
      <c r="D338" s="124"/>
      <c r="E338" s="55"/>
      <c r="F338" s="67"/>
    </row>
    <row r="339" spans="1:6">
      <c r="A339" s="66"/>
      <c r="B339" s="66"/>
      <c r="C339" s="55"/>
      <c r="D339" s="124"/>
      <c r="E339" s="55"/>
      <c r="F339" s="67"/>
    </row>
    <row r="340" spans="1:6">
      <c r="A340" s="66"/>
      <c r="B340" s="66"/>
      <c r="C340" s="55"/>
      <c r="D340" s="124"/>
      <c r="E340" s="55"/>
      <c r="F340" s="67"/>
    </row>
    <row r="341" spans="1:6">
      <c r="A341" s="66"/>
      <c r="B341" s="66"/>
      <c r="C341" s="55"/>
      <c r="D341" s="124"/>
      <c r="E341" s="55"/>
      <c r="F341" s="67"/>
    </row>
    <row r="342" spans="1:6">
      <c r="A342" s="66"/>
      <c r="B342" s="66"/>
      <c r="C342" s="55"/>
      <c r="D342" s="124"/>
      <c r="E342" s="55"/>
      <c r="F342" s="67"/>
    </row>
    <row r="343" spans="1:6" ht="13.15">
      <c r="A343" s="3"/>
      <c r="B343" s="3"/>
      <c r="C343" s="55"/>
      <c r="D343" s="124"/>
      <c r="E343" s="69"/>
      <c r="F343" s="67"/>
    </row>
    <row r="344" spans="1:6">
      <c r="A344" s="71"/>
      <c r="B344" s="71"/>
      <c r="C344" s="55"/>
      <c r="D344" s="124"/>
      <c r="E344" s="69"/>
      <c r="F344" s="67"/>
    </row>
    <row r="345" spans="1:6">
      <c r="A345" s="71"/>
      <c r="B345" s="71"/>
      <c r="C345" s="55"/>
      <c r="D345" s="124"/>
      <c r="E345" s="69"/>
      <c r="F345" s="67"/>
    </row>
  </sheetData>
  <mergeCells count="6">
    <mergeCell ref="A22:F22"/>
    <mergeCell ref="E13:H13"/>
    <mergeCell ref="F1:F2"/>
    <mergeCell ref="E3:E4"/>
    <mergeCell ref="E14:G14"/>
    <mergeCell ref="E15:G15"/>
  </mergeCells>
  <phoneticPr fontId="9" type="noConversion"/>
  <hyperlinks>
    <hyperlink ref="A16" r:id="rId1" display="TEL:xxx" xr:uid="{13559C34-32C7-4176-844C-F76CA0F03F85}"/>
  </hyperlinks>
  <pageMargins left="0.7" right="0.7" top="0.75" bottom="0.75" header="0.3" footer="0.3"/>
  <pageSetup paperSize="9" scale="43" orientation="portrait" r:id="rId2"/>
  <rowBreaks count="1" manualBreakCount="1">
    <brk id="1513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1"/>
  <sheetViews>
    <sheetView tabSelected="1" workbookViewId="0">
      <selection activeCell="J22" sqref="J22"/>
    </sheetView>
  </sheetViews>
  <sheetFormatPr defaultRowHeight="12.75"/>
  <cols>
    <col min="1" max="1" width="10.73046875" customWidth="1"/>
    <col min="2" max="3" width="11" customWidth="1"/>
    <col min="4" max="4" width="9" customWidth="1"/>
    <col min="5" max="5" width="13.86328125" customWidth="1"/>
    <col min="6" max="6" width="10.1328125" customWidth="1"/>
    <col min="7" max="7" width="7.1328125" customWidth="1"/>
    <col min="8" max="8" width="9" customWidth="1"/>
    <col min="9" max="9" width="7.3984375" customWidth="1"/>
    <col min="10" max="10" width="12.59765625" customWidth="1"/>
    <col min="12" max="12" width="9.59765625" customWidth="1"/>
    <col min="13" max="13" width="12.1328125" customWidth="1"/>
  </cols>
  <sheetData>
    <row r="1" spans="1:16" s="132" customFormat="1" ht="13.15">
      <c r="A1" s="133" t="s">
        <v>115</v>
      </c>
      <c r="B1" s="133" t="s">
        <v>116</v>
      </c>
      <c r="C1" s="133" t="s">
        <v>117</v>
      </c>
      <c r="D1" s="133" t="s">
        <v>118</v>
      </c>
      <c r="E1" s="133" t="s">
        <v>119</v>
      </c>
      <c r="F1" s="134">
        <v>1</v>
      </c>
      <c r="G1" s="133" t="s">
        <v>120</v>
      </c>
      <c r="H1" s="133" t="s">
        <v>121</v>
      </c>
      <c r="I1" s="133" t="s">
        <v>122</v>
      </c>
      <c r="J1" s="133" t="s">
        <v>123</v>
      </c>
      <c r="K1" s="133" t="s">
        <v>124</v>
      </c>
      <c r="L1" s="133" t="s">
        <v>125</v>
      </c>
      <c r="M1" s="133" t="s">
        <v>126</v>
      </c>
      <c r="N1" s="131"/>
      <c r="O1" s="131"/>
      <c r="P1" s="131"/>
    </row>
    <row r="2" spans="1:16">
      <c r="A2" t="s">
        <v>134</v>
      </c>
      <c r="B2" t="s">
        <v>136</v>
      </c>
      <c r="C2" t="s">
        <v>280</v>
      </c>
      <c r="D2">
        <v>0</v>
      </c>
      <c r="E2">
        <v>15</v>
      </c>
      <c r="F2">
        <v>31</v>
      </c>
      <c r="G2">
        <v>0</v>
      </c>
      <c r="H2">
        <v>11</v>
      </c>
      <c r="I2">
        <v>11</v>
      </c>
      <c r="J2">
        <v>0</v>
      </c>
      <c r="K2">
        <v>446</v>
      </c>
      <c r="L2">
        <v>514</v>
      </c>
      <c r="M2" s="135">
        <f t="shared" ref="M2:M15" si="0">D2*0+E2*0+F2*0+G2*0.3+H2*0.5+I2*0.6+J2+K2</f>
        <v>458.1</v>
      </c>
    </row>
    <row r="3" spans="1:16">
      <c r="A3" t="s">
        <v>134</v>
      </c>
      <c r="B3" t="s">
        <v>150</v>
      </c>
      <c r="C3" t="s">
        <v>280</v>
      </c>
      <c r="D3">
        <v>0</v>
      </c>
      <c r="E3">
        <v>15</v>
      </c>
      <c r="F3">
        <v>29</v>
      </c>
      <c r="G3">
        <v>2</v>
      </c>
      <c r="H3">
        <v>11</v>
      </c>
      <c r="I3">
        <v>16</v>
      </c>
      <c r="J3">
        <v>0</v>
      </c>
      <c r="K3">
        <v>441</v>
      </c>
      <c r="L3">
        <v>514</v>
      </c>
      <c r="M3" s="135">
        <f t="shared" si="0"/>
        <v>456.7</v>
      </c>
    </row>
    <row r="4" spans="1:16">
      <c r="A4" t="s">
        <v>134</v>
      </c>
      <c r="B4" t="s">
        <v>152</v>
      </c>
      <c r="C4" t="s">
        <v>280</v>
      </c>
      <c r="D4">
        <v>0</v>
      </c>
      <c r="E4">
        <v>15</v>
      </c>
      <c r="F4">
        <v>31</v>
      </c>
      <c r="G4">
        <v>0</v>
      </c>
      <c r="H4">
        <v>11</v>
      </c>
      <c r="I4">
        <v>16</v>
      </c>
      <c r="J4">
        <v>0</v>
      </c>
      <c r="K4">
        <v>441</v>
      </c>
      <c r="L4">
        <v>514</v>
      </c>
      <c r="M4" s="135">
        <f t="shared" si="0"/>
        <v>456.1</v>
      </c>
    </row>
    <row r="5" spans="1:16">
      <c r="A5" t="s">
        <v>134</v>
      </c>
      <c r="B5" t="s">
        <v>137</v>
      </c>
      <c r="C5" t="s">
        <v>280</v>
      </c>
      <c r="D5">
        <v>0</v>
      </c>
      <c r="E5">
        <v>15</v>
      </c>
      <c r="F5">
        <v>31</v>
      </c>
      <c r="G5">
        <v>0</v>
      </c>
      <c r="H5">
        <v>11</v>
      </c>
      <c r="I5">
        <v>11</v>
      </c>
      <c r="J5">
        <v>0</v>
      </c>
      <c r="K5">
        <v>446</v>
      </c>
      <c r="L5">
        <v>514</v>
      </c>
      <c r="M5" s="135">
        <f t="shared" si="0"/>
        <v>458.1</v>
      </c>
    </row>
    <row r="6" spans="1:16">
      <c r="A6" t="s">
        <v>134</v>
      </c>
      <c r="B6" t="s">
        <v>176</v>
      </c>
      <c r="C6" t="s">
        <v>280</v>
      </c>
      <c r="D6">
        <v>0</v>
      </c>
      <c r="E6">
        <v>15</v>
      </c>
      <c r="F6">
        <v>27</v>
      </c>
      <c r="G6">
        <v>0</v>
      </c>
      <c r="H6">
        <v>11</v>
      </c>
      <c r="I6">
        <v>16</v>
      </c>
      <c r="J6">
        <v>0</v>
      </c>
      <c r="K6">
        <v>445</v>
      </c>
      <c r="L6">
        <v>514</v>
      </c>
      <c r="M6" s="135">
        <f t="shared" si="0"/>
        <v>460.1</v>
      </c>
    </row>
    <row r="7" spans="1:16">
      <c r="A7" t="s">
        <v>134</v>
      </c>
      <c r="B7" t="s">
        <v>159</v>
      </c>
      <c r="C7" t="s">
        <v>280</v>
      </c>
      <c r="D7">
        <v>0</v>
      </c>
      <c r="E7">
        <v>15</v>
      </c>
      <c r="F7">
        <v>31</v>
      </c>
      <c r="G7">
        <v>0</v>
      </c>
      <c r="H7">
        <v>11</v>
      </c>
      <c r="I7">
        <v>16</v>
      </c>
      <c r="J7">
        <v>0</v>
      </c>
      <c r="K7">
        <v>441</v>
      </c>
      <c r="L7">
        <v>514</v>
      </c>
      <c r="M7" s="135">
        <f t="shared" si="0"/>
        <v>456.1</v>
      </c>
    </row>
    <row r="8" spans="1:16">
      <c r="A8" t="s">
        <v>134</v>
      </c>
      <c r="B8" t="s">
        <v>135</v>
      </c>
      <c r="C8" t="s">
        <v>280</v>
      </c>
      <c r="D8">
        <v>0</v>
      </c>
      <c r="E8">
        <v>15</v>
      </c>
      <c r="F8">
        <v>31</v>
      </c>
      <c r="G8">
        <v>0</v>
      </c>
      <c r="H8">
        <v>11</v>
      </c>
      <c r="I8">
        <v>11</v>
      </c>
      <c r="J8">
        <v>0</v>
      </c>
      <c r="K8">
        <v>446</v>
      </c>
      <c r="L8">
        <v>514</v>
      </c>
      <c r="M8" s="135">
        <f t="shared" si="0"/>
        <v>458.1</v>
      </c>
    </row>
    <row r="9" spans="1:16">
      <c r="A9" t="s">
        <v>134</v>
      </c>
      <c r="B9" t="s">
        <v>143</v>
      </c>
      <c r="C9" t="s">
        <v>280</v>
      </c>
      <c r="D9">
        <v>0</v>
      </c>
      <c r="E9">
        <v>15</v>
      </c>
      <c r="F9">
        <v>31</v>
      </c>
      <c r="G9">
        <v>0</v>
      </c>
      <c r="H9">
        <v>11</v>
      </c>
      <c r="I9">
        <v>11</v>
      </c>
      <c r="J9">
        <v>0</v>
      </c>
      <c r="K9">
        <v>446</v>
      </c>
      <c r="L9">
        <v>514</v>
      </c>
      <c r="M9" s="135">
        <f t="shared" si="0"/>
        <v>458.1</v>
      </c>
    </row>
    <row r="10" spans="1:16">
      <c r="A10" t="s">
        <v>134</v>
      </c>
      <c r="B10" t="s">
        <v>140</v>
      </c>
      <c r="C10" t="s">
        <v>280</v>
      </c>
      <c r="D10">
        <v>0</v>
      </c>
      <c r="E10">
        <v>15</v>
      </c>
      <c r="F10">
        <v>31</v>
      </c>
      <c r="G10">
        <v>0</v>
      </c>
      <c r="H10">
        <v>11</v>
      </c>
      <c r="I10">
        <v>11</v>
      </c>
      <c r="J10">
        <v>0</v>
      </c>
      <c r="K10">
        <v>446</v>
      </c>
      <c r="L10">
        <v>514</v>
      </c>
      <c r="M10" s="135">
        <f t="shared" si="0"/>
        <v>458.1</v>
      </c>
    </row>
    <row r="11" spans="1:16">
      <c r="A11" t="s">
        <v>134</v>
      </c>
      <c r="B11" t="s">
        <v>148</v>
      </c>
      <c r="C11" t="s">
        <v>280</v>
      </c>
      <c r="D11">
        <v>0</v>
      </c>
      <c r="E11">
        <v>15</v>
      </c>
      <c r="F11">
        <v>29</v>
      </c>
      <c r="G11">
        <v>2</v>
      </c>
      <c r="H11">
        <v>11</v>
      </c>
      <c r="I11">
        <v>16</v>
      </c>
      <c r="J11">
        <v>0</v>
      </c>
      <c r="K11">
        <v>441</v>
      </c>
      <c r="L11">
        <v>514</v>
      </c>
      <c r="M11" s="135">
        <f t="shared" si="0"/>
        <v>456.7</v>
      </c>
    </row>
    <row r="12" spans="1:16">
      <c r="A12" t="s">
        <v>134</v>
      </c>
      <c r="B12" t="s">
        <v>158</v>
      </c>
      <c r="C12" t="s">
        <v>280</v>
      </c>
      <c r="D12">
        <v>0</v>
      </c>
      <c r="E12">
        <v>15</v>
      </c>
      <c r="F12">
        <v>31</v>
      </c>
      <c r="G12">
        <v>0</v>
      </c>
      <c r="H12">
        <v>11</v>
      </c>
      <c r="I12">
        <v>16</v>
      </c>
      <c r="J12">
        <v>0</v>
      </c>
      <c r="K12">
        <v>441</v>
      </c>
      <c r="L12">
        <v>514</v>
      </c>
      <c r="M12" s="135">
        <f t="shared" si="0"/>
        <v>456.1</v>
      </c>
    </row>
    <row r="13" spans="1:16">
      <c r="A13" t="s">
        <v>134</v>
      </c>
      <c r="B13" t="s">
        <v>165</v>
      </c>
      <c r="C13" t="s">
        <v>280</v>
      </c>
      <c r="D13">
        <v>0</v>
      </c>
      <c r="E13">
        <v>15</v>
      </c>
      <c r="F13">
        <v>27</v>
      </c>
      <c r="G13">
        <v>0</v>
      </c>
      <c r="H13">
        <v>11</v>
      </c>
      <c r="I13">
        <v>16</v>
      </c>
      <c r="J13">
        <v>0</v>
      </c>
      <c r="K13">
        <v>445</v>
      </c>
      <c r="L13">
        <v>514</v>
      </c>
      <c r="M13" s="135">
        <f t="shared" si="0"/>
        <v>460.1</v>
      </c>
    </row>
    <row r="14" spans="1:16">
      <c r="A14" t="s">
        <v>134</v>
      </c>
      <c r="B14" t="s">
        <v>156</v>
      </c>
      <c r="C14" t="s">
        <v>280</v>
      </c>
      <c r="D14">
        <v>0</v>
      </c>
      <c r="E14">
        <v>15</v>
      </c>
      <c r="F14">
        <v>31</v>
      </c>
      <c r="G14">
        <v>0</v>
      </c>
      <c r="H14">
        <v>11</v>
      </c>
      <c r="I14">
        <v>16</v>
      </c>
      <c r="J14">
        <v>0</v>
      </c>
      <c r="K14">
        <v>441</v>
      </c>
      <c r="L14">
        <v>514</v>
      </c>
      <c r="M14" s="135">
        <f t="shared" si="0"/>
        <v>456.1</v>
      </c>
    </row>
    <row r="15" spans="1:16">
      <c r="A15" t="s">
        <v>134</v>
      </c>
      <c r="B15" t="s">
        <v>153</v>
      </c>
      <c r="C15" t="s">
        <v>280</v>
      </c>
      <c r="D15">
        <v>0</v>
      </c>
      <c r="E15">
        <v>15</v>
      </c>
      <c r="F15">
        <v>31</v>
      </c>
      <c r="G15">
        <v>0</v>
      </c>
      <c r="H15">
        <v>11</v>
      </c>
      <c r="I15">
        <v>11</v>
      </c>
      <c r="J15">
        <v>0</v>
      </c>
      <c r="K15">
        <v>446</v>
      </c>
      <c r="L15">
        <v>514</v>
      </c>
      <c r="M15" s="135">
        <f t="shared" si="0"/>
        <v>458.1</v>
      </c>
    </row>
    <row r="16" spans="1:16" ht="13.15" thickBot="1">
      <c r="M16" s="135"/>
    </row>
    <row r="17" spans="1:13" ht="15.4" thickBot="1">
      <c r="A17" s="56" t="s">
        <v>278</v>
      </c>
      <c r="B17" s="57"/>
      <c r="C17" s="57"/>
      <c r="D17" s="57"/>
      <c r="E17" s="57"/>
      <c r="F17" s="57"/>
      <c r="G17" s="57"/>
      <c r="H17" s="57"/>
      <c r="I17" s="57"/>
      <c r="J17" s="57"/>
      <c r="K17" s="57"/>
      <c r="L17" s="57"/>
      <c r="M17" s="141">
        <v>842.21</v>
      </c>
    </row>
    <row r="18" spans="1:13">
      <c r="M18" s="135"/>
    </row>
    <row r="19" spans="1:13">
      <c r="M19" s="135"/>
    </row>
    <row r="20" spans="1:13">
      <c r="M20" s="135"/>
    </row>
    <row r="21" spans="1:13">
      <c r="M21" s="135"/>
    </row>
    <row r="22" spans="1:13">
      <c r="M22" s="135"/>
    </row>
    <row r="23" spans="1:13">
      <c r="M23" s="135"/>
    </row>
    <row r="24" spans="1:13">
      <c r="M24" s="135"/>
    </row>
    <row r="25" spans="1:13">
      <c r="M25" s="135"/>
    </row>
    <row r="26" spans="1:13">
      <c r="M26" s="135"/>
    </row>
    <row r="27" spans="1:13">
      <c r="M27" s="135"/>
    </row>
    <row r="28" spans="1:13">
      <c r="M28" s="135"/>
    </row>
    <row r="29" spans="1:13">
      <c r="M29" s="135"/>
    </row>
    <row r="30" spans="1:13">
      <c r="M30" s="135"/>
    </row>
    <row r="31" spans="1:13">
      <c r="M31" s="135"/>
    </row>
    <row r="32" spans="1:13">
      <c r="M32" s="135"/>
    </row>
    <row r="33" spans="13:13">
      <c r="M33" s="135"/>
    </row>
    <row r="34" spans="13:13">
      <c r="M34" s="135"/>
    </row>
    <row r="35" spans="13:13">
      <c r="M35" s="135"/>
    </row>
    <row r="36" spans="13:13">
      <c r="M36" s="135"/>
    </row>
    <row r="37" spans="13:13">
      <c r="M37" s="135"/>
    </row>
    <row r="38" spans="13:13">
      <c r="M38" s="135"/>
    </row>
    <row r="39" spans="13:13">
      <c r="M39" s="135"/>
    </row>
    <row r="40" spans="13:13">
      <c r="M40" s="135"/>
    </row>
    <row r="41" spans="13:13">
      <c r="M41" s="135"/>
    </row>
    <row r="42" spans="13:13">
      <c r="M42" s="135"/>
    </row>
    <row r="43" spans="13:13">
      <c r="M43" s="135"/>
    </row>
    <row r="44" spans="13:13">
      <c r="M44" s="135"/>
    </row>
    <row r="45" spans="13:13">
      <c r="M45" s="135"/>
    </row>
    <row r="46" spans="13:13">
      <c r="M46" s="135"/>
    </row>
    <row r="47" spans="13:13">
      <c r="M47" s="135"/>
    </row>
    <row r="48" spans="13:13">
      <c r="M48" s="135"/>
    </row>
    <row r="49" spans="13:13">
      <c r="M49" s="135"/>
    </row>
    <row r="50" spans="13:13">
      <c r="M50" s="135"/>
    </row>
    <row r="51" spans="13:13">
      <c r="M51" s="135"/>
    </row>
    <row r="52" spans="13:13">
      <c r="M52" s="135"/>
    </row>
    <row r="53" spans="13:13">
      <c r="M53" s="135"/>
    </row>
    <row r="54" spans="13:13">
      <c r="M54" s="135"/>
    </row>
    <row r="55" spans="13:13">
      <c r="M55" s="135"/>
    </row>
    <row r="56" spans="13:13">
      <c r="M56" s="135"/>
    </row>
    <row r="57" spans="13:13">
      <c r="M57" s="135"/>
    </row>
    <row r="58" spans="13:13">
      <c r="M58" s="135"/>
    </row>
    <row r="59" spans="13:13">
      <c r="M59" s="135"/>
    </row>
    <row r="60" spans="13:13">
      <c r="M60" s="135"/>
    </row>
    <row r="61" spans="13:13">
      <c r="M61" s="135"/>
    </row>
    <row r="62" spans="13:13">
      <c r="M62" s="135"/>
    </row>
    <row r="63" spans="13:13">
      <c r="M63" s="135"/>
    </row>
    <row r="64" spans="13:13">
      <c r="M64" s="135"/>
    </row>
    <row r="65" spans="13:13">
      <c r="M65" s="135"/>
    </row>
    <row r="66" spans="13:13">
      <c r="M66" s="135"/>
    </row>
    <row r="67" spans="13:13">
      <c r="M67" s="135"/>
    </row>
    <row r="68" spans="13:13">
      <c r="M68" s="135"/>
    </row>
    <row r="69" spans="13:13">
      <c r="M69" s="135"/>
    </row>
    <row r="70" spans="13:13">
      <c r="M70" s="135"/>
    </row>
    <row r="71" spans="13:13">
      <c r="M71" s="135"/>
    </row>
    <row r="72" spans="13:13">
      <c r="M72" s="135"/>
    </row>
    <row r="73" spans="13:13">
      <c r="M73" s="135"/>
    </row>
    <row r="74" spans="13:13">
      <c r="M74" s="135"/>
    </row>
    <row r="75" spans="13:13">
      <c r="M75" s="135"/>
    </row>
    <row r="76" spans="13:13">
      <c r="M76" s="135"/>
    </row>
    <row r="77" spans="13:13">
      <c r="M77" s="135"/>
    </row>
    <row r="78" spans="13:13">
      <c r="M78" s="135"/>
    </row>
    <row r="79" spans="13:13">
      <c r="M79" s="135"/>
    </row>
    <row r="80" spans="13:13">
      <c r="M80" s="135"/>
    </row>
    <row r="81" spans="13:13">
      <c r="M81" s="135"/>
    </row>
    <row r="82" spans="13:13">
      <c r="M82" s="135"/>
    </row>
    <row r="83" spans="13:13">
      <c r="M83" s="135"/>
    </row>
    <row r="84" spans="13:13">
      <c r="M84" s="135"/>
    </row>
    <row r="85" spans="13:13">
      <c r="M85" s="135"/>
    </row>
    <row r="86" spans="13:13">
      <c r="M86" s="135"/>
    </row>
    <row r="87" spans="13:13">
      <c r="M87" s="135"/>
    </row>
    <row r="88" spans="13:13">
      <c r="M88" s="135"/>
    </row>
    <row r="89" spans="13:13">
      <c r="M89" s="135"/>
    </row>
    <row r="90" spans="13:13">
      <c r="M90" s="135"/>
    </row>
    <row r="91" spans="13:13">
      <c r="M91" s="135"/>
    </row>
    <row r="92" spans="13:13">
      <c r="M92" s="135"/>
    </row>
    <row r="93" spans="13:13">
      <c r="M93" s="135"/>
    </row>
    <row r="94" spans="13:13">
      <c r="M94" s="135"/>
    </row>
    <row r="95" spans="13:13">
      <c r="M95" s="135"/>
    </row>
    <row r="96" spans="13:13">
      <c r="M96" s="135"/>
    </row>
    <row r="97" spans="13:13">
      <c r="M97" s="135"/>
    </row>
    <row r="98" spans="13:13">
      <c r="M98" s="135"/>
    </row>
    <row r="99" spans="13:13">
      <c r="M99" s="135"/>
    </row>
    <row r="100" spans="13:13">
      <c r="M100" s="135"/>
    </row>
    <row r="101" spans="13:13">
      <c r="M101" s="135"/>
    </row>
  </sheetData>
  <phoneticPr fontId="9" type="noConversion"/>
  <pageMargins left="0.7" right="0.7" top="0.75" bottom="0.75" header="0.3" footer="0.3"/>
  <pageSetup paperSize="9" orientation="portrait" horizont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16"/>
  <sheetViews>
    <sheetView workbookViewId="0">
      <selection activeCell="I36" sqref="I36"/>
    </sheetView>
  </sheetViews>
  <sheetFormatPr defaultRowHeight="12.75"/>
  <cols>
    <col min="1" max="1" width="18.86328125" customWidth="1"/>
    <col min="2" max="2" width="19.86328125" customWidth="1"/>
    <col min="4" max="4" width="16.1328125" customWidth="1"/>
    <col min="5" max="5" width="19.1328125" customWidth="1"/>
    <col min="6" max="6" width="20.1328125" customWidth="1"/>
    <col min="9" max="9" width="10.1328125" customWidth="1"/>
    <col min="10" max="10" width="10.3984375" customWidth="1"/>
    <col min="19" max="19" width="17" customWidth="1"/>
  </cols>
  <sheetData>
    <row r="1" spans="1:19" ht="13.15">
      <c r="S1" s="125"/>
    </row>
    <row r="2" spans="1:19">
      <c r="A2" t="s">
        <v>127</v>
      </c>
      <c r="B2" t="s">
        <v>128</v>
      </c>
      <c r="C2" t="s">
        <v>129</v>
      </c>
      <c r="D2" t="s">
        <v>130</v>
      </c>
      <c r="E2" t="s">
        <v>131</v>
      </c>
      <c r="F2" t="s">
        <v>132</v>
      </c>
      <c r="G2" t="s">
        <v>115</v>
      </c>
      <c r="H2" t="s">
        <v>116</v>
      </c>
      <c r="I2" s="126" t="s">
        <v>118</v>
      </c>
      <c r="J2" s="126" t="s">
        <v>119</v>
      </c>
      <c r="K2" s="127">
        <v>1</v>
      </c>
      <c r="L2" s="87" t="s">
        <v>120</v>
      </c>
      <c r="M2" s="87" t="s">
        <v>121</v>
      </c>
      <c r="N2" s="87" t="s">
        <v>122</v>
      </c>
      <c r="O2" s="87" t="s">
        <v>123</v>
      </c>
      <c r="P2" s="87" t="s">
        <v>124</v>
      </c>
      <c r="Q2" s="87" t="s">
        <v>125</v>
      </c>
      <c r="R2" s="87" t="s">
        <v>126</v>
      </c>
      <c r="S2" s="87" t="s">
        <v>133</v>
      </c>
    </row>
    <row r="3" spans="1:19">
      <c r="A3" s="144">
        <v>45777</v>
      </c>
      <c r="B3" s="144">
        <v>45790</v>
      </c>
      <c r="C3" t="s">
        <v>283</v>
      </c>
      <c r="D3" t="s">
        <v>284</v>
      </c>
      <c r="E3" t="s">
        <v>285</v>
      </c>
      <c r="F3" t="s">
        <v>286</v>
      </c>
      <c r="G3" t="s">
        <v>134</v>
      </c>
      <c r="H3" t="s">
        <v>136</v>
      </c>
      <c r="I3">
        <v>0</v>
      </c>
      <c r="J3">
        <v>15</v>
      </c>
      <c r="K3">
        <v>31</v>
      </c>
      <c r="L3">
        <v>0</v>
      </c>
      <c r="M3">
        <v>11</v>
      </c>
      <c r="N3">
        <v>11</v>
      </c>
      <c r="O3">
        <v>0</v>
      </c>
      <c r="P3">
        <v>446</v>
      </c>
      <c r="Q3">
        <v>514</v>
      </c>
      <c r="R3" s="135">
        <f t="shared" ref="R3:R16" si="0">I3*0+J3*0+K3*0+L3*0.3+M3*0.5+N3*0.6+O3+P3</f>
        <v>458.1</v>
      </c>
      <c r="S3" s="145">
        <v>74.549292452830201</v>
      </c>
    </row>
    <row r="4" spans="1:19">
      <c r="A4" s="144">
        <v>45777</v>
      </c>
      <c r="B4" s="144">
        <v>45790</v>
      </c>
      <c r="C4" t="s">
        <v>283</v>
      </c>
      <c r="D4" t="s">
        <v>284</v>
      </c>
      <c r="E4" t="s">
        <v>285</v>
      </c>
      <c r="F4" t="s">
        <v>286</v>
      </c>
      <c r="G4" t="s">
        <v>134</v>
      </c>
      <c r="H4" t="s">
        <v>150</v>
      </c>
      <c r="I4">
        <v>0</v>
      </c>
      <c r="J4">
        <v>15</v>
      </c>
      <c r="K4">
        <v>29</v>
      </c>
      <c r="L4">
        <v>2</v>
      </c>
      <c r="M4">
        <v>11</v>
      </c>
      <c r="N4">
        <v>16</v>
      </c>
      <c r="O4">
        <v>0</v>
      </c>
      <c r="P4">
        <v>441</v>
      </c>
      <c r="Q4">
        <v>514</v>
      </c>
      <c r="R4" s="135">
        <f t="shared" si="0"/>
        <v>456.7</v>
      </c>
      <c r="S4" s="145">
        <v>53.425283018867901</v>
      </c>
    </row>
    <row r="5" spans="1:19">
      <c r="A5" s="144">
        <v>45777</v>
      </c>
      <c r="B5" s="144">
        <v>45790</v>
      </c>
      <c r="C5" t="s">
        <v>283</v>
      </c>
      <c r="D5" t="s">
        <v>284</v>
      </c>
      <c r="E5" t="s">
        <v>285</v>
      </c>
      <c r="F5" t="s">
        <v>286</v>
      </c>
      <c r="G5" t="s">
        <v>134</v>
      </c>
      <c r="H5" t="s">
        <v>152</v>
      </c>
      <c r="I5">
        <v>0</v>
      </c>
      <c r="J5">
        <v>15</v>
      </c>
      <c r="K5">
        <v>31</v>
      </c>
      <c r="L5">
        <v>0</v>
      </c>
      <c r="M5">
        <v>11</v>
      </c>
      <c r="N5">
        <v>16</v>
      </c>
      <c r="O5">
        <v>0</v>
      </c>
      <c r="P5">
        <v>441</v>
      </c>
      <c r="Q5">
        <v>514</v>
      </c>
      <c r="R5" s="135">
        <f t="shared" si="0"/>
        <v>456.1</v>
      </c>
      <c r="S5" s="145">
        <v>53.355094339622603</v>
      </c>
    </row>
    <row r="6" spans="1:19">
      <c r="A6" s="144">
        <v>45777</v>
      </c>
      <c r="B6" s="144">
        <v>45790</v>
      </c>
      <c r="C6" t="s">
        <v>283</v>
      </c>
      <c r="D6" t="s">
        <v>284</v>
      </c>
      <c r="E6" t="s">
        <v>285</v>
      </c>
      <c r="F6" t="s">
        <v>286</v>
      </c>
      <c r="G6" t="s">
        <v>134</v>
      </c>
      <c r="H6" t="s">
        <v>137</v>
      </c>
      <c r="I6">
        <v>0</v>
      </c>
      <c r="J6">
        <v>15</v>
      </c>
      <c r="K6">
        <v>31</v>
      </c>
      <c r="L6">
        <v>0</v>
      </c>
      <c r="M6">
        <v>11</v>
      </c>
      <c r="N6">
        <v>11</v>
      </c>
      <c r="O6">
        <v>0</v>
      </c>
      <c r="P6">
        <v>446</v>
      </c>
      <c r="Q6">
        <v>514</v>
      </c>
      <c r="R6" s="135">
        <f t="shared" si="0"/>
        <v>458.1</v>
      </c>
      <c r="S6" s="145">
        <v>53.589056603773599</v>
      </c>
    </row>
    <row r="7" spans="1:19">
      <c r="A7" s="144">
        <v>45777</v>
      </c>
      <c r="B7" s="144">
        <v>45790</v>
      </c>
      <c r="C7" t="s">
        <v>283</v>
      </c>
      <c r="D7" t="s">
        <v>284</v>
      </c>
      <c r="E7" t="s">
        <v>285</v>
      </c>
      <c r="F7" t="s">
        <v>286</v>
      </c>
      <c r="G7" t="s">
        <v>134</v>
      </c>
      <c r="H7" t="s">
        <v>176</v>
      </c>
      <c r="I7">
        <v>0</v>
      </c>
      <c r="J7">
        <v>15</v>
      </c>
      <c r="K7">
        <v>27</v>
      </c>
      <c r="L7">
        <v>0</v>
      </c>
      <c r="M7">
        <v>11</v>
      </c>
      <c r="N7">
        <v>16</v>
      </c>
      <c r="O7">
        <v>0</v>
      </c>
      <c r="P7">
        <v>445</v>
      </c>
      <c r="Q7">
        <v>514</v>
      </c>
      <c r="R7" s="135">
        <f t="shared" si="0"/>
        <v>460.1</v>
      </c>
      <c r="S7" s="145">
        <v>86.811320754717002</v>
      </c>
    </row>
    <row r="8" spans="1:19">
      <c r="A8" s="144">
        <v>45777</v>
      </c>
      <c r="B8" s="144">
        <v>45790</v>
      </c>
      <c r="C8" t="s">
        <v>283</v>
      </c>
      <c r="D8" t="s">
        <v>284</v>
      </c>
      <c r="E8" t="s">
        <v>285</v>
      </c>
      <c r="F8" t="s">
        <v>286</v>
      </c>
      <c r="G8" t="s">
        <v>134</v>
      </c>
      <c r="H8" t="s">
        <v>159</v>
      </c>
      <c r="I8">
        <v>0</v>
      </c>
      <c r="J8">
        <v>15</v>
      </c>
      <c r="K8">
        <v>31</v>
      </c>
      <c r="L8">
        <v>0</v>
      </c>
      <c r="M8">
        <v>11</v>
      </c>
      <c r="N8">
        <v>16</v>
      </c>
      <c r="O8">
        <v>0</v>
      </c>
      <c r="P8">
        <v>441</v>
      </c>
      <c r="Q8">
        <v>514</v>
      </c>
      <c r="R8" s="135">
        <f t="shared" si="0"/>
        <v>456.1</v>
      </c>
      <c r="S8" s="145">
        <v>42.490448113207599</v>
      </c>
    </row>
    <row r="9" spans="1:19">
      <c r="A9" s="144">
        <v>45777</v>
      </c>
      <c r="B9" s="144">
        <v>45790</v>
      </c>
      <c r="C9" t="s">
        <v>283</v>
      </c>
      <c r="D9" t="s">
        <v>284</v>
      </c>
      <c r="E9" t="s">
        <v>285</v>
      </c>
      <c r="F9" t="s">
        <v>286</v>
      </c>
      <c r="G9" t="s">
        <v>134</v>
      </c>
      <c r="H9" t="s">
        <v>135</v>
      </c>
      <c r="I9">
        <v>0</v>
      </c>
      <c r="J9">
        <v>15</v>
      </c>
      <c r="K9">
        <v>31</v>
      </c>
      <c r="L9">
        <v>0</v>
      </c>
      <c r="M9">
        <v>11</v>
      </c>
      <c r="N9">
        <v>11</v>
      </c>
      <c r="O9">
        <v>0</v>
      </c>
      <c r="P9">
        <v>446</v>
      </c>
      <c r="Q9">
        <v>514</v>
      </c>
      <c r="R9" s="135">
        <f t="shared" si="0"/>
        <v>458.1</v>
      </c>
      <c r="S9" s="145">
        <v>48.835188679245299</v>
      </c>
    </row>
    <row r="10" spans="1:19">
      <c r="A10" s="144">
        <v>45777</v>
      </c>
      <c r="B10" s="144">
        <v>45790</v>
      </c>
      <c r="C10" t="s">
        <v>283</v>
      </c>
      <c r="D10" t="s">
        <v>284</v>
      </c>
      <c r="E10" t="s">
        <v>285</v>
      </c>
      <c r="F10" t="s">
        <v>286</v>
      </c>
      <c r="G10" t="s">
        <v>134</v>
      </c>
      <c r="H10" t="s">
        <v>143</v>
      </c>
      <c r="I10">
        <v>0</v>
      </c>
      <c r="J10">
        <v>15</v>
      </c>
      <c r="K10">
        <v>31</v>
      </c>
      <c r="L10">
        <v>0</v>
      </c>
      <c r="M10">
        <v>11</v>
      </c>
      <c r="N10">
        <v>11</v>
      </c>
      <c r="O10">
        <v>0</v>
      </c>
      <c r="P10">
        <v>446</v>
      </c>
      <c r="Q10">
        <v>514</v>
      </c>
      <c r="R10" s="135">
        <f t="shared" si="0"/>
        <v>458.1</v>
      </c>
      <c r="S10" s="145">
        <v>53.589056603773599</v>
      </c>
    </row>
    <row r="11" spans="1:19">
      <c r="A11" s="144">
        <v>45777</v>
      </c>
      <c r="B11" s="144">
        <v>45790</v>
      </c>
      <c r="C11" t="s">
        <v>283</v>
      </c>
      <c r="D11" t="s">
        <v>284</v>
      </c>
      <c r="E11" t="s">
        <v>285</v>
      </c>
      <c r="F11" t="s">
        <v>286</v>
      </c>
      <c r="G11" t="s">
        <v>134</v>
      </c>
      <c r="H11" t="s">
        <v>140</v>
      </c>
      <c r="I11">
        <v>0</v>
      </c>
      <c r="J11">
        <v>15</v>
      </c>
      <c r="K11">
        <v>31</v>
      </c>
      <c r="L11">
        <v>0</v>
      </c>
      <c r="M11">
        <v>11</v>
      </c>
      <c r="N11">
        <v>11</v>
      </c>
      <c r="O11">
        <v>0</v>
      </c>
      <c r="P11">
        <v>446</v>
      </c>
      <c r="Q11">
        <v>514</v>
      </c>
      <c r="R11" s="135">
        <f t="shared" si="0"/>
        <v>458.1</v>
      </c>
      <c r="S11" s="145">
        <v>74.549292452830201</v>
      </c>
    </row>
    <row r="12" spans="1:19">
      <c r="A12" s="144">
        <v>45777</v>
      </c>
      <c r="B12" s="144">
        <v>45790</v>
      </c>
      <c r="C12" t="s">
        <v>283</v>
      </c>
      <c r="D12" t="s">
        <v>284</v>
      </c>
      <c r="E12" t="s">
        <v>285</v>
      </c>
      <c r="F12" t="s">
        <v>286</v>
      </c>
      <c r="G12" t="s">
        <v>134</v>
      </c>
      <c r="H12" t="s">
        <v>148</v>
      </c>
      <c r="I12">
        <v>0</v>
      </c>
      <c r="J12">
        <v>15</v>
      </c>
      <c r="K12">
        <v>29</v>
      </c>
      <c r="L12">
        <v>2</v>
      </c>
      <c r="M12">
        <v>11</v>
      </c>
      <c r="N12">
        <v>16</v>
      </c>
      <c r="O12">
        <v>0</v>
      </c>
      <c r="P12">
        <v>441</v>
      </c>
      <c r="Q12">
        <v>514</v>
      </c>
      <c r="R12" s="135">
        <f t="shared" si="0"/>
        <v>456.7</v>
      </c>
      <c r="S12" s="145">
        <v>48.685943396226399</v>
      </c>
    </row>
    <row r="13" spans="1:19">
      <c r="A13" s="144">
        <v>45777</v>
      </c>
      <c r="B13" s="144">
        <v>45790</v>
      </c>
      <c r="C13" t="s">
        <v>283</v>
      </c>
      <c r="D13" t="s">
        <v>284</v>
      </c>
      <c r="E13" t="s">
        <v>285</v>
      </c>
      <c r="F13" t="s">
        <v>286</v>
      </c>
      <c r="G13" t="s">
        <v>134</v>
      </c>
      <c r="H13" t="s">
        <v>158</v>
      </c>
      <c r="I13">
        <v>0</v>
      </c>
      <c r="J13">
        <v>15</v>
      </c>
      <c r="K13">
        <v>31</v>
      </c>
      <c r="L13">
        <v>0</v>
      </c>
      <c r="M13">
        <v>11</v>
      </c>
      <c r="N13">
        <v>16</v>
      </c>
      <c r="O13">
        <v>0</v>
      </c>
      <c r="P13">
        <v>441</v>
      </c>
      <c r="Q13">
        <v>514</v>
      </c>
      <c r="R13" s="135">
        <f t="shared" si="0"/>
        <v>456.1</v>
      </c>
      <c r="S13" s="145">
        <v>48.621981132075497</v>
      </c>
    </row>
    <row r="14" spans="1:19">
      <c r="A14" s="144">
        <v>45777</v>
      </c>
      <c r="B14" s="144">
        <v>45790</v>
      </c>
      <c r="C14" t="s">
        <v>283</v>
      </c>
      <c r="D14" t="s">
        <v>284</v>
      </c>
      <c r="E14" t="s">
        <v>285</v>
      </c>
      <c r="F14" t="s">
        <v>286</v>
      </c>
      <c r="G14" t="s">
        <v>134</v>
      </c>
      <c r="H14" t="s">
        <v>165</v>
      </c>
      <c r="I14">
        <v>0</v>
      </c>
      <c r="J14">
        <v>15</v>
      </c>
      <c r="K14">
        <v>27</v>
      </c>
      <c r="L14">
        <v>0</v>
      </c>
      <c r="M14">
        <v>11</v>
      </c>
      <c r="N14">
        <v>16</v>
      </c>
      <c r="O14">
        <v>0</v>
      </c>
      <c r="P14">
        <v>445</v>
      </c>
      <c r="Q14">
        <v>514</v>
      </c>
      <c r="R14" s="135">
        <f t="shared" si="0"/>
        <v>460.1</v>
      </c>
      <c r="S14" s="145">
        <v>53.823018867924503</v>
      </c>
    </row>
    <row r="15" spans="1:19">
      <c r="A15" s="144">
        <v>45777</v>
      </c>
      <c r="B15" s="144">
        <v>45790</v>
      </c>
      <c r="C15" t="s">
        <v>283</v>
      </c>
      <c r="D15" t="s">
        <v>284</v>
      </c>
      <c r="E15" t="s">
        <v>285</v>
      </c>
      <c r="F15" t="s">
        <v>286</v>
      </c>
      <c r="G15" t="s">
        <v>134</v>
      </c>
      <c r="H15" t="s">
        <v>156</v>
      </c>
      <c r="I15">
        <v>0</v>
      </c>
      <c r="J15">
        <v>15</v>
      </c>
      <c r="K15">
        <v>31</v>
      </c>
      <c r="L15">
        <v>0</v>
      </c>
      <c r="M15">
        <v>11</v>
      </c>
      <c r="N15">
        <v>16</v>
      </c>
      <c r="O15">
        <v>0</v>
      </c>
      <c r="P15">
        <v>441</v>
      </c>
      <c r="Q15">
        <v>514</v>
      </c>
      <c r="R15" s="135">
        <f t="shared" si="0"/>
        <v>456.1</v>
      </c>
      <c r="S15" s="145">
        <v>48.621981132075497</v>
      </c>
    </row>
    <row r="16" spans="1:19">
      <c r="A16" s="144">
        <v>45777</v>
      </c>
      <c r="B16" s="144">
        <v>45790</v>
      </c>
      <c r="C16" t="s">
        <v>283</v>
      </c>
      <c r="D16" t="s">
        <v>284</v>
      </c>
      <c r="E16" t="s">
        <v>285</v>
      </c>
      <c r="F16" t="s">
        <v>286</v>
      </c>
      <c r="G16" t="s">
        <v>134</v>
      </c>
      <c r="H16" t="s">
        <v>153</v>
      </c>
      <c r="I16">
        <v>0</v>
      </c>
      <c r="J16">
        <v>15</v>
      </c>
      <c r="K16">
        <v>31</v>
      </c>
      <c r="L16">
        <v>0</v>
      </c>
      <c r="M16">
        <v>11</v>
      </c>
      <c r="N16">
        <v>11</v>
      </c>
      <c r="O16">
        <v>0</v>
      </c>
      <c r="P16">
        <v>446</v>
      </c>
      <c r="Q16">
        <v>514</v>
      </c>
      <c r="R16" s="135">
        <f t="shared" si="0"/>
        <v>458.1</v>
      </c>
      <c r="S16" s="145">
        <v>53.589056603773599</v>
      </c>
    </row>
  </sheetData>
  <phoneticPr fontId="9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"/>
  <sheetViews>
    <sheetView workbookViewId="0">
      <selection activeCell="I1" sqref="I1:I1048576"/>
    </sheetView>
  </sheetViews>
  <sheetFormatPr defaultRowHeight="12.75"/>
  <cols>
    <col min="1" max="4" width="15" customWidth="1"/>
    <col min="5" max="5" width="22.265625" customWidth="1"/>
    <col min="6" max="6" width="21.3984375" customWidth="1"/>
    <col min="7" max="7" width="14.3984375" customWidth="1"/>
    <col min="8" max="8" width="19.3984375" customWidth="1"/>
    <col min="9" max="9" width="11.59765625" customWidth="1"/>
    <col min="10" max="10" width="25.3984375" customWidth="1"/>
  </cols>
  <sheetData>
    <row r="1" spans="1:10" ht="28.5" customHeight="1">
      <c r="A1" t="s">
        <v>127</v>
      </c>
      <c r="B1" t="s">
        <v>128</v>
      </c>
      <c r="C1" t="s">
        <v>129</v>
      </c>
      <c r="D1" t="s">
        <v>130</v>
      </c>
      <c r="E1" t="s">
        <v>131</v>
      </c>
      <c r="F1" s="128" t="s">
        <v>133</v>
      </c>
      <c r="G1" s="128" t="s">
        <v>207</v>
      </c>
      <c r="H1" s="128" t="s">
        <v>208</v>
      </c>
      <c r="I1" t="s">
        <v>115</v>
      </c>
      <c r="J1" t="s">
        <v>116</v>
      </c>
    </row>
    <row r="2" spans="1:10">
      <c r="A2" s="144">
        <v>45777</v>
      </c>
      <c r="B2" s="144">
        <v>45790</v>
      </c>
      <c r="C2" t="s">
        <v>283</v>
      </c>
      <c r="D2" t="s">
        <v>284</v>
      </c>
      <c r="E2" t="s">
        <v>285</v>
      </c>
      <c r="F2" s="145">
        <v>794.53601415094295</v>
      </c>
      <c r="G2" s="145">
        <v>0</v>
      </c>
      <c r="H2" s="145">
        <f>F2+G2</f>
        <v>794.53601415094295</v>
      </c>
      <c r="I2" t="s">
        <v>134</v>
      </c>
      <c r="J2" t="s">
        <v>287</v>
      </c>
    </row>
  </sheetData>
  <phoneticPr fontId="9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97"/>
  <sheetViews>
    <sheetView topLeftCell="A85" workbookViewId="0">
      <selection activeCell="A100" sqref="A100"/>
    </sheetView>
  </sheetViews>
  <sheetFormatPr defaultRowHeight="12.75"/>
  <cols>
    <col min="1" max="1" width="36.265625" style="45" customWidth="1"/>
    <col min="2" max="3" width="18.59765625" customWidth="1"/>
  </cols>
  <sheetData>
    <row r="1" spans="1:4">
      <c r="B1" t="s">
        <v>256</v>
      </c>
      <c r="C1" t="s">
        <v>257</v>
      </c>
      <c r="D1" t="s">
        <v>115</v>
      </c>
    </row>
    <row r="2" spans="1:4">
      <c r="A2" s="45" t="s">
        <v>34</v>
      </c>
      <c r="B2" t="s">
        <v>137</v>
      </c>
      <c r="D2" t="s">
        <v>134</v>
      </c>
    </row>
    <row r="3" spans="1:4">
      <c r="A3" s="45" t="s">
        <v>42</v>
      </c>
      <c r="B3" t="s">
        <v>144</v>
      </c>
      <c r="D3" t="s">
        <v>134</v>
      </c>
    </row>
    <row r="4" spans="1:4">
      <c r="A4" s="45" t="s">
        <v>32</v>
      </c>
      <c r="B4" t="s">
        <v>136</v>
      </c>
      <c r="D4" t="s">
        <v>134</v>
      </c>
    </row>
    <row r="5" spans="1:4">
      <c r="A5" s="45" t="s">
        <v>38</v>
      </c>
      <c r="B5" t="s">
        <v>140</v>
      </c>
      <c r="D5" t="s">
        <v>134</v>
      </c>
    </row>
    <row r="6" spans="1:4">
      <c r="A6" s="45" t="s">
        <v>209</v>
      </c>
      <c r="B6" t="s">
        <v>153</v>
      </c>
      <c r="D6" t="s">
        <v>134</v>
      </c>
    </row>
    <row r="7" spans="1:4">
      <c r="A7" s="45" t="s">
        <v>41</v>
      </c>
      <c r="B7" t="s">
        <v>143</v>
      </c>
      <c r="D7" t="s">
        <v>134</v>
      </c>
    </row>
    <row r="8" spans="1:4">
      <c r="A8" s="45" t="s">
        <v>210</v>
      </c>
      <c r="B8" t="s">
        <v>158</v>
      </c>
      <c r="D8" t="s">
        <v>134</v>
      </c>
    </row>
    <row r="9" spans="1:4">
      <c r="A9" s="45" t="s">
        <v>56</v>
      </c>
      <c r="B9" t="s">
        <v>156</v>
      </c>
      <c r="D9" t="s">
        <v>134</v>
      </c>
    </row>
    <row r="10" spans="1:4">
      <c r="A10" s="45" t="s">
        <v>44</v>
      </c>
      <c r="B10" t="s">
        <v>146</v>
      </c>
      <c r="D10" t="s">
        <v>134</v>
      </c>
    </row>
    <row r="11" spans="1:4">
      <c r="A11" s="45" t="s">
        <v>50</v>
      </c>
      <c r="B11" t="s">
        <v>150</v>
      </c>
      <c r="D11" t="s">
        <v>134</v>
      </c>
    </row>
    <row r="12" spans="1:4">
      <c r="A12" s="45" t="s">
        <v>253</v>
      </c>
      <c r="B12" t="s">
        <v>142</v>
      </c>
      <c r="C12" t="s">
        <v>254</v>
      </c>
      <c r="D12" t="s">
        <v>134</v>
      </c>
    </row>
    <row r="13" spans="1:4">
      <c r="A13" s="45" t="s">
        <v>21</v>
      </c>
      <c r="B13" t="s">
        <v>135</v>
      </c>
      <c r="D13" t="s">
        <v>134</v>
      </c>
    </row>
    <row r="14" spans="1:4">
      <c r="A14" s="45" t="s">
        <v>36</v>
      </c>
      <c r="B14" s="84" t="s">
        <v>139</v>
      </c>
      <c r="C14" s="84"/>
      <c r="D14" t="s">
        <v>134</v>
      </c>
    </row>
    <row r="15" spans="1:4">
      <c r="A15" s="45" t="s">
        <v>39</v>
      </c>
      <c r="B15" s="85" t="s">
        <v>141</v>
      </c>
      <c r="C15" s="85"/>
      <c r="D15" t="s">
        <v>134</v>
      </c>
    </row>
    <row r="16" spans="1:4">
      <c r="A16" s="45" t="s">
        <v>43</v>
      </c>
      <c r="B16" s="85" t="s">
        <v>145</v>
      </c>
      <c r="C16" s="85"/>
      <c r="D16" t="s">
        <v>134</v>
      </c>
    </row>
    <row r="17" spans="1:4">
      <c r="A17" s="45" t="s">
        <v>45</v>
      </c>
      <c r="B17" s="85" t="s">
        <v>147</v>
      </c>
      <c r="C17" s="85" t="s">
        <v>252</v>
      </c>
      <c r="D17" t="s">
        <v>134</v>
      </c>
    </row>
    <row r="18" spans="1:4">
      <c r="A18" s="45" t="s">
        <v>47</v>
      </c>
      <c r="B18" s="84" t="s">
        <v>148</v>
      </c>
      <c r="C18" s="84"/>
      <c r="D18" t="s">
        <v>134</v>
      </c>
    </row>
    <row r="19" spans="1:4">
      <c r="A19" s="45" t="s">
        <v>48</v>
      </c>
      <c r="B19" s="84" t="s">
        <v>149</v>
      </c>
      <c r="C19" s="84"/>
      <c r="D19" t="s">
        <v>134</v>
      </c>
    </row>
    <row r="20" spans="1:4">
      <c r="A20" s="45" t="s">
        <v>211</v>
      </c>
      <c r="B20" s="85" t="s">
        <v>151</v>
      </c>
      <c r="C20" s="85"/>
      <c r="D20" t="s">
        <v>134</v>
      </c>
    </row>
    <row r="21" spans="1:4">
      <c r="A21" s="45" t="s">
        <v>52</v>
      </c>
      <c r="B21" s="85" t="s">
        <v>152</v>
      </c>
      <c r="C21" s="85"/>
      <c r="D21" t="s">
        <v>134</v>
      </c>
    </row>
    <row r="22" spans="1:4">
      <c r="A22" s="45" t="s">
        <v>212</v>
      </c>
      <c r="B22" s="85" t="s">
        <v>155</v>
      </c>
      <c r="C22" s="85"/>
      <c r="D22" t="s">
        <v>134</v>
      </c>
    </row>
    <row r="23" spans="1:4">
      <c r="A23" s="45" t="s">
        <v>57</v>
      </c>
      <c r="B23" s="85" t="s">
        <v>157</v>
      </c>
      <c r="C23" s="85"/>
      <c r="D23" t="s">
        <v>134</v>
      </c>
    </row>
    <row r="24" spans="1:4">
      <c r="A24" s="45" t="s">
        <v>61</v>
      </c>
      <c r="B24" s="84" t="s">
        <v>159</v>
      </c>
      <c r="C24" s="84"/>
      <c r="D24" t="s">
        <v>134</v>
      </c>
    </row>
    <row r="25" spans="1:4">
      <c r="A25" s="45" t="s">
        <v>63</v>
      </c>
      <c r="B25" s="84" t="s">
        <v>161</v>
      </c>
      <c r="C25" s="84"/>
      <c r="D25" t="s">
        <v>134</v>
      </c>
    </row>
    <row r="26" spans="1:4">
      <c r="A26" s="45" t="s">
        <v>213</v>
      </c>
      <c r="B26" s="85" t="s">
        <v>214</v>
      </c>
      <c r="C26" s="85"/>
      <c r="D26" s="84" t="s">
        <v>159</v>
      </c>
    </row>
    <row r="27" spans="1:4">
      <c r="A27" s="45" t="s">
        <v>215</v>
      </c>
      <c r="B27" s="84" t="s">
        <v>134</v>
      </c>
      <c r="C27" s="84"/>
      <c r="D27" s="84" t="s">
        <v>159</v>
      </c>
    </row>
    <row r="28" spans="1:4">
      <c r="A28" s="45" t="s">
        <v>216</v>
      </c>
      <c r="B28" s="84" t="s">
        <v>217</v>
      </c>
      <c r="C28" s="84"/>
      <c r="D28" s="84" t="s">
        <v>159</v>
      </c>
    </row>
    <row r="29" spans="1:4">
      <c r="A29" s="45" t="s">
        <v>35</v>
      </c>
      <c r="B29" s="84" t="s">
        <v>138</v>
      </c>
      <c r="C29" s="84"/>
      <c r="D29" t="s">
        <v>134</v>
      </c>
    </row>
    <row r="30" spans="1:4">
      <c r="A30" s="45" t="s">
        <v>218</v>
      </c>
      <c r="B30" t="s">
        <v>154</v>
      </c>
      <c r="D30" t="s">
        <v>134</v>
      </c>
    </row>
    <row r="31" spans="1:4">
      <c r="A31" s="45" t="s">
        <v>62</v>
      </c>
      <c r="B31" s="84" t="s">
        <v>160</v>
      </c>
      <c r="C31" s="84" t="s">
        <v>255</v>
      </c>
      <c r="D31" t="s">
        <v>134</v>
      </c>
    </row>
    <row r="32" spans="1:4">
      <c r="A32" s="45" t="s">
        <v>64</v>
      </c>
      <c r="B32" s="85" t="s">
        <v>162</v>
      </c>
      <c r="C32" s="85"/>
      <c r="D32" t="s">
        <v>134</v>
      </c>
    </row>
    <row r="33" spans="1:4">
      <c r="A33" s="45" t="s">
        <v>65</v>
      </c>
      <c r="B33" s="85" t="s">
        <v>163</v>
      </c>
      <c r="C33" s="85"/>
      <c r="D33" t="s">
        <v>134</v>
      </c>
    </row>
    <row r="34" spans="1:4">
      <c r="A34" s="45" t="s">
        <v>66</v>
      </c>
      <c r="B34" s="85" t="s">
        <v>164</v>
      </c>
      <c r="C34" s="85"/>
      <c r="D34" t="s">
        <v>134</v>
      </c>
    </row>
    <row r="35" spans="1:4">
      <c r="A35" s="45" t="s">
        <v>68</v>
      </c>
      <c r="B35" s="85" t="s">
        <v>165</v>
      </c>
      <c r="C35" s="85"/>
      <c r="D35" t="s">
        <v>134</v>
      </c>
    </row>
    <row r="36" spans="1:4">
      <c r="A36" s="45" t="s">
        <v>69</v>
      </c>
      <c r="B36" s="85" t="s">
        <v>166</v>
      </c>
      <c r="C36" s="85"/>
      <c r="D36" t="s">
        <v>134</v>
      </c>
    </row>
    <row r="37" spans="1:4">
      <c r="A37" s="45" t="s">
        <v>70</v>
      </c>
      <c r="B37" s="85" t="s">
        <v>167</v>
      </c>
      <c r="C37" s="85"/>
      <c r="D37" t="s">
        <v>134</v>
      </c>
    </row>
    <row r="38" spans="1:4">
      <c r="A38" s="45" t="s">
        <v>71</v>
      </c>
      <c r="B38" s="85" t="s">
        <v>168</v>
      </c>
      <c r="C38" s="85"/>
      <c r="D38" t="s">
        <v>134</v>
      </c>
    </row>
    <row r="39" spans="1:4">
      <c r="A39" s="45" t="s">
        <v>72</v>
      </c>
      <c r="B39" s="85" t="s">
        <v>169</v>
      </c>
      <c r="C39" s="85"/>
      <c r="D39" t="s">
        <v>134</v>
      </c>
    </row>
    <row r="40" spans="1:4">
      <c r="A40" s="45" t="s">
        <v>73</v>
      </c>
      <c r="B40" s="85" t="s">
        <v>170</v>
      </c>
      <c r="C40" s="85"/>
      <c r="D40" t="s">
        <v>134</v>
      </c>
    </row>
    <row r="41" spans="1:4">
      <c r="A41" s="45" t="s">
        <v>74</v>
      </c>
      <c r="B41" s="85" t="s">
        <v>171</v>
      </c>
      <c r="C41" s="85"/>
      <c r="D41" t="s">
        <v>134</v>
      </c>
    </row>
    <row r="42" spans="1:4">
      <c r="A42" s="45" t="s">
        <v>219</v>
      </c>
      <c r="B42" s="85" t="s">
        <v>172</v>
      </c>
      <c r="C42" s="85"/>
      <c r="D42" t="s">
        <v>134</v>
      </c>
    </row>
    <row r="43" spans="1:4">
      <c r="A43" s="45" t="s">
        <v>75</v>
      </c>
      <c r="B43" s="85" t="s">
        <v>173</v>
      </c>
      <c r="C43" s="85"/>
      <c r="D43" t="s">
        <v>134</v>
      </c>
    </row>
    <row r="44" spans="1:4">
      <c r="A44" s="45" t="s">
        <v>76</v>
      </c>
      <c r="B44" s="85" t="s">
        <v>174</v>
      </c>
      <c r="C44" s="85"/>
      <c r="D44" t="s">
        <v>134</v>
      </c>
    </row>
    <row r="45" spans="1:4">
      <c r="A45" s="45" t="s">
        <v>77</v>
      </c>
      <c r="B45" s="85" t="s">
        <v>175</v>
      </c>
      <c r="C45" s="85"/>
      <c r="D45" t="s">
        <v>134</v>
      </c>
    </row>
    <row r="46" spans="1:4">
      <c r="A46" s="45" t="s">
        <v>220</v>
      </c>
      <c r="B46" s="85" t="s">
        <v>176</v>
      </c>
      <c r="C46" s="85"/>
      <c r="D46" t="s">
        <v>134</v>
      </c>
    </row>
    <row r="47" spans="1:4">
      <c r="A47" s="45" t="s">
        <v>221</v>
      </c>
      <c r="B47" s="85" t="s">
        <v>178</v>
      </c>
      <c r="C47" s="85"/>
      <c r="D47" t="s">
        <v>134</v>
      </c>
    </row>
    <row r="48" spans="1:4">
      <c r="A48" s="45" t="s">
        <v>222</v>
      </c>
      <c r="B48" s="85" t="s">
        <v>179</v>
      </c>
      <c r="C48" s="85"/>
      <c r="D48" t="s">
        <v>134</v>
      </c>
    </row>
    <row r="49" spans="1:4">
      <c r="A49" s="45" t="s">
        <v>223</v>
      </c>
      <c r="B49" s="85" t="s">
        <v>180</v>
      </c>
      <c r="C49" s="85"/>
      <c r="D49" t="s">
        <v>134</v>
      </c>
    </row>
    <row r="50" spans="1:4">
      <c r="A50" s="45" t="s">
        <v>80</v>
      </c>
      <c r="B50" s="85" t="s">
        <v>181</v>
      </c>
      <c r="C50" s="85"/>
      <c r="D50" t="s">
        <v>134</v>
      </c>
    </row>
    <row r="51" spans="1:4">
      <c r="A51" s="45" t="s">
        <v>81</v>
      </c>
      <c r="B51" t="s">
        <v>182</v>
      </c>
      <c r="D51" t="s">
        <v>134</v>
      </c>
    </row>
    <row r="52" spans="1:4">
      <c r="A52" s="45" t="s">
        <v>82</v>
      </c>
      <c r="B52" t="s">
        <v>183</v>
      </c>
      <c r="C52" t="s">
        <v>262</v>
      </c>
      <c r="D52" t="s">
        <v>134</v>
      </c>
    </row>
    <row r="53" spans="1:4">
      <c r="A53" s="45" t="s">
        <v>83</v>
      </c>
      <c r="B53" t="s">
        <v>184</v>
      </c>
      <c r="D53" t="s">
        <v>134</v>
      </c>
    </row>
    <row r="54" spans="1:4">
      <c r="A54" s="45" t="s">
        <v>224</v>
      </c>
      <c r="B54" t="s">
        <v>225</v>
      </c>
      <c r="D54" t="s">
        <v>134</v>
      </c>
    </row>
    <row r="55" spans="1:4">
      <c r="A55" s="45" t="s">
        <v>226</v>
      </c>
      <c r="B55" t="s">
        <v>227</v>
      </c>
      <c r="D55" t="s">
        <v>134</v>
      </c>
    </row>
    <row r="56" spans="1:4">
      <c r="A56" s="45" t="s">
        <v>84</v>
      </c>
      <c r="B56" t="s">
        <v>185</v>
      </c>
      <c r="D56" t="s">
        <v>134</v>
      </c>
    </row>
    <row r="57" spans="1:4">
      <c r="A57" s="45" t="s">
        <v>85</v>
      </c>
      <c r="B57" t="s">
        <v>186</v>
      </c>
      <c r="D57" t="s">
        <v>134</v>
      </c>
    </row>
    <row r="58" spans="1:4" s="137" customFormat="1">
      <c r="A58" s="136" t="s">
        <v>86</v>
      </c>
      <c r="B58" s="137" t="s">
        <v>187</v>
      </c>
      <c r="D58" s="137" t="s">
        <v>134</v>
      </c>
    </row>
    <row r="59" spans="1:4">
      <c r="A59" s="45" t="s">
        <v>228</v>
      </c>
      <c r="B59" t="s">
        <v>229</v>
      </c>
      <c r="D59" t="s">
        <v>134</v>
      </c>
    </row>
    <row r="60" spans="1:4">
      <c r="A60" s="45" t="s">
        <v>230</v>
      </c>
      <c r="B60" t="s">
        <v>231</v>
      </c>
      <c r="D60" t="s">
        <v>134</v>
      </c>
    </row>
    <row r="61" spans="1:4">
      <c r="A61" s="45" t="s">
        <v>87</v>
      </c>
      <c r="B61" t="s">
        <v>188</v>
      </c>
      <c r="D61" t="s">
        <v>134</v>
      </c>
    </row>
    <row r="62" spans="1:4">
      <c r="A62" s="45" t="s">
        <v>98</v>
      </c>
      <c r="B62" t="s">
        <v>200</v>
      </c>
      <c r="D62" t="s">
        <v>134</v>
      </c>
    </row>
    <row r="63" spans="1:4">
      <c r="A63" s="45" t="s">
        <v>232</v>
      </c>
      <c r="B63" t="s">
        <v>233</v>
      </c>
      <c r="D63" t="s">
        <v>134</v>
      </c>
    </row>
    <row r="64" spans="1:4">
      <c r="A64" s="45" t="s">
        <v>88</v>
      </c>
      <c r="B64" t="s">
        <v>189</v>
      </c>
      <c r="D64" t="s">
        <v>134</v>
      </c>
    </row>
    <row r="65" spans="1:4">
      <c r="A65" s="45" t="s">
        <v>234</v>
      </c>
      <c r="B65" t="s">
        <v>235</v>
      </c>
      <c r="D65" t="s">
        <v>134</v>
      </c>
    </row>
    <row r="66" spans="1:4" s="137" customFormat="1">
      <c r="A66" s="136" t="s">
        <v>236</v>
      </c>
      <c r="B66" s="137" t="s">
        <v>177</v>
      </c>
      <c r="D66" s="137" t="s">
        <v>134</v>
      </c>
    </row>
    <row r="67" spans="1:4">
      <c r="A67" s="45" t="s">
        <v>89</v>
      </c>
      <c r="B67" t="s">
        <v>190</v>
      </c>
      <c r="D67" t="s">
        <v>134</v>
      </c>
    </row>
    <row r="68" spans="1:4">
      <c r="A68" s="45" t="s">
        <v>237</v>
      </c>
      <c r="B68" t="s">
        <v>238</v>
      </c>
      <c r="D68" t="s">
        <v>134</v>
      </c>
    </row>
    <row r="69" spans="1:4">
      <c r="A69" s="45" t="s">
        <v>239</v>
      </c>
      <c r="B69" t="s">
        <v>240</v>
      </c>
      <c r="D69" t="s">
        <v>134</v>
      </c>
    </row>
    <row r="70" spans="1:4">
      <c r="A70" s="45" t="s">
        <v>241</v>
      </c>
      <c r="B70" t="s">
        <v>242</v>
      </c>
      <c r="D70" t="s">
        <v>134</v>
      </c>
    </row>
    <row r="71" spans="1:4">
      <c r="A71" s="45" t="s">
        <v>243</v>
      </c>
      <c r="B71" t="s">
        <v>244</v>
      </c>
      <c r="D71" t="s">
        <v>134</v>
      </c>
    </row>
    <row r="72" spans="1:4">
      <c r="A72" s="45" t="s">
        <v>245</v>
      </c>
      <c r="B72" t="s">
        <v>246</v>
      </c>
      <c r="D72" t="s">
        <v>134</v>
      </c>
    </row>
    <row r="73" spans="1:4">
      <c r="A73" s="45" t="s">
        <v>247</v>
      </c>
      <c r="B73" t="s">
        <v>248</v>
      </c>
      <c r="D73" t="s">
        <v>134</v>
      </c>
    </row>
    <row r="74" spans="1:4">
      <c r="A74" s="45" t="s">
        <v>249</v>
      </c>
      <c r="B74" t="s">
        <v>250</v>
      </c>
      <c r="D74" t="s">
        <v>134</v>
      </c>
    </row>
    <row r="75" spans="1:4">
      <c r="A75" s="45" t="s">
        <v>251</v>
      </c>
      <c r="B75" t="s">
        <v>192</v>
      </c>
      <c r="D75" t="s">
        <v>134</v>
      </c>
    </row>
    <row r="76" spans="1:4">
      <c r="A76" s="45" t="s">
        <v>90</v>
      </c>
      <c r="B76" t="s">
        <v>191</v>
      </c>
      <c r="D76" t="s">
        <v>134</v>
      </c>
    </row>
    <row r="77" spans="1:4">
      <c r="A77" s="45" t="s">
        <v>91</v>
      </c>
      <c r="B77" t="s">
        <v>193</v>
      </c>
      <c r="D77" t="s">
        <v>134</v>
      </c>
    </row>
    <row r="78" spans="1:4">
      <c r="A78" s="45" t="s">
        <v>92</v>
      </c>
      <c r="B78" t="s">
        <v>194</v>
      </c>
      <c r="D78" t="s">
        <v>134</v>
      </c>
    </row>
    <row r="79" spans="1:4">
      <c r="A79" s="45" t="s">
        <v>93</v>
      </c>
      <c r="B79" t="s">
        <v>195</v>
      </c>
      <c r="D79" t="s">
        <v>134</v>
      </c>
    </row>
    <row r="80" spans="1:4">
      <c r="A80" s="45" t="s">
        <v>94</v>
      </c>
      <c r="B80" t="s">
        <v>196</v>
      </c>
      <c r="D80" t="s">
        <v>134</v>
      </c>
    </row>
    <row r="81" spans="1:4">
      <c r="A81" s="45" t="s">
        <v>95</v>
      </c>
      <c r="B81" t="s">
        <v>197</v>
      </c>
      <c r="D81" t="s">
        <v>134</v>
      </c>
    </row>
    <row r="82" spans="1:4">
      <c r="A82" s="45" t="s">
        <v>96</v>
      </c>
      <c r="B82" t="s">
        <v>198</v>
      </c>
      <c r="D82" t="s">
        <v>134</v>
      </c>
    </row>
    <row r="83" spans="1:4">
      <c r="A83" s="45" t="s">
        <v>97</v>
      </c>
      <c r="B83" t="s">
        <v>199</v>
      </c>
      <c r="D83" t="s">
        <v>134</v>
      </c>
    </row>
    <row r="84" spans="1:4">
      <c r="A84" s="45" t="s">
        <v>99</v>
      </c>
      <c r="B84" t="s">
        <v>201</v>
      </c>
      <c r="D84" t="s">
        <v>134</v>
      </c>
    </row>
    <row r="85" spans="1:4">
      <c r="A85" s="45" t="s">
        <v>100</v>
      </c>
      <c r="B85" t="s">
        <v>202</v>
      </c>
      <c r="D85" t="s">
        <v>134</v>
      </c>
    </row>
    <row r="86" spans="1:4">
      <c r="A86" s="45" t="s">
        <v>101</v>
      </c>
      <c r="B86" t="s">
        <v>203</v>
      </c>
      <c r="D86" t="s">
        <v>134</v>
      </c>
    </row>
    <row r="87" spans="1:4">
      <c r="A87" s="45" t="s">
        <v>102</v>
      </c>
      <c r="B87" t="s">
        <v>204</v>
      </c>
      <c r="D87" t="s">
        <v>134</v>
      </c>
    </row>
    <row r="88" spans="1:4">
      <c r="A88" s="45" t="s">
        <v>103</v>
      </c>
      <c r="B88" t="s">
        <v>205</v>
      </c>
      <c r="D88" t="s">
        <v>134</v>
      </c>
    </row>
    <row r="89" spans="1:4">
      <c r="A89" s="45" t="s">
        <v>104</v>
      </c>
      <c r="B89" t="s">
        <v>206</v>
      </c>
      <c r="D89" t="s">
        <v>134</v>
      </c>
    </row>
    <row r="90" spans="1:4">
      <c r="A90" s="45" t="s">
        <v>258</v>
      </c>
      <c r="B90" t="s">
        <v>259</v>
      </c>
      <c r="D90" t="s">
        <v>134</v>
      </c>
    </row>
    <row r="91" spans="1:4">
      <c r="A91" s="45" t="s">
        <v>260</v>
      </c>
      <c r="B91" t="s">
        <v>261</v>
      </c>
      <c r="D91" t="s">
        <v>134</v>
      </c>
    </row>
    <row r="92" spans="1:4">
      <c r="A92" s="136" t="s">
        <v>263</v>
      </c>
      <c r="B92" t="s">
        <v>268</v>
      </c>
      <c r="C92" t="s">
        <v>266</v>
      </c>
      <c r="D92" t="s">
        <v>134</v>
      </c>
    </row>
    <row r="93" spans="1:4">
      <c r="A93" s="136" t="s">
        <v>264</v>
      </c>
      <c r="B93" t="s">
        <v>270</v>
      </c>
      <c r="D93" t="s">
        <v>134</v>
      </c>
    </row>
    <row r="94" spans="1:4">
      <c r="A94" s="136" t="s">
        <v>265</v>
      </c>
      <c r="B94" t="s">
        <v>269</v>
      </c>
      <c r="C94" t="s">
        <v>267</v>
      </c>
      <c r="D94" t="s">
        <v>134</v>
      </c>
    </row>
    <row r="95" spans="1:4">
      <c r="A95" s="136" t="s">
        <v>271</v>
      </c>
      <c r="B95" t="s">
        <v>272</v>
      </c>
      <c r="D95" t="s">
        <v>134</v>
      </c>
    </row>
    <row r="96" spans="1:4">
      <c r="A96" s="45" t="s">
        <v>273</v>
      </c>
      <c r="B96" t="s">
        <v>275</v>
      </c>
      <c r="C96" t="s">
        <v>274</v>
      </c>
      <c r="D96" t="s">
        <v>134</v>
      </c>
    </row>
    <row r="97" spans="1:4">
      <c r="A97" s="45" t="s">
        <v>276</v>
      </c>
      <c r="B97" s="84" t="s">
        <v>277</v>
      </c>
      <c r="C97" s="84"/>
      <c r="D97" t="s">
        <v>134</v>
      </c>
    </row>
  </sheetData>
  <phoneticPr fontId="9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6AF68EC52EF8B4EA8E2F94E650B0B8A" ma:contentTypeVersion="12" ma:contentTypeDescription="Create a new document." ma:contentTypeScope="" ma:versionID="77b63b68f2cf561e4529eea96293c65e">
  <xsd:schema xmlns:xsd="http://www.w3.org/2001/XMLSchema" xmlns:xs="http://www.w3.org/2001/XMLSchema" xmlns:p="http://schemas.microsoft.com/office/2006/metadata/properties" xmlns:ns2="1d427e01-d167-4be9-a926-30bc7a2318d9" xmlns:ns3="c1a1f616-10a3-4ef0-b007-34e6e871d5e4" targetNamespace="http://schemas.microsoft.com/office/2006/metadata/properties" ma:root="true" ma:fieldsID="8913210e766c16d4e8f7ceda9a9aaa58" ns2:_="" ns3:_="">
    <xsd:import namespace="1d427e01-d167-4be9-a926-30bc7a2318d9"/>
    <xsd:import namespace="c1a1f616-10a3-4ef0-b007-34e6e871d5e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d427e01-d167-4be9-a926-30bc7a2318d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5e57f6ee-1d5a-459b-b7c5-7c7efe3c223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1a1f616-10a3-4ef0-b007-34e6e871d5e4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2b4ea4ce-16d1-428d-8d5b-78be7352c8f6}" ma:internalName="TaxCatchAll" ma:showField="CatchAllData" ma:web="c1a1f616-10a3-4ef0-b007-34e6e871d5e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c1a1f616-10a3-4ef0-b007-34e6e871d5e4" xsi:nil="true"/>
    <lcf76f155ced4ddcb4097134ff3c332f xmlns="1d427e01-d167-4be9-a926-30bc7a2318d9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1D01728-B1A0-4D01-B6B5-48AA1524B82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d427e01-d167-4be9-a926-30bc7a2318d9"/>
    <ds:schemaRef ds:uri="c1a1f616-10a3-4ef0-b007-34e6e871d5e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9C61BB0-481F-4CBD-A2C0-F37B04BD4BC6}">
  <ds:schemaRefs>
    <ds:schemaRef ds:uri="http://schemas.microsoft.com/office/2006/metadata/properties"/>
    <ds:schemaRef ds:uri="http://schemas.microsoft.com/office/infopath/2007/PartnerControls"/>
    <ds:schemaRef ds:uri="c1a1f616-10a3-4ef0-b007-34e6e871d5e4"/>
    <ds:schemaRef ds:uri="1d427e01-d167-4be9-a926-30bc7a2318d9"/>
  </ds:schemaRefs>
</ds:datastoreItem>
</file>

<file path=customXml/itemProps3.xml><?xml version="1.0" encoding="utf-8"?>
<ds:datastoreItem xmlns:ds="http://schemas.openxmlformats.org/officeDocument/2006/customXml" ds:itemID="{DAC93544-4A6F-4046-8686-00D69AB28EB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1</vt:i4>
      </vt:variant>
    </vt:vector>
  </HeadingPairs>
  <TitlesOfParts>
    <vt:vector size="6" baseType="lpstr">
      <vt:lpstr>Details</vt:lpstr>
      <vt:lpstr>Log</vt:lpstr>
      <vt:lpstr>Sheet1</vt:lpstr>
      <vt:lpstr>Sheet2</vt:lpstr>
      <vt:lpstr>Languages</vt:lpstr>
      <vt:lpstr>Details!Print_Area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Jackie Zhang</dc:creator>
  <cp:lastModifiedBy>Arno X</cp:lastModifiedBy>
  <dcterms:created xsi:type="dcterms:W3CDTF">1996-04-05T15:13:39Z</dcterms:created>
  <dcterms:modified xsi:type="dcterms:W3CDTF">2025-05-10T06:44:31Z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0x01010056AF68EC52EF8B4EA8E2F94E650B0B8A</vt:lpwstr>
  </property>
  <property fmtid="{D5CDD505-2E9C-101B-9397-08002B2CF9AE}" pid="3" name="MediaServiceImageTags">
    <vt:lpwstr/>
  </property>
  <property fmtid="{D5CDD505-2E9C-101B-9397-08002B2CF9AE}" pid="4" name="Generator">
    <vt:lpwstr>NPOI</vt:lpwstr>
  </property>
  <property fmtid="{D5CDD505-2E9C-101B-9397-08002B2CF9AE}" pid="5" name="Generator Version">
    <vt:lpwstr>2.5.6</vt:lpwstr>
  </property>
</Properties>
</file>