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2.xml" ContentType="application/vnd.openxmlformats-officedocument.drawing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drawings/drawing3.xml" ContentType="application/vnd.openxmlformats-officedocument.drawing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drawings/drawing4.xml" ContentType="application/vnd.openxmlformats-officedocument.drawing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drawings/drawing5.xml" ContentType="application/vnd.openxmlformats-officedocument.drawing+xml"/>
  <Override PartName="/xl/charts/chart57.xml" ContentType="application/vnd.openxmlformats-officedocument.drawingml.chart+xml"/>
  <Override PartName="/xl/drawings/drawing6.xml" ContentType="application/vnd.openxmlformats-officedocument.drawing+xml"/>
  <Override PartName="/xl/charts/chart58.xml" ContentType="application/vnd.openxmlformats-officedocument.drawingml.chart+xml"/>
  <Override PartName="/xl/drawings/drawing7.xml" ContentType="application/vnd.openxmlformats-officedocument.drawing+xml"/>
  <Override PartName="/xl/charts/chart59.xml" ContentType="application/vnd.openxmlformats-officedocument.drawingml.chart+xml"/>
  <Override PartName="/xl/drawings/drawing8.xml" ContentType="application/vnd.openxmlformats-officedocument.drawing+xml"/>
  <Override PartName="/xl/charts/chart60.xml" ContentType="application/vnd.openxmlformats-officedocument.drawingml.chart+xml"/>
  <Override PartName="/xl/drawings/drawing9.xml" ContentType="application/vnd.openxmlformats-officedocument.drawing+xml"/>
  <Override PartName="/xl/charts/chart61.xml" ContentType="application/vnd.openxmlformats-officedocument.drawingml.chart+xml"/>
  <Override PartName="/xl/drawings/drawing10.xml" ContentType="application/vnd.openxmlformats-officedocument.drawing+xml"/>
  <Override PartName="/xl/charts/chart62.xml" ContentType="application/vnd.openxmlformats-officedocument.drawingml.chart+xml"/>
  <Override PartName="/xl/drawings/drawing11.xml" ContentType="application/vnd.openxmlformats-officedocument.drawing+xml"/>
  <Override PartName="/xl/charts/chart6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rnol\OneDrive\Documents\College\Thesis\Analysis\"/>
    </mc:Choice>
  </mc:AlternateContent>
  <xr:revisionPtr revIDLastSave="0" documentId="13_ncr:1_{D1C9CD8A-7AC2-4C24-9AAB-C690E9B2037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ummary" sheetId="19" r:id="rId1"/>
    <sheet name="summary_dist" sheetId="10" r:id="rId2"/>
    <sheet name="duration_freq" sheetId="8" r:id="rId3"/>
    <sheet name="int_count" sheetId="9" r:id="rId4"/>
    <sheet name="cawang" sheetId="1" r:id="rId5"/>
    <sheet name="awsciawi" sheetId="2" r:id="rId6"/>
    <sheet name="situparigi" sheetId="3" r:id="rId7"/>
    <sheet name="pamulang" sheetId="4" r:id="rId8"/>
    <sheet name="pasarbaru" sheetId="5" r:id="rId9"/>
    <sheet name="rancabungur" sheetId="6" r:id="rId10"/>
    <sheet name="pasirjaya" sheetId="7" r:id="rId11"/>
    <sheet name="%cawang" sheetId="11" r:id="rId12"/>
    <sheet name="%awsciawi" sheetId="12" r:id="rId13"/>
    <sheet name="%situparigi" sheetId="13" r:id="rId14"/>
    <sheet name="%pamulang" sheetId="14" r:id="rId15"/>
    <sheet name="%pasarbaru" sheetId="15" r:id="rId16"/>
    <sheet name="%rancabungur" sheetId="16" r:id="rId17"/>
    <sheet name="%pasirjaya" sheetId="17" r:id="rId18"/>
    <sheet name="duration_freq2" sheetId="18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U6" i="19" l="1"/>
  <c r="CV6" i="19"/>
  <c r="CW6" i="19"/>
  <c r="CX6" i="19"/>
  <c r="CY6" i="19"/>
  <c r="CZ6" i="19"/>
  <c r="DA6" i="19"/>
  <c r="DB6" i="19"/>
  <c r="DC6" i="19"/>
  <c r="DD6" i="19"/>
  <c r="DE6" i="19"/>
  <c r="DF6" i="19"/>
  <c r="DG6" i="19"/>
  <c r="DH6" i="19"/>
  <c r="DI6" i="19"/>
  <c r="DJ6" i="19"/>
  <c r="DK6" i="19"/>
  <c r="DL6" i="19"/>
  <c r="DM6" i="19"/>
  <c r="DN6" i="19"/>
  <c r="DO6" i="19"/>
  <c r="DP6" i="19"/>
  <c r="DQ6" i="19"/>
  <c r="DR6" i="19"/>
  <c r="DS6" i="19"/>
  <c r="DT6" i="19"/>
  <c r="DU6" i="19"/>
  <c r="CU7" i="19"/>
  <c r="CV7" i="19"/>
  <c r="CW7" i="19"/>
  <c r="CX7" i="19"/>
  <c r="CY7" i="19"/>
  <c r="CZ7" i="19"/>
  <c r="DA7" i="19"/>
  <c r="DB7" i="19"/>
  <c r="DC7" i="19"/>
  <c r="DD7" i="19"/>
  <c r="DE7" i="19"/>
  <c r="DF7" i="19"/>
  <c r="DG7" i="19"/>
  <c r="DH7" i="19"/>
  <c r="DI7" i="19"/>
  <c r="DJ7" i="19"/>
  <c r="DK7" i="19"/>
  <c r="DL7" i="19"/>
  <c r="DM7" i="19"/>
  <c r="DN7" i="19"/>
  <c r="DO7" i="19"/>
  <c r="DP7" i="19"/>
  <c r="DQ7" i="19"/>
  <c r="DR7" i="19"/>
  <c r="DS7" i="19"/>
  <c r="DT7" i="19"/>
  <c r="DU7" i="19"/>
  <c r="CU8" i="19"/>
  <c r="CV8" i="19"/>
  <c r="CW8" i="19"/>
  <c r="CX8" i="19"/>
  <c r="CY8" i="19"/>
  <c r="CZ8" i="19"/>
  <c r="DA8" i="19"/>
  <c r="DB8" i="19"/>
  <c r="DC8" i="19"/>
  <c r="DD8" i="19"/>
  <c r="DE8" i="19"/>
  <c r="DF8" i="19"/>
  <c r="DG8" i="19"/>
  <c r="DH8" i="19"/>
  <c r="DI8" i="19"/>
  <c r="DJ8" i="19"/>
  <c r="DK8" i="19"/>
  <c r="DL8" i="19"/>
  <c r="DM8" i="19"/>
  <c r="DN8" i="19"/>
  <c r="DO8" i="19"/>
  <c r="DP8" i="19"/>
  <c r="DQ8" i="19"/>
  <c r="DR8" i="19"/>
  <c r="DS8" i="19"/>
  <c r="DT8" i="19"/>
  <c r="DU8" i="19"/>
  <c r="CU9" i="19"/>
  <c r="CV9" i="19"/>
  <c r="CW9" i="19"/>
  <c r="CX9" i="19"/>
  <c r="CY9" i="19"/>
  <c r="CZ9" i="19"/>
  <c r="DA9" i="19"/>
  <c r="DB9" i="19"/>
  <c r="DC9" i="19"/>
  <c r="DD9" i="19"/>
  <c r="DE9" i="19"/>
  <c r="DF9" i="19"/>
  <c r="DG9" i="19"/>
  <c r="DH9" i="19"/>
  <c r="DI9" i="19"/>
  <c r="DJ9" i="19"/>
  <c r="DK9" i="19"/>
  <c r="DL9" i="19"/>
  <c r="DM9" i="19"/>
  <c r="DN9" i="19"/>
  <c r="DO9" i="19"/>
  <c r="DP9" i="19"/>
  <c r="DQ9" i="19"/>
  <c r="DR9" i="19"/>
  <c r="DS9" i="19"/>
  <c r="DT9" i="19"/>
  <c r="DU9" i="19"/>
  <c r="CU10" i="19"/>
  <c r="CV10" i="19"/>
  <c r="CW10" i="19"/>
  <c r="CX10" i="19"/>
  <c r="CY10" i="19"/>
  <c r="CZ10" i="19"/>
  <c r="DA10" i="19"/>
  <c r="DB10" i="19"/>
  <c r="DC10" i="19"/>
  <c r="DD10" i="19"/>
  <c r="DE10" i="19"/>
  <c r="DF10" i="19"/>
  <c r="DG10" i="19"/>
  <c r="DH10" i="19"/>
  <c r="DI10" i="19"/>
  <c r="DJ10" i="19"/>
  <c r="DK10" i="19"/>
  <c r="DL10" i="19"/>
  <c r="DM10" i="19"/>
  <c r="DN10" i="19"/>
  <c r="DO10" i="19"/>
  <c r="DP10" i="19"/>
  <c r="DQ10" i="19"/>
  <c r="DR10" i="19"/>
  <c r="DS10" i="19"/>
  <c r="DT10" i="19"/>
  <c r="DU10" i="19"/>
  <c r="CU11" i="19"/>
  <c r="CV11" i="19"/>
  <c r="CW11" i="19"/>
  <c r="CX11" i="19"/>
  <c r="CY11" i="19"/>
  <c r="CZ11" i="19"/>
  <c r="DA11" i="19"/>
  <c r="DB11" i="19"/>
  <c r="DC11" i="19"/>
  <c r="DD11" i="19"/>
  <c r="DE11" i="19"/>
  <c r="DF11" i="19"/>
  <c r="DG11" i="19"/>
  <c r="DH11" i="19"/>
  <c r="DI11" i="19"/>
  <c r="DJ11" i="19"/>
  <c r="DK11" i="19"/>
  <c r="DL11" i="19"/>
  <c r="DM11" i="19"/>
  <c r="DN11" i="19"/>
  <c r="DO11" i="19"/>
  <c r="DP11" i="19"/>
  <c r="DQ11" i="19"/>
  <c r="DR11" i="19"/>
  <c r="DS11" i="19"/>
  <c r="DT11" i="19"/>
  <c r="DU11" i="19"/>
  <c r="CU12" i="19"/>
  <c r="CV12" i="19"/>
  <c r="CW12" i="19"/>
  <c r="CX12" i="19"/>
  <c r="CY12" i="19"/>
  <c r="CZ12" i="19"/>
  <c r="DA12" i="19"/>
  <c r="DB12" i="19"/>
  <c r="DC12" i="19"/>
  <c r="DD12" i="19"/>
  <c r="DE12" i="19"/>
  <c r="DF12" i="19"/>
  <c r="DG12" i="19"/>
  <c r="DH12" i="19"/>
  <c r="DI12" i="19"/>
  <c r="DJ12" i="19"/>
  <c r="DK12" i="19"/>
  <c r="DL12" i="19"/>
  <c r="DM12" i="19"/>
  <c r="DN12" i="19"/>
  <c r="DO12" i="19"/>
  <c r="DP12" i="19"/>
  <c r="DQ12" i="19"/>
  <c r="DR12" i="19"/>
  <c r="DS12" i="19"/>
  <c r="DT12" i="19"/>
  <c r="DU12" i="19"/>
  <c r="CU13" i="19"/>
  <c r="CV13" i="19"/>
  <c r="CW13" i="19"/>
  <c r="CX13" i="19"/>
  <c r="CY13" i="19"/>
  <c r="CZ13" i="19"/>
  <c r="DA13" i="19"/>
  <c r="DB13" i="19"/>
  <c r="DC13" i="19"/>
  <c r="DD13" i="19"/>
  <c r="DE13" i="19"/>
  <c r="DF13" i="19"/>
  <c r="DG13" i="19"/>
  <c r="DH13" i="19"/>
  <c r="DI13" i="19"/>
  <c r="DJ13" i="19"/>
  <c r="DK13" i="19"/>
  <c r="DL13" i="19"/>
  <c r="DM13" i="19"/>
  <c r="DN13" i="19"/>
  <c r="DO13" i="19"/>
  <c r="DP13" i="19"/>
  <c r="DQ13" i="19"/>
  <c r="DR13" i="19"/>
  <c r="DS13" i="19"/>
  <c r="DT13" i="19"/>
  <c r="DU13" i="19"/>
  <c r="CU14" i="19"/>
  <c r="CV14" i="19"/>
  <c r="CW14" i="19"/>
  <c r="CX14" i="19"/>
  <c r="CY14" i="19"/>
  <c r="CZ14" i="19"/>
  <c r="DA14" i="19"/>
  <c r="DB14" i="19"/>
  <c r="DC14" i="19"/>
  <c r="DD14" i="19"/>
  <c r="DE14" i="19"/>
  <c r="DF14" i="19"/>
  <c r="DG14" i="19"/>
  <c r="DH14" i="19"/>
  <c r="DI14" i="19"/>
  <c r="DJ14" i="19"/>
  <c r="DK14" i="19"/>
  <c r="DL14" i="19"/>
  <c r="DM14" i="19"/>
  <c r="DN14" i="19"/>
  <c r="DO14" i="19"/>
  <c r="DP14" i="19"/>
  <c r="DQ14" i="19"/>
  <c r="DR14" i="19"/>
  <c r="DS14" i="19"/>
  <c r="DT14" i="19"/>
  <c r="DU14" i="19"/>
  <c r="CU15" i="19"/>
  <c r="CV15" i="19"/>
  <c r="CW15" i="19"/>
  <c r="CX15" i="19"/>
  <c r="CY15" i="19"/>
  <c r="CZ15" i="19"/>
  <c r="DA15" i="19"/>
  <c r="DB15" i="19"/>
  <c r="DC15" i="19"/>
  <c r="DD15" i="19"/>
  <c r="DE15" i="19"/>
  <c r="DF15" i="19"/>
  <c r="DG15" i="19"/>
  <c r="DH15" i="19"/>
  <c r="DI15" i="19"/>
  <c r="DJ15" i="19"/>
  <c r="DK15" i="19"/>
  <c r="DL15" i="19"/>
  <c r="DM15" i="19"/>
  <c r="DN15" i="19"/>
  <c r="DO15" i="19"/>
  <c r="DP15" i="19"/>
  <c r="DQ15" i="19"/>
  <c r="DR15" i="19"/>
  <c r="DS15" i="19"/>
  <c r="DT15" i="19"/>
  <c r="DU15" i="19"/>
  <c r="CU16" i="19"/>
  <c r="CV16" i="19"/>
  <c r="CW16" i="19"/>
  <c r="CX16" i="19"/>
  <c r="CY16" i="19"/>
  <c r="CZ16" i="19"/>
  <c r="DA16" i="19"/>
  <c r="DB16" i="19"/>
  <c r="DC16" i="19"/>
  <c r="DD16" i="19"/>
  <c r="DE16" i="19"/>
  <c r="DF16" i="19"/>
  <c r="DG16" i="19"/>
  <c r="DH16" i="19"/>
  <c r="DI16" i="19"/>
  <c r="DJ16" i="19"/>
  <c r="DK16" i="19"/>
  <c r="DL16" i="19"/>
  <c r="DM16" i="19"/>
  <c r="DN16" i="19"/>
  <c r="DO16" i="19"/>
  <c r="DP16" i="19"/>
  <c r="DQ16" i="19"/>
  <c r="DR16" i="19"/>
  <c r="DS16" i="19"/>
  <c r="DT16" i="19"/>
  <c r="DU16" i="19"/>
  <c r="CU17" i="19"/>
  <c r="CV17" i="19"/>
  <c r="CW17" i="19"/>
  <c r="CX17" i="19"/>
  <c r="CY17" i="19"/>
  <c r="CZ17" i="19"/>
  <c r="DA17" i="19"/>
  <c r="DB17" i="19"/>
  <c r="DC17" i="19"/>
  <c r="DD17" i="19"/>
  <c r="DE17" i="19"/>
  <c r="DF17" i="19"/>
  <c r="DG17" i="19"/>
  <c r="DH17" i="19"/>
  <c r="DI17" i="19"/>
  <c r="DJ17" i="19"/>
  <c r="DK17" i="19"/>
  <c r="DL17" i="19"/>
  <c r="DM17" i="19"/>
  <c r="DN17" i="19"/>
  <c r="DO17" i="19"/>
  <c r="DP17" i="19"/>
  <c r="DQ17" i="19"/>
  <c r="DR17" i="19"/>
  <c r="DS17" i="19"/>
  <c r="DT17" i="19"/>
  <c r="DU17" i="19"/>
  <c r="CU18" i="19"/>
  <c r="CV18" i="19"/>
  <c r="CW18" i="19"/>
  <c r="CX18" i="19"/>
  <c r="CY18" i="19"/>
  <c r="CZ18" i="19"/>
  <c r="DA18" i="19"/>
  <c r="DB18" i="19"/>
  <c r="DC18" i="19"/>
  <c r="DD18" i="19"/>
  <c r="DE18" i="19"/>
  <c r="DF18" i="19"/>
  <c r="DG18" i="19"/>
  <c r="DH18" i="19"/>
  <c r="DI18" i="19"/>
  <c r="DJ18" i="19"/>
  <c r="DK18" i="19"/>
  <c r="DL18" i="19"/>
  <c r="DM18" i="19"/>
  <c r="DN18" i="19"/>
  <c r="DO18" i="19"/>
  <c r="DP18" i="19"/>
  <c r="DQ18" i="19"/>
  <c r="DR18" i="19"/>
  <c r="DS18" i="19"/>
  <c r="DT18" i="19"/>
  <c r="DU18" i="19"/>
  <c r="CU19" i="19"/>
  <c r="CV19" i="19"/>
  <c r="CW19" i="19"/>
  <c r="CX19" i="19"/>
  <c r="CY19" i="19"/>
  <c r="CZ19" i="19"/>
  <c r="DA19" i="19"/>
  <c r="DB19" i="19"/>
  <c r="DC19" i="19"/>
  <c r="DD19" i="19"/>
  <c r="DE19" i="19"/>
  <c r="DF19" i="19"/>
  <c r="DG19" i="19"/>
  <c r="DH19" i="19"/>
  <c r="DI19" i="19"/>
  <c r="DJ19" i="19"/>
  <c r="DK19" i="19"/>
  <c r="DL19" i="19"/>
  <c r="DM19" i="19"/>
  <c r="DN19" i="19"/>
  <c r="DO19" i="19"/>
  <c r="DP19" i="19"/>
  <c r="DQ19" i="19"/>
  <c r="DR19" i="19"/>
  <c r="DS19" i="19"/>
  <c r="DT19" i="19"/>
  <c r="DU19" i="19"/>
  <c r="CU20" i="19"/>
  <c r="CV20" i="19"/>
  <c r="CW20" i="19"/>
  <c r="CX20" i="19"/>
  <c r="CY20" i="19"/>
  <c r="CZ20" i="19"/>
  <c r="DA20" i="19"/>
  <c r="DB20" i="19"/>
  <c r="DC20" i="19"/>
  <c r="DD20" i="19"/>
  <c r="DE20" i="19"/>
  <c r="DF20" i="19"/>
  <c r="DG20" i="19"/>
  <c r="DH20" i="19"/>
  <c r="DI20" i="19"/>
  <c r="DJ20" i="19"/>
  <c r="DK20" i="19"/>
  <c r="DL20" i="19"/>
  <c r="DM20" i="19"/>
  <c r="DN20" i="19"/>
  <c r="DO20" i="19"/>
  <c r="DP20" i="19"/>
  <c r="DQ20" i="19"/>
  <c r="DR20" i="19"/>
  <c r="DS20" i="19"/>
  <c r="DT20" i="19"/>
  <c r="DU20" i="19"/>
  <c r="CU21" i="19"/>
  <c r="CV21" i="19"/>
  <c r="CW21" i="19"/>
  <c r="CX21" i="19"/>
  <c r="CY21" i="19"/>
  <c r="CZ21" i="19"/>
  <c r="DA21" i="19"/>
  <c r="DB21" i="19"/>
  <c r="DC21" i="19"/>
  <c r="DD21" i="19"/>
  <c r="DE21" i="19"/>
  <c r="DF21" i="19"/>
  <c r="DG21" i="19"/>
  <c r="DH21" i="19"/>
  <c r="DI21" i="19"/>
  <c r="DJ21" i="19"/>
  <c r="DK21" i="19"/>
  <c r="DL21" i="19"/>
  <c r="DM21" i="19"/>
  <c r="DN21" i="19"/>
  <c r="DO21" i="19"/>
  <c r="DP21" i="19"/>
  <c r="DQ21" i="19"/>
  <c r="DR21" i="19"/>
  <c r="DS21" i="19"/>
  <c r="DT21" i="19"/>
  <c r="DU21" i="19"/>
  <c r="CU22" i="19"/>
  <c r="CV22" i="19"/>
  <c r="CW22" i="19"/>
  <c r="CX22" i="19"/>
  <c r="CY22" i="19"/>
  <c r="CZ22" i="19"/>
  <c r="DA22" i="19"/>
  <c r="DB22" i="19"/>
  <c r="DC22" i="19"/>
  <c r="DD22" i="19"/>
  <c r="DE22" i="19"/>
  <c r="DF22" i="19"/>
  <c r="DG22" i="19"/>
  <c r="DH22" i="19"/>
  <c r="DI22" i="19"/>
  <c r="DJ22" i="19"/>
  <c r="DK22" i="19"/>
  <c r="DL22" i="19"/>
  <c r="DM22" i="19"/>
  <c r="DN22" i="19"/>
  <c r="DO22" i="19"/>
  <c r="DP22" i="19"/>
  <c r="DQ22" i="19"/>
  <c r="DR22" i="19"/>
  <c r="DS22" i="19"/>
  <c r="DT22" i="19"/>
  <c r="DU22" i="19"/>
  <c r="CU23" i="19"/>
  <c r="CV23" i="19"/>
  <c r="CW23" i="19"/>
  <c r="CX23" i="19"/>
  <c r="CY23" i="19"/>
  <c r="CZ23" i="19"/>
  <c r="DA23" i="19"/>
  <c r="DB23" i="19"/>
  <c r="DC23" i="19"/>
  <c r="DD23" i="19"/>
  <c r="DE23" i="19"/>
  <c r="DF23" i="19"/>
  <c r="DG23" i="19"/>
  <c r="DH23" i="19"/>
  <c r="DI23" i="19"/>
  <c r="DJ23" i="19"/>
  <c r="DK23" i="19"/>
  <c r="DL23" i="19"/>
  <c r="DM23" i="19"/>
  <c r="DN23" i="19"/>
  <c r="DO23" i="19"/>
  <c r="DP23" i="19"/>
  <c r="DQ23" i="19"/>
  <c r="DR23" i="19"/>
  <c r="DS23" i="19"/>
  <c r="DT23" i="19"/>
  <c r="DU23" i="19"/>
  <c r="CU24" i="19"/>
  <c r="CV24" i="19"/>
  <c r="CW24" i="19"/>
  <c r="CX24" i="19"/>
  <c r="CY24" i="19"/>
  <c r="CZ24" i="19"/>
  <c r="DA24" i="19"/>
  <c r="DB24" i="19"/>
  <c r="DC24" i="19"/>
  <c r="DD24" i="19"/>
  <c r="DE24" i="19"/>
  <c r="DF24" i="19"/>
  <c r="DG24" i="19"/>
  <c r="DH24" i="19"/>
  <c r="DI24" i="19"/>
  <c r="DJ24" i="19"/>
  <c r="DK24" i="19"/>
  <c r="DL24" i="19"/>
  <c r="DM24" i="19"/>
  <c r="DN24" i="19"/>
  <c r="DO24" i="19"/>
  <c r="DP24" i="19"/>
  <c r="DQ24" i="19"/>
  <c r="DR24" i="19"/>
  <c r="DS24" i="19"/>
  <c r="DT24" i="19"/>
  <c r="DU24" i="19"/>
  <c r="CU25" i="19"/>
  <c r="CV25" i="19"/>
  <c r="CW25" i="19"/>
  <c r="CX25" i="19"/>
  <c r="CY25" i="19"/>
  <c r="CZ25" i="19"/>
  <c r="DA25" i="19"/>
  <c r="DB25" i="19"/>
  <c r="DC25" i="19"/>
  <c r="DD25" i="19"/>
  <c r="DE25" i="19"/>
  <c r="DF25" i="19"/>
  <c r="DG25" i="19"/>
  <c r="DH25" i="19"/>
  <c r="DI25" i="19"/>
  <c r="DJ25" i="19"/>
  <c r="DK25" i="19"/>
  <c r="DL25" i="19"/>
  <c r="DM25" i="19"/>
  <c r="DN25" i="19"/>
  <c r="DO25" i="19"/>
  <c r="DP25" i="19"/>
  <c r="DQ25" i="19"/>
  <c r="DR25" i="19"/>
  <c r="DS25" i="19"/>
  <c r="DT25" i="19"/>
  <c r="DU25" i="19"/>
  <c r="CU26" i="19"/>
  <c r="CV26" i="19"/>
  <c r="CW26" i="19"/>
  <c r="CX26" i="19"/>
  <c r="CY26" i="19"/>
  <c r="CZ26" i="19"/>
  <c r="DA26" i="19"/>
  <c r="DB26" i="19"/>
  <c r="DC26" i="19"/>
  <c r="DD26" i="19"/>
  <c r="DE26" i="19"/>
  <c r="DF26" i="19"/>
  <c r="DG26" i="19"/>
  <c r="DH26" i="19"/>
  <c r="DI26" i="19"/>
  <c r="DJ26" i="19"/>
  <c r="DK26" i="19"/>
  <c r="DL26" i="19"/>
  <c r="DM26" i="19"/>
  <c r="DN26" i="19"/>
  <c r="DO26" i="19"/>
  <c r="DP26" i="19"/>
  <c r="DQ26" i="19"/>
  <c r="DR26" i="19"/>
  <c r="DS26" i="19"/>
  <c r="DT26" i="19"/>
  <c r="DU26" i="19"/>
  <c r="CU27" i="19"/>
  <c r="CV27" i="19"/>
  <c r="CW27" i="19"/>
  <c r="CX27" i="19"/>
  <c r="CY27" i="19"/>
  <c r="CZ27" i="19"/>
  <c r="DA27" i="19"/>
  <c r="DB27" i="19"/>
  <c r="DC27" i="19"/>
  <c r="DD27" i="19"/>
  <c r="DE27" i="19"/>
  <c r="DF27" i="19"/>
  <c r="DG27" i="19"/>
  <c r="DH27" i="19"/>
  <c r="DI27" i="19"/>
  <c r="DJ27" i="19"/>
  <c r="DK27" i="19"/>
  <c r="DL27" i="19"/>
  <c r="DM27" i="19"/>
  <c r="DN27" i="19"/>
  <c r="DO27" i="19"/>
  <c r="DP27" i="19"/>
  <c r="DQ27" i="19"/>
  <c r="DR27" i="19"/>
  <c r="DS27" i="19"/>
  <c r="DT27" i="19"/>
  <c r="DU27" i="19"/>
  <c r="CU28" i="19"/>
  <c r="CV28" i="19"/>
  <c r="CW28" i="19"/>
  <c r="CX28" i="19"/>
  <c r="CY28" i="19"/>
  <c r="CZ28" i="19"/>
  <c r="DA28" i="19"/>
  <c r="DB28" i="19"/>
  <c r="DC28" i="19"/>
  <c r="DD28" i="19"/>
  <c r="DE28" i="19"/>
  <c r="DF28" i="19"/>
  <c r="DG28" i="19"/>
  <c r="DH28" i="19"/>
  <c r="DI28" i="19"/>
  <c r="DJ28" i="19"/>
  <c r="DK28" i="19"/>
  <c r="DL28" i="19"/>
  <c r="DM28" i="19"/>
  <c r="DN28" i="19"/>
  <c r="DO28" i="19"/>
  <c r="DP28" i="19"/>
  <c r="DQ28" i="19"/>
  <c r="DR28" i="19"/>
  <c r="DS28" i="19"/>
  <c r="DT28" i="19"/>
  <c r="DU28" i="19"/>
  <c r="CU29" i="19"/>
  <c r="CV29" i="19"/>
  <c r="CW29" i="19"/>
  <c r="CX29" i="19"/>
  <c r="CY29" i="19"/>
  <c r="CZ29" i="19"/>
  <c r="DA29" i="19"/>
  <c r="DB29" i="19"/>
  <c r="DC29" i="19"/>
  <c r="DD29" i="19"/>
  <c r="DE29" i="19"/>
  <c r="DF29" i="19"/>
  <c r="DG29" i="19"/>
  <c r="DH29" i="19"/>
  <c r="DI29" i="19"/>
  <c r="DJ29" i="19"/>
  <c r="DK29" i="19"/>
  <c r="DL29" i="19"/>
  <c r="DM29" i="19"/>
  <c r="DN29" i="19"/>
  <c r="DO29" i="19"/>
  <c r="DP29" i="19"/>
  <c r="DQ29" i="19"/>
  <c r="DR29" i="19"/>
  <c r="DS29" i="19"/>
  <c r="DT29" i="19"/>
  <c r="DU29" i="19"/>
  <c r="CU30" i="19"/>
  <c r="CV30" i="19"/>
  <c r="CW30" i="19"/>
  <c r="CX30" i="19"/>
  <c r="CY30" i="19"/>
  <c r="CZ30" i="19"/>
  <c r="DA30" i="19"/>
  <c r="DB30" i="19"/>
  <c r="DC30" i="19"/>
  <c r="DD30" i="19"/>
  <c r="DE30" i="19"/>
  <c r="DF30" i="19"/>
  <c r="DG30" i="19"/>
  <c r="DH30" i="19"/>
  <c r="DI30" i="19"/>
  <c r="DJ30" i="19"/>
  <c r="DK30" i="19"/>
  <c r="DL30" i="19"/>
  <c r="DM30" i="19"/>
  <c r="DN30" i="19"/>
  <c r="DO30" i="19"/>
  <c r="DP30" i="19"/>
  <c r="DQ30" i="19"/>
  <c r="DR30" i="19"/>
  <c r="DS30" i="19"/>
  <c r="DT30" i="19"/>
  <c r="DU30" i="19"/>
  <c r="CT7" i="19"/>
  <c r="CT8" i="19"/>
  <c r="CT9" i="19"/>
  <c r="CT10" i="19"/>
  <c r="CT11" i="19"/>
  <c r="CT12" i="19"/>
  <c r="CT13" i="19"/>
  <c r="CT14" i="19"/>
  <c r="CT15" i="19"/>
  <c r="CT16" i="19"/>
  <c r="CT17" i="19"/>
  <c r="CT18" i="19"/>
  <c r="CT19" i="19"/>
  <c r="CT20" i="19"/>
  <c r="CT21" i="19"/>
  <c r="CT22" i="19"/>
  <c r="CT23" i="19"/>
  <c r="CT24" i="19"/>
  <c r="CT25" i="19"/>
  <c r="CT26" i="19"/>
  <c r="CT27" i="19"/>
  <c r="CT28" i="19"/>
  <c r="CT29" i="19"/>
  <c r="CT30" i="19"/>
  <c r="CT6" i="19"/>
  <c r="AM89" i="10" a="1"/>
  <c r="AM89" i="10" s="1"/>
  <c r="AL72" i="10" a="1"/>
  <c r="AL72" i="10" s="1"/>
  <c r="AL51" i="10" a="1"/>
  <c r="AL51" i="10" s="1"/>
  <c r="AL30" i="10" a="1"/>
  <c r="AL30" i="10" s="1"/>
  <c r="AL20" i="10" a="1"/>
  <c r="AL20" i="10" s="1"/>
  <c r="AL3" i="10" a="1"/>
  <c r="AL3" i="10" s="1"/>
  <c r="BQ30" i="19"/>
  <c r="BT14" i="19"/>
  <c r="BT15" i="19"/>
  <c r="BT16" i="19"/>
  <c r="BT17" i="19"/>
  <c r="BT18" i="19"/>
  <c r="CH29" i="19"/>
  <c r="CH28" i="19"/>
  <c r="CH27" i="19"/>
  <c r="CH26" i="19"/>
  <c r="CH25" i="19"/>
  <c r="CA25" i="19"/>
  <c r="CH24" i="19"/>
  <c r="CH23" i="19"/>
  <c r="CH22" i="19"/>
  <c r="CD22" i="19"/>
  <c r="CH21" i="19"/>
  <c r="CH20" i="19"/>
  <c r="CH19" i="19"/>
  <c r="CH18" i="19"/>
  <c r="CH17" i="19"/>
  <c r="CA17" i="19"/>
  <c r="CH16" i="19"/>
  <c r="CH15" i="19"/>
  <c r="CH14" i="19"/>
  <c r="CD14" i="19"/>
  <c r="CR13" i="19"/>
  <c r="CH13" i="19"/>
  <c r="CR12" i="19"/>
  <c r="CH12" i="19"/>
  <c r="CR11" i="19"/>
  <c r="CH11" i="19"/>
  <c r="CR10" i="19"/>
  <c r="CH10" i="19"/>
  <c r="CR9" i="19"/>
  <c r="CH9" i="19"/>
  <c r="CR8" i="19"/>
  <c r="CH8" i="19"/>
  <c r="CR7" i="19"/>
  <c r="CH7" i="19"/>
  <c r="CR6" i="19"/>
  <c r="CH6" i="19"/>
  <c r="BD17" i="19"/>
  <c r="BE17" i="19"/>
  <c r="BF17" i="19"/>
  <c r="BD18" i="19"/>
  <c r="BE18" i="19"/>
  <c r="BF18" i="19"/>
  <c r="BD19" i="19"/>
  <c r="BE19" i="19"/>
  <c r="BF19" i="19"/>
  <c r="BD20" i="19"/>
  <c r="BE20" i="19"/>
  <c r="BF20" i="19"/>
  <c r="BD21" i="19"/>
  <c r="BE21" i="19"/>
  <c r="BF21" i="19"/>
  <c r="BD22" i="19"/>
  <c r="BE22" i="19"/>
  <c r="BF22" i="19"/>
  <c r="BD23" i="19"/>
  <c r="BE23" i="19"/>
  <c r="BF23" i="19"/>
  <c r="BE16" i="19"/>
  <c r="BF16" i="19"/>
  <c r="BW7" i="19" s="1"/>
  <c r="BD16" i="19"/>
  <c r="AV17" i="19"/>
  <c r="AW17" i="19"/>
  <c r="AX17" i="19"/>
  <c r="AV18" i="19"/>
  <c r="AW18" i="19"/>
  <c r="AX18" i="19"/>
  <c r="AW16" i="19"/>
  <c r="AX16" i="19"/>
  <c r="AV16" i="19"/>
  <c r="BV26" i="19" s="1"/>
  <c r="AN22" i="19"/>
  <c r="AO22" i="19"/>
  <c r="AP22" i="19"/>
  <c r="AN23" i="19"/>
  <c r="AO23" i="19"/>
  <c r="AP23" i="19"/>
  <c r="AN24" i="19"/>
  <c r="AO24" i="19"/>
  <c r="AP24" i="19"/>
  <c r="AN17" i="19"/>
  <c r="AO17" i="19"/>
  <c r="AP17" i="19"/>
  <c r="AN18" i="19"/>
  <c r="AO18" i="19"/>
  <c r="AP18" i="19"/>
  <c r="AN19" i="19"/>
  <c r="AO19" i="19"/>
  <c r="AP19" i="19"/>
  <c r="AN20" i="19"/>
  <c r="AO20" i="19"/>
  <c r="AP20" i="19"/>
  <c r="AN21" i="19"/>
  <c r="AO21" i="19"/>
  <c r="AP21" i="19"/>
  <c r="AO16" i="19"/>
  <c r="AP16" i="19"/>
  <c r="AN16" i="19"/>
  <c r="BE7" i="19"/>
  <c r="BF7" i="19"/>
  <c r="CQ7" i="19" s="1"/>
  <c r="BE8" i="19"/>
  <c r="BF8" i="19"/>
  <c r="CQ8" i="19" s="1"/>
  <c r="BE9" i="19"/>
  <c r="BF9" i="19"/>
  <c r="CQ9" i="19" s="1"/>
  <c r="BE10" i="19"/>
  <c r="BF10" i="19"/>
  <c r="CQ10" i="19" s="1"/>
  <c r="BE11" i="19"/>
  <c r="BF11" i="19"/>
  <c r="CQ11" i="19" s="1"/>
  <c r="BE12" i="19"/>
  <c r="BF12" i="19"/>
  <c r="CQ12" i="19" s="1"/>
  <c r="BF6" i="19"/>
  <c r="CQ6" i="19" s="1"/>
  <c r="BE6" i="19"/>
  <c r="AW7" i="19"/>
  <c r="AX7" i="19"/>
  <c r="CP7" i="19" s="1"/>
  <c r="AW8" i="19"/>
  <c r="AX8" i="19"/>
  <c r="CP8" i="19" s="1"/>
  <c r="AW9" i="19"/>
  <c r="AX9" i="19"/>
  <c r="CP9" i="19" s="1"/>
  <c r="AW10" i="19"/>
  <c r="AX10" i="19"/>
  <c r="CP10" i="19" s="1"/>
  <c r="AW11" i="19"/>
  <c r="AX11" i="19"/>
  <c r="CP11" i="19" s="1"/>
  <c r="AW12" i="19"/>
  <c r="AX12" i="19"/>
  <c r="CP12" i="19" s="1"/>
  <c r="AX6" i="19"/>
  <c r="CP6" i="19" s="1"/>
  <c r="AW6" i="19"/>
  <c r="AO7" i="19"/>
  <c r="AP7" i="19"/>
  <c r="CO7" i="19" s="1"/>
  <c r="AO8" i="19"/>
  <c r="AP8" i="19"/>
  <c r="CO8" i="19" s="1"/>
  <c r="AO9" i="19"/>
  <c r="AP9" i="19"/>
  <c r="CO9" i="19" s="1"/>
  <c r="AO10" i="19"/>
  <c r="AP10" i="19"/>
  <c r="CO10" i="19" s="1"/>
  <c r="AO11" i="19"/>
  <c r="AP11" i="19"/>
  <c r="CO11" i="19" s="1"/>
  <c r="AO12" i="19"/>
  <c r="AP12" i="19"/>
  <c r="CO12" i="19" s="1"/>
  <c r="AP6" i="19"/>
  <c r="CO6" i="19" s="1"/>
  <c r="AO6" i="19"/>
  <c r="BB6" i="19"/>
  <c r="CG6" i="19" s="1"/>
  <c r="BB7" i="19"/>
  <c r="CG7" i="19" s="1"/>
  <c r="BB8" i="19"/>
  <c r="CG8" i="19" s="1"/>
  <c r="BB9" i="19"/>
  <c r="CG9" i="19" s="1"/>
  <c r="BB10" i="19"/>
  <c r="CG10" i="19" s="1"/>
  <c r="BB11" i="19"/>
  <c r="CG11" i="19" s="1"/>
  <c r="BB12" i="19"/>
  <c r="CG12" i="19" s="1"/>
  <c r="BB13" i="19"/>
  <c r="CG13" i="19" s="1"/>
  <c r="BB14" i="19"/>
  <c r="CG14" i="19" s="1"/>
  <c r="BB15" i="19"/>
  <c r="CG15" i="19" s="1"/>
  <c r="BB16" i="19"/>
  <c r="CG16" i="19" s="1"/>
  <c r="BB17" i="19"/>
  <c r="CG17" i="19" s="1"/>
  <c r="BB18" i="19"/>
  <c r="CG18" i="19" s="1"/>
  <c r="BB19" i="19"/>
  <c r="CG19" i="19" s="1"/>
  <c r="BB20" i="19"/>
  <c r="CG20" i="19" s="1"/>
  <c r="BB21" i="19"/>
  <c r="CG21" i="19" s="1"/>
  <c r="BB22" i="19"/>
  <c r="CG22" i="19" s="1"/>
  <c r="BB23" i="19"/>
  <c r="CG23" i="19" s="1"/>
  <c r="BB24" i="19"/>
  <c r="CG24" i="19" s="1"/>
  <c r="BB25" i="19"/>
  <c r="CG25" i="19" s="1"/>
  <c r="BB26" i="19"/>
  <c r="CG26" i="19" s="1"/>
  <c r="BB27" i="19"/>
  <c r="CG27" i="19" s="1"/>
  <c r="BB28" i="19"/>
  <c r="CG28" i="19" s="1"/>
  <c r="BB29" i="19"/>
  <c r="CG29" i="19" s="1"/>
  <c r="BA7" i="19"/>
  <c r="BA8" i="19"/>
  <c r="BA9" i="19"/>
  <c r="BA10" i="19"/>
  <c r="BA11" i="19"/>
  <c r="BA12" i="19"/>
  <c r="BA13" i="19"/>
  <c r="BA14" i="19"/>
  <c r="BA15" i="19"/>
  <c r="BA16" i="19"/>
  <c r="BA17" i="19"/>
  <c r="BA18" i="19"/>
  <c r="BA19" i="19"/>
  <c r="BA20" i="19"/>
  <c r="BA21" i="19"/>
  <c r="BA22" i="19"/>
  <c r="BA23" i="19"/>
  <c r="BA24" i="19"/>
  <c r="BA25" i="19"/>
  <c r="BA26" i="19"/>
  <c r="BA27" i="19"/>
  <c r="BA28" i="19"/>
  <c r="BA29" i="19"/>
  <c r="BA6" i="19"/>
  <c r="AS7" i="19"/>
  <c r="AT7" i="19"/>
  <c r="CF7" i="19" s="1"/>
  <c r="AS8" i="19"/>
  <c r="AT8" i="19"/>
  <c r="CF8" i="19" s="1"/>
  <c r="AS9" i="19"/>
  <c r="AT9" i="19"/>
  <c r="CF9" i="19" s="1"/>
  <c r="AS10" i="19"/>
  <c r="AT10" i="19"/>
  <c r="CF10" i="19" s="1"/>
  <c r="AS11" i="19"/>
  <c r="AT11" i="19"/>
  <c r="CF11" i="19" s="1"/>
  <c r="AS12" i="19"/>
  <c r="AT12" i="19"/>
  <c r="CF12" i="19" s="1"/>
  <c r="AS13" i="19"/>
  <c r="AT13" i="19"/>
  <c r="CF13" i="19" s="1"/>
  <c r="AS14" i="19"/>
  <c r="AT14" i="19"/>
  <c r="CF14" i="19" s="1"/>
  <c r="AS15" i="19"/>
  <c r="AT15" i="19"/>
  <c r="CF15" i="19" s="1"/>
  <c r="AS16" i="19"/>
  <c r="AT16" i="19"/>
  <c r="CF16" i="19" s="1"/>
  <c r="AS17" i="19"/>
  <c r="AT17" i="19"/>
  <c r="CF17" i="19" s="1"/>
  <c r="AS18" i="19"/>
  <c r="AT18" i="19"/>
  <c r="CF18" i="19" s="1"/>
  <c r="AS19" i="19"/>
  <c r="AT19" i="19"/>
  <c r="CF19" i="19" s="1"/>
  <c r="AS20" i="19"/>
  <c r="AT20" i="19"/>
  <c r="CF20" i="19" s="1"/>
  <c r="AS21" i="19"/>
  <c r="AT21" i="19"/>
  <c r="CF21" i="19" s="1"/>
  <c r="AS22" i="19"/>
  <c r="AT22" i="19"/>
  <c r="CF22" i="19" s="1"/>
  <c r="AS23" i="19"/>
  <c r="AT23" i="19"/>
  <c r="CF23" i="19" s="1"/>
  <c r="AS24" i="19"/>
  <c r="AT24" i="19"/>
  <c r="CF24" i="19" s="1"/>
  <c r="AS25" i="19"/>
  <c r="AT25" i="19"/>
  <c r="CF25" i="19" s="1"/>
  <c r="AS26" i="19"/>
  <c r="AT26" i="19"/>
  <c r="CF26" i="19" s="1"/>
  <c r="AS27" i="19"/>
  <c r="AT27" i="19"/>
  <c r="CF27" i="19" s="1"/>
  <c r="AS28" i="19"/>
  <c r="AT28" i="19"/>
  <c r="CF28" i="19" s="1"/>
  <c r="AS29" i="19"/>
  <c r="AT29" i="19"/>
  <c r="CF29" i="19" s="1"/>
  <c r="AT6" i="19"/>
  <c r="CF6" i="19" s="1"/>
  <c r="AS6" i="19"/>
  <c r="AK7" i="19"/>
  <c r="AL7" i="19"/>
  <c r="CE7" i="19" s="1"/>
  <c r="AK8" i="19"/>
  <c r="AL8" i="19"/>
  <c r="CE8" i="19" s="1"/>
  <c r="AK9" i="19"/>
  <c r="AL9" i="19"/>
  <c r="CE9" i="19" s="1"/>
  <c r="AK10" i="19"/>
  <c r="AL10" i="19"/>
  <c r="CE10" i="19" s="1"/>
  <c r="AK11" i="19"/>
  <c r="AL11" i="19"/>
  <c r="CE11" i="19" s="1"/>
  <c r="AK12" i="19"/>
  <c r="AL12" i="19"/>
  <c r="CE12" i="19" s="1"/>
  <c r="AK13" i="19"/>
  <c r="AL13" i="19"/>
  <c r="CE13" i="19" s="1"/>
  <c r="AK14" i="19"/>
  <c r="AL14" i="19"/>
  <c r="CE14" i="19" s="1"/>
  <c r="AK15" i="19"/>
  <c r="AL15" i="19"/>
  <c r="CE15" i="19" s="1"/>
  <c r="AK16" i="19"/>
  <c r="AL16" i="19"/>
  <c r="CE16" i="19" s="1"/>
  <c r="AK17" i="19"/>
  <c r="AL17" i="19"/>
  <c r="CE17" i="19" s="1"/>
  <c r="AK18" i="19"/>
  <c r="AL18" i="19"/>
  <c r="CE18" i="19" s="1"/>
  <c r="AK19" i="19"/>
  <c r="AL19" i="19"/>
  <c r="CE19" i="19" s="1"/>
  <c r="AK20" i="19"/>
  <c r="AL20" i="19"/>
  <c r="CE20" i="19" s="1"/>
  <c r="AK21" i="19"/>
  <c r="AL21" i="19"/>
  <c r="CE21" i="19" s="1"/>
  <c r="AK22" i="19"/>
  <c r="AL22" i="19"/>
  <c r="CE22" i="19" s="1"/>
  <c r="AK23" i="19"/>
  <c r="AL23" i="19"/>
  <c r="CE23" i="19" s="1"/>
  <c r="AK24" i="19"/>
  <c r="AL24" i="19"/>
  <c r="CE24" i="19" s="1"/>
  <c r="AK25" i="19"/>
  <c r="AL25" i="19"/>
  <c r="CE25" i="19" s="1"/>
  <c r="AK26" i="19"/>
  <c r="AL26" i="19"/>
  <c r="CE26" i="19" s="1"/>
  <c r="AK27" i="19"/>
  <c r="AL27" i="19"/>
  <c r="CE27" i="19" s="1"/>
  <c r="AK28" i="19"/>
  <c r="AL28" i="19"/>
  <c r="CE28" i="19" s="1"/>
  <c r="AK29" i="19"/>
  <c r="AL29" i="19"/>
  <c r="CE29" i="19" s="1"/>
  <c r="AL6" i="19"/>
  <c r="CE6" i="19" s="1"/>
  <c r="AK6" i="19"/>
  <c r="AE24" i="19"/>
  <c r="AF24" i="19"/>
  <c r="AG24" i="19"/>
  <c r="AE25" i="19"/>
  <c r="AF25" i="19"/>
  <c r="AG25" i="19"/>
  <c r="AE17" i="19"/>
  <c r="AF17" i="19"/>
  <c r="AG17" i="19"/>
  <c r="AE18" i="19"/>
  <c r="AF18" i="19"/>
  <c r="AG18" i="19"/>
  <c r="AE19" i="19"/>
  <c r="AF19" i="19"/>
  <c r="AG19" i="19"/>
  <c r="AE20" i="19"/>
  <c r="AF20" i="19"/>
  <c r="AG20" i="19"/>
  <c r="AE21" i="19"/>
  <c r="AF21" i="19"/>
  <c r="AG21" i="19"/>
  <c r="AE22" i="19"/>
  <c r="AF22" i="19"/>
  <c r="AG22" i="19"/>
  <c r="AE23" i="19"/>
  <c r="AF23" i="19"/>
  <c r="AG23" i="19"/>
  <c r="AF16" i="19"/>
  <c r="AG16" i="19"/>
  <c r="AE16" i="19"/>
  <c r="AF7" i="19"/>
  <c r="AG7" i="19"/>
  <c r="CN7" i="19" s="1"/>
  <c r="AF8" i="19"/>
  <c r="AG8" i="19"/>
  <c r="CN8" i="19" s="1"/>
  <c r="AF9" i="19"/>
  <c r="AG9" i="19"/>
  <c r="CN9" i="19" s="1"/>
  <c r="AF10" i="19"/>
  <c r="AG10" i="19"/>
  <c r="CN10" i="19" s="1"/>
  <c r="AF11" i="19"/>
  <c r="AG11" i="19"/>
  <c r="CN11" i="19" s="1"/>
  <c r="AF12" i="19"/>
  <c r="AG12" i="19"/>
  <c r="CN12" i="19" s="1"/>
  <c r="AG6" i="19"/>
  <c r="CN6" i="19" s="1"/>
  <c r="AF6" i="19"/>
  <c r="AB7" i="19"/>
  <c r="AC7" i="19"/>
  <c r="CD7" i="19" s="1"/>
  <c r="AB8" i="19"/>
  <c r="AC8" i="19"/>
  <c r="CD8" i="19" s="1"/>
  <c r="AB9" i="19"/>
  <c r="AC9" i="19"/>
  <c r="CD9" i="19" s="1"/>
  <c r="AB10" i="19"/>
  <c r="AC10" i="19"/>
  <c r="CD10" i="19" s="1"/>
  <c r="AB11" i="19"/>
  <c r="AC11" i="19"/>
  <c r="CD11" i="19" s="1"/>
  <c r="AB12" i="19"/>
  <c r="AC12" i="19"/>
  <c r="CD12" i="19" s="1"/>
  <c r="AB13" i="19"/>
  <c r="AC13" i="19"/>
  <c r="CD13" i="19" s="1"/>
  <c r="AB14" i="19"/>
  <c r="AC14" i="19"/>
  <c r="AB15" i="19"/>
  <c r="AC15" i="19"/>
  <c r="CD15" i="19" s="1"/>
  <c r="AB16" i="19"/>
  <c r="AC16" i="19"/>
  <c r="CD16" i="19" s="1"/>
  <c r="AB17" i="19"/>
  <c r="AC17" i="19"/>
  <c r="CD17" i="19" s="1"/>
  <c r="AB18" i="19"/>
  <c r="AC18" i="19"/>
  <c r="CD18" i="19" s="1"/>
  <c r="AB19" i="19"/>
  <c r="AC19" i="19"/>
  <c r="CD19" i="19" s="1"/>
  <c r="AB20" i="19"/>
  <c r="AC20" i="19"/>
  <c r="CD20" i="19" s="1"/>
  <c r="AB21" i="19"/>
  <c r="AC21" i="19"/>
  <c r="CD21" i="19" s="1"/>
  <c r="AB22" i="19"/>
  <c r="AC22" i="19"/>
  <c r="AB23" i="19"/>
  <c r="AC23" i="19"/>
  <c r="CD23" i="19" s="1"/>
  <c r="AB24" i="19"/>
  <c r="AC24" i="19"/>
  <c r="CD24" i="19" s="1"/>
  <c r="AB25" i="19"/>
  <c r="AC25" i="19"/>
  <c r="CD25" i="19" s="1"/>
  <c r="AB26" i="19"/>
  <c r="AC26" i="19"/>
  <c r="CD26" i="19" s="1"/>
  <c r="AB27" i="19"/>
  <c r="AC27" i="19"/>
  <c r="CD27" i="19" s="1"/>
  <c r="AB28" i="19"/>
  <c r="AC28" i="19"/>
  <c r="CD28" i="19" s="1"/>
  <c r="AB29" i="19"/>
  <c r="AC29" i="19"/>
  <c r="CD29" i="19" s="1"/>
  <c r="AC6" i="19"/>
  <c r="CD6" i="19" s="1"/>
  <c r="AB6" i="19"/>
  <c r="X16" i="19"/>
  <c r="X17" i="19" s="1"/>
  <c r="Y16" i="19"/>
  <c r="W16" i="19"/>
  <c r="BS23" i="19" s="1"/>
  <c r="X7" i="19"/>
  <c r="Y7" i="19"/>
  <c r="CM7" i="19" s="1"/>
  <c r="X8" i="19"/>
  <c r="Y8" i="19"/>
  <c r="CM8" i="19" s="1"/>
  <c r="X9" i="19"/>
  <c r="Y9" i="19"/>
  <c r="CM9" i="19" s="1"/>
  <c r="X10" i="19"/>
  <c r="Y10" i="19"/>
  <c r="CM10" i="19" s="1"/>
  <c r="X11" i="19"/>
  <c r="Y11" i="19"/>
  <c r="CM11" i="19" s="1"/>
  <c r="X12" i="19"/>
  <c r="Y12" i="19"/>
  <c r="CM12" i="19" s="1"/>
  <c r="Y6" i="19"/>
  <c r="CM6" i="19" s="1"/>
  <c r="X6" i="19"/>
  <c r="CM13" i="19" s="1"/>
  <c r="T7" i="19"/>
  <c r="U7" i="19"/>
  <c r="CC7" i="19" s="1"/>
  <c r="T8" i="19"/>
  <c r="U8" i="19"/>
  <c r="CC8" i="19" s="1"/>
  <c r="T9" i="19"/>
  <c r="U9" i="19"/>
  <c r="CC9" i="19" s="1"/>
  <c r="T10" i="19"/>
  <c r="U10" i="19"/>
  <c r="CC10" i="19" s="1"/>
  <c r="T11" i="19"/>
  <c r="U11" i="19"/>
  <c r="CC11" i="19" s="1"/>
  <c r="T12" i="19"/>
  <c r="U12" i="19"/>
  <c r="CC12" i="19" s="1"/>
  <c r="T13" i="19"/>
  <c r="U13" i="19"/>
  <c r="CC13" i="19" s="1"/>
  <c r="T14" i="19"/>
  <c r="U14" i="19"/>
  <c r="CC14" i="19" s="1"/>
  <c r="T15" i="19"/>
  <c r="U15" i="19"/>
  <c r="CC15" i="19" s="1"/>
  <c r="T16" i="19"/>
  <c r="U16" i="19"/>
  <c r="CC16" i="19" s="1"/>
  <c r="T17" i="19"/>
  <c r="U17" i="19"/>
  <c r="CC17" i="19" s="1"/>
  <c r="T18" i="19"/>
  <c r="U18" i="19"/>
  <c r="CC18" i="19" s="1"/>
  <c r="T19" i="19"/>
  <c r="U19" i="19"/>
  <c r="CC19" i="19" s="1"/>
  <c r="T20" i="19"/>
  <c r="U20" i="19"/>
  <c r="CC20" i="19" s="1"/>
  <c r="T21" i="19"/>
  <c r="U21" i="19"/>
  <c r="CC21" i="19" s="1"/>
  <c r="T22" i="19"/>
  <c r="U22" i="19"/>
  <c r="CC22" i="19" s="1"/>
  <c r="T23" i="19"/>
  <c r="U23" i="19"/>
  <c r="CC23" i="19" s="1"/>
  <c r="T24" i="19"/>
  <c r="U24" i="19"/>
  <c r="CC24" i="19" s="1"/>
  <c r="T25" i="19"/>
  <c r="U25" i="19"/>
  <c r="CC25" i="19" s="1"/>
  <c r="T26" i="19"/>
  <c r="U26" i="19"/>
  <c r="CC26" i="19" s="1"/>
  <c r="T27" i="19"/>
  <c r="U27" i="19"/>
  <c r="CC27" i="19" s="1"/>
  <c r="T28" i="19"/>
  <c r="U28" i="19"/>
  <c r="CC28" i="19" s="1"/>
  <c r="T29" i="19"/>
  <c r="U29" i="19"/>
  <c r="CC29" i="19" s="1"/>
  <c r="U6" i="19"/>
  <c r="CC6" i="19" s="1"/>
  <c r="T6" i="19"/>
  <c r="Q16" i="19"/>
  <c r="O16" i="19"/>
  <c r="BR22" i="19" s="1"/>
  <c r="P16" i="19"/>
  <c r="P17" i="19" s="1"/>
  <c r="P7" i="19"/>
  <c r="Q7" i="19"/>
  <c r="CL7" i="19" s="1"/>
  <c r="P8" i="19"/>
  <c r="Q8" i="19"/>
  <c r="CL8" i="19" s="1"/>
  <c r="P9" i="19"/>
  <c r="Q9" i="19"/>
  <c r="CL9" i="19" s="1"/>
  <c r="P10" i="19"/>
  <c r="Q10" i="19"/>
  <c r="CL10" i="19" s="1"/>
  <c r="P11" i="19"/>
  <c r="Q11" i="19"/>
  <c r="CL11" i="19" s="1"/>
  <c r="P12" i="19"/>
  <c r="Q12" i="19"/>
  <c r="CL12" i="19" s="1"/>
  <c r="Q6" i="19"/>
  <c r="CL6" i="19" s="1"/>
  <c r="P6" i="19"/>
  <c r="L6" i="19"/>
  <c r="L7" i="19"/>
  <c r="M7" i="19"/>
  <c r="CB7" i="19" s="1"/>
  <c r="L8" i="19"/>
  <c r="M8" i="19"/>
  <c r="CB8" i="19" s="1"/>
  <c r="L9" i="19"/>
  <c r="M9" i="19"/>
  <c r="CB9" i="19" s="1"/>
  <c r="L10" i="19"/>
  <c r="M10" i="19"/>
  <c r="CB10" i="19" s="1"/>
  <c r="L11" i="19"/>
  <c r="M11" i="19"/>
  <c r="CB11" i="19" s="1"/>
  <c r="L12" i="19"/>
  <c r="M12" i="19"/>
  <c r="CB12" i="19" s="1"/>
  <c r="L13" i="19"/>
  <c r="M13" i="19"/>
  <c r="CB13" i="19" s="1"/>
  <c r="L14" i="19"/>
  <c r="M14" i="19"/>
  <c r="CB14" i="19" s="1"/>
  <c r="L15" i="19"/>
  <c r="M15" i="19"/>
  <c r="CB15" i="19" s="1"/>
  <c r="L16" i="19"/>
  <c r="M16" i="19"/>
  <c r="CB16" i="19" s="1"/>
  <c r="L17" i="19"/>
  <c r="M17" i="19"/>
  <c r="CB17" i="19" s="1"/>
  <c r="L18" i="19"/>
  <c r="M18" i="19"/>
  <c r="CB18" i="19" s="1"/>
  <c r="L19" i="19"/>
  <c r="M19" i="19"/>
  <c r="CB19" i="19" s="1"/>
  <c r="L20" i="19"/>
  <c r="M20" i="19"/>
  <c r="CB20" i="19" s="1"/>
  <c r="L21" i="19"/>
  <c r="M21" i="19"/>
  <c r="CB21" i="19" s="1"/>
  <c r="L22" i="19"/>
  <c r="M22" i="19"/>
  <c r="CB22" i="19" s="1"/>
  <c r="L23" i="19"/>
  <c r="M23" i="19"/>
  <c r="CB23" i="19" s="1"/>
  <c r="L24" i="19"/>
  <c r="M24" i="19"/>
  <c r="CB24" i="19" s="1"/>
  <c r="L25" i="19"/>
  <c r="M25" i="19"/>
  <c r="CB25" i="19" s="1"/>
  <c r="L26" i="19"/>
  <c r="M26" i="19"/>
  <c r="CB26" i="19" s="1"/>
  <c r="L27" i="19"/>
  <c r="M27" i="19"/>
  <c r="CB27" i="19" s="1"/>
  <c r="L28" i="19"/>
  <c r="M28" i="19"/>
  <c r="CB28" i="19" s="1"/>
  <c r="L29" i="19"/>
  <c r="M29" i="19"/>
  <c r="CB29" i="19" s="1"/>
  <c r="M6" i="19"/>
  <c r="CB6" i="19" s="1"/>
  <c r="F26" i="19"/>
  <c r="G26" i="19"/>
  <c r="H26" i="19"/>
  <c r="F27" i="19"/>
  <c r="G27" i="19"/>
  <c r="H27" i="19"/>
  <c r="F17" i="19"/>
  <c r="G17" i="19"/>
  <c r="H17" i="19"/>
  <c r="F18" i="19"/>
  <c r="G18" i="19"/>
  <c r="H18" i="19"/>
  <c r="F19" i="19"/>
  <c r="G19" i="19"/>
  <c r="H19" i="19"/>
  <c r="F20" i="19"/>
  <c r="G20" i="19"/>
  <c r="H20" i="19"/>
  <c r="F21" i="19"/>
  <c r="G21" i="19"/>
  <c r="H21" i="19"/>
  <c r="F22" i="19"/>
  <c r="G22" i="19"/>
  <c r="H22" i="19"/>
  <c r="F23" i="19"/>
  <c r="G23" i="19"/>
  <c r="H23" i="19"/>
  <c r="F24" i="19"/>
  <c r="G24" i="19"/>
  <c r="H24" i="19"/>
  <c r="F25" i="19"/>
  <c r="G25" i="19"/>
  <c r="H25" i="19"/>
  <c r="H16" i="19"/>
  <c r="F16" i="19"/>
  <c r="G16" i="19"/>
  <c r="G7" i="19"/>
  <c r="H7" i="19"/>
  <c r="CK7" i="19" s="1"/>
  <c r="G8" i="19"/>
  <c r="H8" i="19"/>
  <c r="CK8" i="19" s="1"/>
  <c r="G9" i="19"/>
  <c r="H9" i="19"/>
  <c r="CK9" i="19" s="1"/>
  <c r="G10" i="19"/>
  <c r="H10" i="19"/>
  <c r="CK10" i="19" s="1"/>
  <c r="G11" i="19"/>
  <c r="H11" i="19"/>
  <c r="CK11" i="19" s="1"/>
  <c r="G12" i="19"/>
  <c r="H12" i="19"/>
  <c r="CK12" i="19" s="1"/>
  <c r="H6" i="19"/>
  <c r="CK6" i="19" s="1"/>
  <c r="G6" i="19"/>
  <c r="C7" i="19"/>
  <c r="D7" i="19"/>
  <c r="CA7" i="19" s="1"/>
  <c r="C8" i="19"/>
  <c r="D8" i="19"/>
  <c r="CA8" i="19" s="1"/>
  <c r="C9" i="19"/>
  <c r="D9" i="19"/>
  <c r="CA9" i="19" s="1"/>
  <c r="C10" i="19"/>
  <c r="D10" i="19"/>
  <c r="CA10" i="19" s="1"/>
  <c r="C11" i="19"/>
  <c r="D11" i="19"/>
  <c r="CA11" i="19" s="1"/>
  <c r="C12" i="19"/>
  <c r="D12" i="19"/>
  <c r="CA12" i="19" s="1"/>
  <c r="C13" i="19"/>
  <c r="D13" i="19"/>
  <c r="CA13" i="19" s="1"/>
  <c r="C14" i="19"/>
  <c r="D14" i="19"/>
  <c r="CA14" i="19" s="1"/>
  <c r="C15" i="19"/>
  <c r="D15" i="19"/>
  <c r="CA15" i="19" s="1"/>
  <c r="C16" i="19"/>
  <c r="D16" i="19"/>
  <c r="CA16" i="19" s="1"/>
  <c r="C17" i="19"/>
  <c r="D17" i="19"/>
  <c r="C18" i="19"/>
  <c r="D18" i="19"/>
  <c r="CA18" i="19" s="1"/>
  <c r="C19" i="19"/>
  <c r="D19" i="19"/>
  <c r="CA19" i="19" s="1"/>
  <c r="C20" i="19"/>
  <c r="D20" i="19"/>
  <c r="CA20" i="19" s="1"/>
  <c r="C21" i="19"/>
  <c r="D21" i="19"/>
  <c r="CA21" i="19" s="1"/>
  <c r="C22" i="19"/>
  <c r="D22" i="19"/>
  <c r="CA22" i="19" s="1"/>
  <c r="C23" i="19"/>
  <c r="D23" i="19"/>
  <c r="CA23" i="19" s="1"/>
  <c r="C24" i="19"/>
  <c r="D24" i="19"/>
  <c r="CA24" i="19" s="1"/>
  <c r="C25" i="19"/>
  <c r="D25" i="19"/>
  <c r="C26" i="19"/>
  <c r="D26" i="19"/>
  <c r="CA26" i="19" s="1"/>
  <c r="C27" i="19"/>
  <c r="D27" i="19"/>
  <c r="CA27" i="19" s="1"/>
  <c r="C28" i="19"/>
  <c r="D28" i="19"/>
  <c r="CA28" i="19" s="1"/>
  <c r="C29" i="19"/>
  <c r="D29" i="19"/>
  <c r="CA29" i="19" s="1"/>
  <c r="D6" i="19"/>
  <c r="CA6" i="19" s="1"/>
  <c r="C6" i="19"/>
  <c r="CL13" i="19" l="1"/>
  <c r="BT24" i="19"/>
  <c r="BU6" i="19"/>
  <c r="BR13" i="19"/>
  <c r="BS20" i="19"/>
  <c r="BS28" i="19"/>
  <c r="BT13" i="19"/>
  <c r="CN13" i="19"/>
  <c r="CQ13" i="19"/>
  <c r="BS12" i="19"/>
  <c r="BQ12" i="19"/>
  <c r="BT29" i="19"/>
  <c r="CO13" i="19"/>
  <c r="BW8" i="19"/>
  <c r="BR21" i="19"/>
  <c r="BR29" i="19"/>
  <c r="CP13" i="19"/>
  <c r="BW6" i="19"/>
  <c r="BR6" i="19"/>
  <c r="BR11" i="19"/>
  <c r="BR19" i="19"/>
  <c r="BR27" i="19"/>
  <c r="BQ29" i="19"/>
  <c r="CK13" i="19"/>
  <c r="BS14" i="19"/>
  <c r="BS22" i="19"/>
  <c r="BV17" i="19"/>
  <c r="BW18" i="19"/>
  <c r="BQ20" i="19"/>
  <c r="BT23" i="19"/>
  <c r="BU24" i="19"/>
  <c r="BV25" i="19"/>
  <c r="BW26" i="19"/>
  <c r="BQ28" i="19"/>
  <c r="BQ6" i="19"/>
  <c r="BU7" i="19"/>
  <c r="BV8" i="19"/>
  <c r="BW9" i="19"/>
  <c r="BQ11" i="19"/>
  <c r="BR12" i="19"/>
  <c r="BS13" i="19"/>
  <c r="BU15" i="19"/>
  <c r="BV16" i="19"/>
  <c r="BW17" i="19"/>
  <c r="BQ19" i="19"/>
  <c r="BR20" i="19"/>
  <c r="BS21" i="19"/>
  <c r="BT22" i="19"/>
  <c r="BU23" i="19"/>
  <c r="BV24" i="19"/>
  <c r="BW25" i="19"/>
  <c r="BQ27" i="19"/>
  <c r="BR28" i="19"/>
  <c r="BS29" i="19"/>
  <c r="BU16" i="19"/>
  <c r="BV7" i="19"/>
  <c r="BQ10" i="19"/>
  <c r="BW24" i="19"/>
  <c r="BS6" i="19"/>
  <c r="BQ9" i="19"/>
  <c r="BR10" i="19"/>
  <c r="BS11" i="19"/>
  <c r="BT12" i="19"/>
  <c r="BU13" i="19"/>
  <c r="BV14" i="19"/>
  <c r="BW15" i="19"/>
  <c r="BQ17" i="19"/>
  <c r="BR18" i="19"/>
  <c r="BS19" i="19"/>
  <c r="BT20" i="19"/>
  <c r="BU21" i="19"/>
  <c r="BV22" i="19"/>
  <c r="BW23" i="19"/>
  <c r="BQ25" i="19"/>
  <c r="BR26" i="19"/>
  <c r="BS27" i="19"/>
  <c r="BT28" i="19"/>
  <c r="BU29" i="19"/>
  <c r="BT6" i="19"/>
  <c r="BQ8" i="19"/>
  <c r="BR9" i="19"/>
  <c r="BS10" i="19"/>
  <c r="BT11" i="19"/>
  <c r="BU12" i="19"/>
  <c r="BV13" i="19"/>
  <c r="BW14" i="19"/>
  <c r="BQ16" i="19"/>
  <c r="BR17" i="19"/>
  <c r="BS18" i="19"/>
  <c r="BT19" i="19"/>
  <c r="BU20" i="19"/>
  <c r="BV21" i="19"/>
  <c r="BW22" i="19"/>
  <c r="BQ24" i="19"/>
  <c r="BR25" i="19"/>
  <c r="BS26" i="19"/>
  <c r="BT27" i="19"/>
  <c r="BU28" i="19"/>
  <c r="BV29" i="19"/>
  <c r="BV9" i="19"/>
  <c r="BV15" i="19"/>
  <c r="BW16" i="19"/>
  <c r="BQ18" i="19"/>
  <c r="BT21" i="19"/>
  <c r="BQ7" i="19"/>
  <c r="BR8" i="19"/>
  <c r="BS9" i="19"/>
  <c r="BT10" i="19"/>
  <c r="BU11" i="19"/>
  <c r="BV12" i="19"/>
  <c r="BW13" i="19"/>
  <c r="BQ15" i="19"/>
  <c r="BR16" i="19"/>
  <c r="BS17" i="19"/>
  <c r="BU19" i="19"/>
  <c r="BV20" i="19"/>
  <c r="BW21" i="19"/>
  <c r="BQ23" i="19"/>
  <c r="BR24" i="19"/>
  <c r="BS25" i="19"/>
  <c r="BT26" i="19"/>
  <c r="BU27" i="19"/>
  <c r="BV28" i="19"/>
  <c r="BW29" i="19"/>
  <c r="BT7" i="19"/>
  <c r="BU8" i="19"/>
  <c r="BW10" i="19"/>
  <c r="BU14" i="19"/>
  <c r="BU22" i="19"/>
  <c r="BR7" i="19"/>
  <c r="BS8" i="19"/>
  <c r="BT9" i="19"/>
  <c r="BU10" i="19"/>
  <c r="BV11" i="19"/>
  <c r="BW12" i="19"/>
  <c r="BQ14" i="19"/>
  <c r="BR15" i="19"/>
  <c r="BS16" i="19"/>
  <c r="BU18" i="19"/>
  <c r="BV19" i="19"/>
  <c r="BW20" i="19"/>
  <c r="BQ22" i="19"/>
  <c r="BR23" i="19"/>
  <c r="BS24" i="19"/>
  <c r="BT25" i="19"/>
  <c r="BU26" i="19"/>
  <c r="BV27" i="19"/>
  <c r="BW28" i="19"/>
  <c r="BV6" i="19"/>
  <c r="BV23" i="19"/>
  <c r="BQ26" i="19"/>
  <c r="BS7" i="19"/>
  <c r="BT8" i="19"/>
  <c r="BU9" i="19"/>
  <c r="BV10" i="19"/>
  <c r="BW11" i="19"/>
  <c r="BQ13" i="19"/>
  <c r="BR14" i="19"/>
  <c r="BS15" i="19"/>
  <c r="BU17" i="19"/>
  <c r="BV18" i="19"/>
  <c r="BW19" i="19"/>
  <c r="BQ21" i="19"/>
  <c r="BU25" i="19"/>
  <c r="BW27" i="19"/>
  <c r="AW19" i="19"/>
  <c r="AO25" i="19"/>
  <c r="AS30" i="19"/>
  <c r="BV30" i="19" s="1"/>
  <c r="AF26" i="19"/>
  <c r="BA30" i="19"/>
  <c r="BW30" i="19" s="1"/>
  <c r="AK30" i="19"/>
  <c r="BU30" i="19" s="1"/>
  <c r="AB30" i="19"/>
  <c r="BT30" i="19" s="1"/>
  <c r="G28" i="19"/>
  <c r="T30" i="19"/>
  <c r="BS30" i="19" s="1"/>
  <c r="C30" i="19"/>
  <c r="L30" i="19"/>
  <c r="BR30" i="19" s="1"/>
  <c r="BE24" i="19"/>
  <c r="H95" i="10"/>
  <c r="I95" i="10" s="1"/>
  <c r="J95" i="10" s="1"/>
  <c r="K95" i="10" s="1"/>
  <c r="L95" i="10" s="1"/>
  <c r="M95" i="10" s="1"/>
  <c r="N95" i="10" s="1"/>
  <c r="O95" i="10" s="1"/>
  <c r="P95" i="10" s="1"/>
  <c r="Q95" i="10" s="1"/>
  <c r="R95" i="10" s="1"/>
  <c r="L80" i="10"/>
  <c r="M80" i="10" s="1"/>
  <c r="N80" i="10" s="1"/>
  <c r="O80" i="10" s="1"/>
  <c r="P80" i="10" s="1"/>
  <c r="Q80" i="10" s="1"/>
  <c r="R80" i="10" s="1"/>
  <c r="E62" i="10"/>
  <c r="F62" i="10" s="1"/>
  <c r="G62" i="10" s="1"/>
  <c r="H62" i="10" s="1"/>
  <c r="I62" i="10" s="1"/>
  <c r="J62" i="10" s="1"/>
  <c r="K62" i="10" s="1"/>
  <c r="L62" i="10" s="1"/>
  <c r="M62" i="10" s="1"/>
  <c r="N62" i="10" s="1"/>
  <c r="O62" i="10" s="1"/>
  <c r="P62" i="10" s="1"/>
  <c r="Q62" i="10" s="1"/>
  <c r="R62" i="10" s="1"/>
  <c r="D62" i="10"/>
  <c r="D46" i="10"/>
  <c r="E46" i="10" s="1"/>
  <c r="F46" i="10" s="1"/>
  <c r="G46" i="10" s="1"/>
  <c r="H46" i="10" s="1"/>
  <c r="I46" i="10" s="1"/>
  <c r="J46" i="10" s="1"/>
  <c r="K46" i="10" s="1"/>
  <c r="L46" i="10" s="1"/>
  <c r="M46" i="10" s="1"/>
  <c r="N46" i="10" s="1"/>
  <c r="O46" i="10" s="1"/>
  <c r="P46" i="10" s="1"/>
  <c r="Q46" i="10" s="1"/>
  <c r="R46" i="10" s="1"/>
  <c r="C46" i="10"/>
  <c r="Q31" i="10"/>
  <c r="R31" i="10" s="1"/>
  <c r="O18" i="10"/>
  <c r="P18" i="10" s="1"/>
  <c r="Q18" i="10" s="1"/>
  <c r="R18" i="10" s="1"/>
  <c r="G3" i="10"/>
  <c r="H3" i="10" s="1"/>
  <c r="I3" i="10" s="1"/>
  <c r="J3" i="10" s="1"/>
  <c r="K3" i="10" s="1"/>
  <c r="L3" i="10" s="1"/>
  <c r="M3" i="10" s="1"/>
  <c r="N3" i="10" s="1"/>
  <c r="O3" i="10" s="1"/>
  <c r="P3" i="10" s="1"/>
  <c r="Q3" i="10" s="1"/>
  <c r="R3" i="10" s="1"/>
  <c r="F3" i="10"/>
  <c r="G73" i="9"/>
  <c r="G72" i="9"/>
  <c r="G71" i="9"/>
  <c r="G70" i="9"/>
  <c r="G69" i="9"/>
  <c r="G68" i="9"/>
  <c r="G67" i="9"/>
  <c r="G66" i="9"/>
  <c r="G65" i="9"/>
  <c r="G64" i="9"/>
  <c r="G63" i="9"/>
  <c r="G62" i="9"/>
  <c r="G61" i="9"/>
  <c r="G60" i="9"/>
  <c r="G59" i="9"/>
  <c r="G58" i="9"/>
  <c r="G57" i="9"/>
  <c r="G56" i="9"/>
  <c r="G55" i="9"/>
  <c r="G54" i="9"/>
  <c r="G53" i="9"/>
  <c r="G52" i="9"/>
  <c r="G51" i="9"/>
  <c r="G50" i="9"/>
  <c r="G49" i="9"/>
  <c r="G48" i="9"/>
  <c r="G47" i="9"/>
  <c r="G46" i="9"/>
  <c r="G45" i="9"/>
  <c r="G44" i="9"/>
  <c r="G43" i="9"/>
  <c r="G42" i="9"/>
  <c r="G41" i="9"/>
  <c r="G40" i="9"/>
  <c r="G39" i="9"/>
  <c r="G38" i="9"/>
  <c r="AE37" i="9"/>
  <c r="G37" i="9"/>
  <c r="AE36" i="9"/>
  <c r="G36" i="9"/>
  <c r="AE35" i="9"/>
  <c r="G35" i="9"/>
  <c r="AE34" i="9"/>
  <c r="G34" i="9"/>
  <c r="AE33" i="9"/>
  <c r="G33" i="9"/>
  <c r="BC32" i="9"/>
  <c r="AM32" i="9"/>
  <c r="AE32" i="9"/>
  <c r="G32" i="9"/>
  <c r="BC31" i="9"/>
  <c r="AM31" i="9"/>
  <c r="AE31" i="9"/>
  <c r="G31" i="9"/>
  <c r="BC30" i="9"/>
  <c r="AM30" i="9"/>
  <c r="AE30" i="9"/>
  <c r="G30" i="9"/>
  <c r="BC29" i="9"/>
  <c r="AM29" i="9"/>
  <c r="AE29" i="9"/>
  <c r="G29" i="9"/>
  <c r="BC28" i="9"/>
  <c r="AM28" i="9"/>
  <c r="AE28" i="9"/>
  <c r="G28" i="9"/>
  <c r="BC27" i="9"/>
  <c r="AM27" i="9"/>
  <c r="AE27" i="9"/>
  <c r="G27" i="9"/>
  <c r="BC26" i="9"/>
  <c r="AM26" i="9"/>
  <c r="AE26" i="9"/>
  <c r="G26" i="9"/>
  <c r="BC25" i="9"/>
  <c r="AM25" i="9"/>
  <c r="AE25" i="9"/>
  <c r="G25" i="9"/>
  <c r="BC24" i="9"/>
  <c r="AM24" i="9"/>
  <c r="AE24" i="9"/>
  <c r="G24" i="9"/>
  <c r="BC23" i="9"/>
  <c r="AM23" i="9"/>
  <c r="AE23" i="9"/>
  <c r="G23" i="9"/>
  <c r="BC22" i="9"/>
  <c r="AM22" i="9"/>
  <c r="AE22" i="9"/>
  <c r="G22" i="9"/>
  <c r="BC21" i="9"/>
  <c r="AM21" i="9"/>
  <c r="AE21" i="9"/>
  <c r="G21" i="9"/>
  <c r="BC20" i="9"/>
  <c r="AM20" i="9"/>
  <c r="AE20" i="9"/>
  <c r="G20" i="9"/>
  <c r="BC19" i="9"/>
  <c r="AM19" i="9"/>
  <c r="AE19" i="9"/>
  <c r="G19" i="9"/>
  <c r="BC18" i="9"/>
  <c r="AM18" i="9"/>
  <c r="AE18" i="9"/>
  <c r="G18" i="9"/>
  <c r="BC17" i="9"/>
  <c r="AM17" i="9"/>
  <c r="AE17" i="9"/>
  <c r="G17" i="9"/>
  <c r="BC16" i="9"/>
  <c r="AM16" i="9"/>
  <c r="AE16" i="9"/>
  <c r="G16" i="9"/>
  <c r="BC15" i="9"/>
  <c r="AM15" i="9"/>
  <c r="AE15" i="9"/>
  <c r="G15" i="9"/>
  <c r="BC14" i="9"/>
  <c r="AM14" i="9"/>
  <c r="AE14" i="9"/>
  <c r="G14" i="9"/>
  <c r="BC13" i="9"/>
  <c r="AM13" i="9"/>
  <c r="AE13" i="9"/>
  <c r="G13" i="9"/>
  <c r="BC12" i="9"/>
  <c r="AM12" i="9"/>
  <c r="AE12" i="9"/>
  <c r="G12" i="9"/>
  <c r="BU71" i="9"/>
  <c r="BT71" i="9"/>
  <c r="BT11" i="9" s="1"/>
  <c r="BS71" i="9"/>
  <c r="BR71" i="9"/>
  <c r="BR11" i="9" s="1"/>
  <c r="BQ71" i="9"/>
  <c r="BP71" i="9"/>
  <c r="BP11" i="9" s="1"/>
  <c r="BO71" i="9"/>
  <c r="BN71" i="9"/>
  <c r="BN11" i="9" s="1"/>
  <c r="BM71" i="9"/>
  <c r="BL71" i="9"/>
  <c r="BL11" i="9" s="1"/>
  <c r="BK71" i="9"/>
  <c r="BJ71" i="9"/>
  <c r="BJ11" i="9" s="1"/>
  <c r="BI71" i="9"/>
  <c r="BH71" i="9"/>
  <c r="BH11" i="9" s="1"/>
  <c r="BG71" i="9"/>
  <c r="BC11" i="9"/>
  <c r="AM11" i="9"/>
  <c r="AE11" i="9"/>
  <c r="G11" i="9"/>
  <c r="BU70" i="9"/>
  <c r="BT70" i="9"/>
  <c r="BS70" i="9"/>
  <c r="BR70" i="9"/>
  <c r="BQ70" i="9"/>
  <c r="BP70" i="9"/>
  <c r="BO70" i="9"/>
  <c r="BN70" i="9"/>
  <c r="BM70" i="9"/>
  <c r="BL70" i="9"/>
  <c r="BK70" i="9"/>
  <c r="BJ70" i="9"/>
  <c r="BI70" i="9"/>
  <c r="BH70" i="9"/>
  <c r="BG70" i="9"/>
  <c r="BC10" i="9"/>
  <c r="AM10" i="9"/>
  <c r="AE10" i="9"/>
  <c r="G10" i="9"/>
  <c r="BU69" i="9"/>
  <c r="BT69" i="9"/>
  <c r="BS69" i="9"/>
  <c r="BR69" i="9"/>
  <c r="BQ69" i="9"/>
  <c r="BP69" i="9"/>
  <c r="BO69" i="9"/>
  <c r="BN69" i="9"/>
  <c r="BM69" i="9"/>
  <c r="BL69" i="9"/>
  <c r="BK69" i="9"/>
  <c r="BJ69" i="9"/>
  <c r="BI69" i="9"/>
  <c r="BH69" i="9"/>
  <c r="BG69" i="9"/>
  <c r="BC9" i="9"/>
  <c r="AU9" i="9"/>
  <c r="AM9" i="9"/>
  <c r="AE9" i="9"/>
  <c r="G9" i="9"/>
  <c r="BU68" i="9"/>
  <c r="BT68" i="9"/>
  <c r="BS68" i="9"/>
  <c r="BR68" i="9"/>
  <c r="BQ68" i="9"/>
  <c r="BP68" i="9"/>
  <c r="BO68" i="9"/>
  <c r="BN68" i="9"/>
  <c r="BM68" i="9"/>
  <c r="BL68" i="9"/>
  <c r="BK68" i="9"/>
  <c r="BJ68" i="9"/>
  <c r="BI68" i="9"/>
  <c r="BH68" i="9"/>
  <c r="BG68" i="9"/>
  <c r="BC8" i="9"/>
  <c r="AU8" i="9"/>
  <c r="AM8" i="9"/>
  <c r="AE8" i="9"/>
  <c r="G8" i="9"/>
  <c r="BU67" i="9"/>
  <c r="BT67" i="9"/>
  <c r="BS67" i="9"/>
  <c r="BR67" i="9"/>
  <c r="BQ67" i="9"/>
  <c r="BP67" i="9"/>
  <c r="BO67" i="9"/>
  <c r="BN67" i="9"/>
  <c r="BM67" i="9"/>
  <c r="BL67" i="9"/>
  <c r="BK67" i="9"/>
  <c r="BJ67" i="9"/>
  <c r="BI67" i="9"/>
  <c r="BH67" i="9"/>
  <c r="BG67" i="9"/>
  <c r="BC7" i="9"/>
  <c r="AU7" i="9"/>
  <c r="AM7" i="9"/>
  <c r="AE7" i="9"/>
  <c r="O7" i="9"/>
  <c r="G7" i="9"/>
  <c r="BU66" i="9"/>
  <c r="BT66" i="9"/>
  <c r="BS66" i="9"/>
  <c r="BR66" i="9"/>
  <c r="BQ66" i="9"/>
  <c r="BP66" i="9"/>
  <c r="BO66" i="9"/>
  <c r="BN66" i="9"/>
  <c r="BM66" i="9"/>
  <c r="BL66" i="9"/>
  <c r="BK66" i="9"/>
  <c r="BJ66" i="9"/>
  <c r="BI66" i="9"/>
  <c r="BH66" i="9"/>
  <c r="BG66" i="9"/>
  <c r="BC6" i="9"/>
  <c r="AU6" i="9"/>
  <c r="AM6" i="9"/>
  <c r="AE6" i="9"/>
  <c r="W6" i="9"/>
  <c r="O6" i="9"/>
  <c r="G6" i="9"/>
  <c r="BU65" i="9"/>
  <c r="BT65" i="9"/>
  <c r="BS65" i="9"/>
  <c r="BR65" i="9"/>
  <c r="BQ65" i="9"/>
  <c r="BP65" i="9"/>
  <c r="BO65" i="9"/>
  <c r="BN65" i="9"/>
  <c r="BM65" i="9"/>
  <c r="BL65" i="9"/>
  <c r="BK65" i="9"/>
  <c r="BJ65" i="9"/>
  <c r="BI65" i="9"/>
  <c r="BH65" i="9"/>
  <c r="BG65" i="9"/>
  <c r="BC5" i="9"/>
  <c r="AU5" i="9"/>
  <c r="AM5" i="9"/>
  <c r="AE5" i="9"/>
  <c r="W5" i="9"/>
  <c r="BL10" i="9" s="1"/>
  <c r="O5" i="9"/>
  <c r="G5" i="9"/>
  <c r="BR10" i="9" l="1"/>
  <c r="BN9" i="9"/>
  <c r="BH8" i="9"/>
  <c r="BJ10" i="9"/>
  <c r="BJ7" i="9"/>
  <c r="BP8" i="9"/>
  <c r="BR7" i="9"/>
  <c r="BN8" i="9"/>
  <c r="BP5" i="9"/>
  <c r="BH5" i="9"/>
  <c r="BT10" i="9"/>
  <c r="BH7" i="9"/>
  <c r="BJ5" i="9"/>
  <c r="BR5" i="9"/>
  <c r="BN6" i="9"/>
  <c r="BN10" i="9"/>
  <c r="BL7" i="9"/>
  <c r="BT7" i="9"/>
  <c r="BJ8" i="9"/>
  <c r="BR8" i="9"/>
  <c r="BH9" i="9"/>
  <c r="BP9" i="9"/>
  <c r="BL5" i="9"/>
  <c r="BT5" i="9"/>
  <c r="BH6" i="9"/>
  <c r="BP6" i="9"/>
  <c r="BH10" i="9"/>
  <c r="BP10" i="9"/>
  <c r="BN7" i="9"/>
  <c r="BL8" i="9"/>
  <c r="BT8" i="9"/>
  <c r="BJ9" i="9"/>
  <c r="BR9" i="9"/>
  <c r="BN5" i="9"/>
  <c r="BJ6" i="9"/>
  <c r="BR6" i="9"/>
  <c r="BP7" i="9"/>
  <c r="BL9" i="9"/>
  <c r="BT9" i="9"/>
  <c r="BL6" i="9"/>
  <c r="BT6" i="9"/>
  <c r="BI6" i="9" l="1"/>
  <c r="BO11" i="9"/>
  <c r="BM6" i="9"/>
  <c r="BQ8" i="9"/>
  <c r="BU6" i="9"/>
  <c r="BS9" i="9"/>
  <c r="BK9" i="9"/>
  <c r="BO6" i="9"/>
  <c r="BQ7" i="9"/>
  <c r="BU5" i="9"/>
  <c r="BU9" i="9"/>
  <c r="BM5" i="9"/>
  <c r="BS7" i="9"/>
  <c r="BM9" i="9"/>
  <c r="BQ9" i="9"/>
  <c r="BS5" i="9"/>
  <c r="BM10" i="9"/>
  <c r="BU11" i="9"/>
  <c r="BO7" i="9"/>
  <c r="BI9" i="9"/>
  <c r="BK5" i="9"/>
  <c r="BK7" i="9"/>
  <c r="BQ5" i="9"/>
  <c r="BU8" i="9"/>
  <c r="BM8" i="9"/>
  <c r="BS6" i="9"/>
  <c r="BQ10" i="9"/>
  <c r="BS8" i="9"/>
  <c r="BO9" i="9"/>
  <c r="BM11" i="9"/>
  <c r="BS10" i="9"/>
  <c r="BK6" i="9"/>
  <c r="BI10" i="9"/>
  <c r="BK8" i="9"/>
  <c r="BI7" i="9"/>
  <c r="BU10" i="9"/>
  <c r="BO10" i="9"/>
  <c r="BI8" i="9"/>
  <c r="BI5" i="9"/>
  <c r="BO5" i="9"/>
  <c r="BQ6" i="9"/>
  <c r="BU7" i="9"/>
  <c r="BS11" i="9"/>
  <c r="BQ11" i="9"/>
  <c r="BO8" i="9"/>
  <c r="BM7" i="9"/>
  <c r="BK11" i="9"/>
  <c r="BI11" i="9"/>
  <c r="BK10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<sst xmlns="http://schemas.openxmlformats.org/spreadsheetml/2006/main" count="829" uniqueCount="69">
  <si>
    <t>Date</t>
  </si>
  <si>
    <t>duration</t>
  </si>
  <si>
    <t>rainfall</t>
  </si>
  <si>
    <t>intensity</t>
  </si>
  <si>
    <t>FREKUENSI DURASI</t>
  </si>
  <si>
    <t>JAM PERTAMA HUJAN</t>
  </si>
  <si>
    <t>DAS SUNTER</t>
  </si>
  <si>
    <t>DAS ANGKE</t>
  </si>
  <si>
    <t>DAS CISADANE</t>
  </si>
  <si>
    <t>CAWANG</t>
  </si>
  <si>
    <t>AWS CIAWI</t>
  </si>
  <si>
    <t>VILLA PAMULANG</t>
  </si>
  <si>
    <t>LENGKONG BARANG</t>
  </si>
  <si>
    <t>BENDUNG PASAR BARU</t>
  </si>
  <si>
    <t>PASIR JAYA</t>
  </si>
  <si>
    <t>SITU PARIGI</t>
  </si>
  <si>
    <t>RANCA BUNGUR</t>
  </si>
  <si>
    <t>rain_hour</t>
  </si>
  <si>
    <t>frequency</t>
  </si>
  <si>
    <t>%</t>
  </si>
  <si>
    <t>Durasi</t>
  </si>
  <si>
    <t>Frekuensi</t>
  </si>
  <si>
    <t>first_rain_hour</t>
  </si>
  <si>
    <t>event_id</t>
  </si>
  <si>
    <t>category</t>
  </si>
  <si>
    <t>Kategori</t>
  </si>
  <si>
    <t>Cawang</t>
  </si>
  <si>
    <t>AWS Ciawi</t>
  </si>
  <si>
    <t>Situ Parigi</t>
  </si>
  <si>
    <t>Villa Pamulang</t>
  </si>
  <si>
    <t>Pasar Baru</t>
  </si>
  <si>
    <t>Ranca Bungur</t>
  </si>
  <si>
    <t>Pasir Jaya</t>
  </si>
  <si>
    <t>20 - 30</t>
  </si>
  <si>
    <t>50 - 100</t>
  </si>
  <si>
    <t>10 - 20</t>
  </si>
  <si>
    <t>0 - 1</t>
  </si>
  <si>
    <t>0 - 10</t>
  </si>
  <si>
    <t>1 - 5</t>
  </si>
  <si>
    <t>5 - 10</t>
  </si>
  <si>
    <t>30 - 40</t>
  </si>
  <si>
    <t>&gt; 100</t>
  </si>
  <si>
    <t>20 - 50</t>
  </si>
  <si>
    <t>40 - 50</t>
  </si>
  <si>
    <t>1 Jam</t>
  </si>
  <si>
    <t>2 Jam</t>
  </si>
  <si>
    <t>3 Jam</t>
  </si>
  <si>
    <t>4 Jam</t>
  </si>
  <si>
    <t>5 Jam</t>
  </si>
  <si>
    <t>6 Jam</t>
  </si>
  <si>
    <t>7 Jam</t>
  </si>
  <si>
    <t>8 Jam</t>
  </si>
  <si>
    <t>9 Jam</t>
  </si>
  <si>
    <t>10 Jam</t>
  </si>
  <si>
    <t>13 Jam</t>
  </si>
  <si>
    <t>14 Jam</t>
  </si>
  <si>
    <t>12 Jam</t>
  </si>
  <si>
    <t>16 Jam</t>
  </si>
  <si>
    <t>17 Jam</t>
  </si>
  <si>
    <t>11 Jam</t>
  </si>
  <si>
    <t>count</t>
  </si>
  <si>
    <t>mean</t>
  </si>
  <si>
    <t>Bendung Pasar Baru</t>
  </si>
  <si>
    <t>jam pertama hujan</t>
  </si>
  <si>
    <t>intensitas</t>
  </si>
  <si>
    <t>jam</t>
  </si>
  <si>
    <t>freq</t>
  </si>
  <si>
    <t>durasi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</si>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</sst>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%"/>
    <numFmt numFmtId="165" formatCode="yyyy\-mm\-dd"/>
  </numFmts>
  <fonts count="1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  <font>
      <b/>
      <sz val="11"/>
      <name val="Calibri"/>
    </font>
    <font>
      <sz val="11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3" borderId="0" xfId="0" applyFill="1"/>
    <xf numFmtId="0" fontId="1" fillId="0" borderId="0" xfId="0" applyFont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164" fontId="2" fillId="0" borderId="0" xfId="1" applyNumberFormat="1"/>
    <xf numFmtId="164" fontId="0" fillId="0" borderId="0" xfId="1" applyNumberFormat="1" applyFont="1"/>
    <xf numFmtId="9" fontId="0" fillId="0" borderId="0" xfId="1" applyFont="1"/>
    <xf numFmtId="9" fontId="2" fillId="0" borderId="0" xfId="1"/>
    <xf numFmtId="0" fontId="1" fillId="3" borderId="0" xfId="0" applyFont="1" applyFill="1" applyAlignment="1">
      <alignment horizontal="center" vertical="top"/>
    </xf>
    <xf numFmtId="164" fontId="0" fillId="3" borderId="0" xfId="1" applyNumberFormat="1" applyFont="1" applyFill="1"/>
    <xf numFmtId="10" fontId="2" fillId="0" borderId="0" xfId="1" applyNumberFormat="1"/>
    <xf numFmtId="10" fontId="0" fillId="0" borderId="0" xfId="1" applyNumberFormat="1" applyFont="1"/>
    <xf numFmtId="0" fontId="6" fillId="0" borderId="6" xfId="0" applyFont="1" applyBorder="1" applyAlignment="1">
      <alignment horizontal="center" vertical="top"/>
    </xf>
    <xf numFmtId="165" fontId="6" fillId="0" borderId="6" xfId="0" applyNumberFormat="1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7" fillId="0" borderId="9" xfId="0" applyFont="1" applyBorder="1" applyAlignment="1">
      <alignment horizontal="center" vertical="top"/>
    </xf>
    <xf numFmtId="165" fontId="7" fillId="0" borderId="9" xfId="0" applyNumberFormat="1" applyFont="1" applyBorder="1" applyAlignment="1">
      <alignment horizontal="center" vertical="top"/>
    </xf>
    <xf numFmtId="0" fontId="1" fillId="5" borderId="9" xfId="0" applyFont="1" applyFill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10" fontId="8" fillId="0" borderId="9" xfId="1" applyNumberFormat="1" applyFont="1" applyBorder="1" applyAlignment="1">
      <alignment horizontal="center" vertical="top"/>
    </xf>
    <xf numFmtId="0" fontId="5" fillId="0" borderId="9" xfId="0" quotePrefix="1" applyFont="1" applyBorder="1" applyAlignment="1">
      <alignment horizontal="center" vertical="top"/>
    </xf>
    <xf numFmtId="0" fontId="9" fillId="0" borderId="10" xfId="0" applyFont="1" applyBorder="1" applyAlignment="1">
      <alignment horizontal="center" vertical="top"/>
    </xf>
    <xf numFmtId="0" fontId="10" fillId="0" borderId="11" xfId="0" applyFont="1" applyBorder="1" applyAlignment="1">
      <alignment horizontal="center" vertical="top"/>
    </xf>
    <xf numFmtId="0" fontId="12" fillId="0" borderId="0" xfId="0" applyFont="1"/>
    <xf numFmtId="0" fontId="5" fillId="5" borderId="11" xfId="0" applyFont="1" applyFill="1" applyBorder="1" applyAlignment="1">
      <alignment horizontal="center" vertical="top"/>
    </xf>
    <xf numFmtId="0" fontId="5" fillId="5" borderId="7" xfId="0" applyFont="1" applyFill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5" fillId="0" borderId="11" xfId="0" quotePrefix="1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2" fontId="0" fillId="0" borderId="0" xfId="0" applyNumberFormat="1"/>
    <xf numFmtId="1" fontId="0" fillId="0" borderId="0" xfId="0" applyNumberFormat="1"/>
    <xf numFmtId="0" fontId="11" fillId="5" borderId="1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1" fillId="5" borderId="7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4" fillId="2" borderId="11" xfId="0" applyFont="1" applyFill="1" applyBorder="1" applyAlignment="1">
      <alignment horizontal="center"/>
    </xf>
    <xf numFmtId="0" fontId="13" fillId="4" borderId="11" xfId="0" applyFont="1" applyFill="1" applyBorder="1" applyAlignment="1">
      <alignment horizontal="center"/>
    </xf>
    <xf numFmtId="0" fontId="13" fillId="4" borderId="7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 vertical="top"/>
    </xf>
    <xf numFmtId="165" fontId="6" fillId="0" borderId="10" xfId="0" applyNumberFormat="1" applyFont="1" applyBorder="1" applyAlignment="1">
      <alignment horizontal="center" vertical="top"/>
    </xf>
    <xf numFmtId="0" fontId="0" fillId="0" borderId="8" xfId="0" applyBorder="1"/>
    <xf numFmtId="0" fontId="0" fillId="0" borderId="7" xfId="0" applyBorder="1"/>
    <xf numFmtId="0" fontId="4" fillId="4" borderId="10" xfId="0" applyFont="1" applyFill="1" applyBorder="1" applyAlignment="1">
      <alignment horizontal="center"/>
    </xf>
    <xf numFmtId="2" fontId="0" fillId="6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Cawang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cat>
            <c:strRef>
              <c:f>int_count!$BG$5:$BG$11</c:f>
              <c:strCache>
                <c:ptCount val="7"/>
                <c:pt idx="0">
                  <c:v>0 - 1</c:v>
                </c:pt>
                <c:pt idx="1">
                  <c:v>1 - 5</c:v>
                </c:pt>
                <c:pt idx="2">
                  <c:v>5 - 10</c:v>
                </c:pt>
                <c:pt idx="3">
                  <c:v>10 - 20</c:v>
                </c:pt>
                <c:pt idx="4">
                  <c:v>20 - 50</c:v>
                </c:pt>
                <c:pt idx="5">
                  <c:v>50 - 100</c:v>
                </c:pt>
                <c:pt idx="6">
                  <c:v>&gt; 100</c:v>
                </c:pt>
              </c:strCache>
            </c:strRef>
          </c:cat>
          <c:val>
            <c:numRef>
              <c:f>int_count!$BH$5:$BH$11</c:f>
              <c:numCache>
                <c:formatCode>General</c:formatCode>
                <c:ptCount val="7"/>
                <c:pt idx="0">
                  <c:v>9</c:v>
                </c:pt>
                <c:pt idx="1">
                  <c:v>10</c:v>
                </c:pt>
                <c:pt idx="2">
                  <c:v>5</c:v>
                </c:pt>
                <c:pt idx="3">
                  <c:v>9</c:v>
                </c:pt>
                <c:pt idx="4">
                  <c:v>20</c:v>
                </c:pt>
                <c:pt idx="5">
                  <c:v>10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DA-412C-AFA2-00E87C06F2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1340351"/>
        <c:axId val="981343711"/>
      </c:barChart>
      <c:catAx>
        <c:axId val="981340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Intensitas</a:t>
                </a:r>
                <a:r>
                  <a:rPr lang="en-US" baseline="0"/>
                  <a:t> (mm/jam)</a:t>
                </a:r>
                <a:endParaRPr lang="en-US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343711"/>
        <c:crosses val="autoZero"/>
        <c:auto val="1"/>
        <c:lblAlgn val="ctr"/>
        <c:lblOffset val="100"/>
        <c:noMultiLvlLbl val="0"/>
      </c:catAx>
      <c:valAx>
        <c:axId val="98134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Frekuensi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34035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Frekuensi</a:t>
            </a:r>
            <a:r>
              <a:rPr lang="en-US" baseline="0"/>
              <a:t> Durasi (Cawang)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numRef>
              <c:f>duration_freq!$A$5:$A$16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13</c:v>
                </c:pt>
                <c:pt idx="11">
                  <c:v>14</c:v>
                </c:pt>
              </c:numCache>
            </c:numRef>
          </c:cat>
          <c:val>
            <c:numRef>
              <c:f>duration_freq!$B$5:$B$16</c:f>
              <c:numCache>
                <c:formatCode>General</c:formatCode>
                <c:ptCount val="12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6</c:v>
                </c:pt>
                <c:pt idx="4">
                  <c:v>6</c:v>
                </c:pt>
                <c:pt idx="5">
                  <c:v>4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91-416E-8E9C-AF6DF4A41B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5680783"/>
        <c:axId val="1045674543"/>
      </c:barChart>
      <c:catAx>
        <c:axId val="10456807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Durasi (jam)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674543"/>
        <c:crosses val="autoZero"/>
        <c:auto val="1"/>
        <c:lblAlgn val="ctr"/>
        <c:lblOffset val="100"/>
        <c:noMultiLvlLbl val="0"/>
      </c:catAx>
      <c:valAx>
        <c:axId val="104567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Frekuensi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680783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 sz="1400"/>
            </a:pPr>
            <a:r>
              <a:rPr lang="en-US" sz="1400"/>
              <a:t>Frekuensi Jam Pertama Hujan (Cawang)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numRef>
              <c:f>duration_freq!$AE$5:$AE$28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duration_freq!$AF$5:$AF$28</c:f>
              <c:numCache>
                <c:formatCode>General</c:formatCode>
                <c:ptCount val="24"/>
                <c:pt idx="0">
                  <c:v>8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</c:v>
                </c:pt>
                <c:pt idx="11">
                  <c:v>2</c:v>
                </c:pt>
                <c:pt idx="12">
                  <c:v>1</c:v>
                </c:pt>
                <c:pt idx="13">
                  <c:v>5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D9-44F6-9217-B425674E4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9672175"/>
        <c:axId val="1959671695"/>
      </c:barChart>
      <c:catAx>
        <c:axId val="1959672175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Jam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59671695"/>
        <c:crosses val="autoZero"/>
        <c:auto val="1"/>
        <c:lblAlgn val="ctr"/>
        <c:lblOffset val="100"/>
        <c:noMultiLvlLbl val="0"/>
      </c:catAx>
      <c:valAx>
        <c:axId val="195967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Frekuensi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59672175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Cawang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'%cawang'!$A$3:$B$3</c:f>
              <c:strCache>
                <c:ptCount val="2"/>
                <c:pt idx="0">
                  <c:v>1 Jam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val>
            <c:numRef>
              <c:f>'%cawang'!$F$9:$G$9</c:f>
              <c:numCache>
                <c:formatCode>General</c:formatCode>
                <c:ptCount val="2"/>
                <c:pt idx="0">
                  <c:v>37.143942903461422</c:v>
                </c:pt>
                <c:pt idx="1">
                  <c:v>62.856057096538578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EA-4939-A795-C43089B13A59}"/>
            </c:ext>
          </c:extLst>
        </c:ser>
        <c:ser>
          <c:idx val="1"/>
          <c:order val="1"/>
          <c:tx>
            <c:strRef>
              <c:f>'%cawang'!$E$3:$G$3</c:f>
              <c:strCache>
                <c:ptCount val="3"/>
                <c:pt idx="0">
                  <c:v>2 Jam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val>
            <c:numRef>
              <c:f>'%cawang'!$F$9:$G$9</c:f>
              <c:numCache>
                <c:formatCode>General</c:formatCode>
                <c:ptCount val="2"/>
                <c:pt idx="0">
                  <c:v>37.143942903461422</c:v>
                </c:pt>
                <c:pt idx="1">
                  <c:v>62.856057096538578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EA-4939-A795-C43089B13A59}"/>
            </c:ext>
          </c:extLst>
        </c:ser>
        <c:ser>
          <c:idx val="2"/>
          <c:order val="2"/>
          <c:tx>
            <c:strRef>
              <c:f>'%cawang'!$J$3:$M$3</c:f>
              <c:strCache>
                <c:ptCount val="4"/>
                <c:pt idx="0">
                  <c:v>3 Jam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val>
            <c:numRef>
              <c:f>'%cawang'!$K$11:$M$11</c:f>
              <c:numCache>
                <c:formatCode>General</c:formatCode>
                <c:ptCount val="3"/>
                <c:pt idx="0">
                  <c:v>25.631935836032941</c:v>
                </c:pt>
                <c:pt idx="1">
                  <c:v>25.858657098579009</c:v>
                </c:pt>
                <c:pt idx="2">
                  <c:v>48.509407065388046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EA-4939-A795-C43089B13A59}"/>
            </c:ext>
          </c:extLst>
        </c:ser>
        <c:ser>
          <c:idx val="3"/>
          <c:order val="3"/>
          <c:tx>
            <c:strRef>
              <c:f>'%cawang'!$P$3:$T$3</c:f>
              <c:strCache>
                <c:ptCount val="5"/>
                <c:pt idx="0">
                  <c:v>4 Jam</c:v>
                </c:pt>
              </c:strCache>
            </c:strRef>
          </c:tx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val>
            <c:numRef>
              <c:f>'%cawang'!$Q$12:$T$12</c:f>
              <c:numCache>
                <c:formatCode>General</c:formatCode>
                <c:ptCount val="4"/>
                <c:pt idx="0">
                  <c:v>34.702017788970409</c:v>
                </c:pt>
                <c:pt idx="1">
                  <c:v>21.866847259551658</c:v>
                </c:pt>
                <c:pt idx="2">
                  <c:v>27.855155051007561</c:v>
                </c:pt>
                <c:pt idx="3">
                  <c:v>15.575979900470371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EA-4939-A795-C43089B13A59}"/>
            </c:ext>
          </c:extLst>
        </c:ser>
        <c:ser>
          <c:idx val="4"/>
          <c:order val="4"/>
          <c:tx>
            <c:strRef>
              <c:f>'%cawang'!$W$3:$AB$3</c:f>
              <c:strCache>
                <c:ptCount val="6"/>
                <c:pt idx="0">
                  <c:v>5 Jam</c:v>
                </c:pt>
              </c:strCache>
            </c:strRef>
          </c:tx>
          <c:spPr>
            <a:solidFill>
              <a:schemeClr val="accent5"/>
            </a:solidFill>
            <a:ln>
              <a:noFill/>
              <a:prstDash val="solid"/>
            </a:ln>
          </c:spPr>
          <c:invertIfNegative val="0"/>
          <c:val>
            <c:numRef>
              <c:f>'%cawang'!$X$12:$AB$12</c:f>
              <c:numCache>
                <c:formatCode>General</c:formatCode>
                <c:ptCount val="5"/>
                <c:pt idx="0">
                  <c:v>36.331079589216493</c:v>
                </c:pt>
                <c:pt idx="1">
                  <c:v>27.496547224317901</c:v>
                </c:pt>
                <c:pt idx="2">
                  <c:v>12.497071023689241</c:v>
                </c:pt>
                <c:pt idx="3">
                  <c:v>14.325093162346979</c:v>
                </c:pt>
                <c:pt idx="4">
                  <c:v>9.3502090004293859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6EA-4939-A795-C43089B13A59}"/>
            </c:ext>
          </c:extLst>
        </c:ser>
        <c:ser>
          <c:idx val="5"/>
          <c:order val="5"/>
          <c:tx>
            <c:strRef>
              <c:f>'%cawang'!$AE$3:$AK$3</c:f>
              <c:strCache>
                <c:ptCount val="7"/>
                <c:pt idx="0">
                  <c:v>6 Jam</c:v>
                </c:pt>
              </c:strCache>
            </c:strRef>
          </c:tx>
          <c:spPr>
            <a:solidFill>
              <a:schemeClr val="accent6"/>
            </a:solidFill>
            <a:ln>
              <a:noFill/>
              <a:prstDash val="solid"/>
            </a:ln>
          </c:spPr>
          <c:invertIfNegative val="0"/>
          <c:val>
            <c:numRef>
              <c:f>'%cawang'!$AF$10:$AK$10</c:f>
              <c:numCache>
                <c:formatCode>General</c:formatCode>
                <c:ptCount val="6"/>
                <c:pt idx="0">
                  <c:v>9.6689539960113233</c:v>
                </c:pt>
                <c:pt idx="1">
                  <c:v>20.534083221370221</c:v>
                </c:pt>
                <c:pt idx="2">
                  <c:v>33.220636805445743</c:v>
                </c:pt>
                <c:pt idx="3">
                  <c:v>15.995167722720209</c:v>
                </c:pt>
                <c:pt idx="4">
                  <c:v>18.966543015220491</c:v>
                </c:pt>
                <c:pt idx="5">
                  <c:v>1.614615239232017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6EA-4939-A795-C43089B13A59}"/>
            </c:ext>
          </c:extLst>
        </c:ser>
        <c:ser>
          <c:idx val="6"/>
          <c:order val="6"/>
          <c:tx>
            <c:strRef>
              <c:f>'%cawang'!$AN$3:$AU$3</c:f>
              <c:strCache>
                <c:ptCount val="8"/>
                <c:pt idx="0">
                  <c:v>7 Jam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c:spPr>
          <c:invertIfNegative val="0"/>
          <c:val>
            <c:numRef>
              <c:f>'%cawang'!$AO$7:$AU$7</c:f>
              <c:numCache>
                <c:formatCode>General</c:formatCode>
                <c:ptCount val="7"/>
                <c:pt idx="0">
                  <c:v>1.8656716417910451</c:v>
                </c:pt>
                <c:pt idx="1">
                  <c:v>60.447761194029837</c:v>
                </c:pt>
                <c:pt idx="2">
                  <c:v>32.089552238805972</c:v>
                </c:pt>
                <c:pt idx="3">
                  <c:v>1.4925373134328359</c:v>
                </c:pt>
                <c:pt idx="4">
                  <c:v>0.37313432835820892</c:v>
                </c:pt>
                <c:pt idx="5">
                  <c:v>2.238805970149254</c:v>
                </c:pt>
                <c:pt idx="6">
                  <c:v>1.4925373134328359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6EA-4939-A795-C43089B13A59}"/>
            </c:ext>
          </c:extLst>
        </c:ser>
        <c:ser>
          <c:idx val="7"/>
          <c:order val="7"/>
          <c:tx>
            <c:strRef>
              <c:f>'%cawang'!$AX$3:$BF$3</c:f>
              <c:strCache>
                <c:ptCount val="9"/>
                <c:pt idx="0">
                  <c:v>8 Jam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  <a:prstDash val="solid"/>
            </a:ln>
          </c:spPr>
          <c:invertIfNegative val="0"/>
          <c:val>
            <c:numRef>
              <c:f>'%cawang'!$AY$8:$BF$8</c:f>
              <c:numCache>
                <c:formatCode>General</c:formatCode>
                <c:ptCount val="8"/>
                <c:pt idx="0">
                  <c:v>2.393666104802096</c:v>
                </c:pt>
                <c:pt idx="1">
                  <c:v>42.252215673970909</c:v>
                </c:pt>
                <c:pt idx="2">
                  <c:v>6.1751787098441131</c:v>
                </c:pt>
                <c:pt idx="3">
                  <c:v>0.72570755974424905</c:v>
                </c:pt>
                <c:pt idx="4">
                  <c:v>1.3718518153967301</c:v>
                </c:pt>
                <c:pt idx="5">
                  <c:v>5.9170080916700503</c:v>
                </c:pt>
                <c:pt idx="6">
                  <c:v>9.7651652168920275</c:v>
                </c:pt>
                <c:pt idx="7">
                  <c:v>31.39920682767983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6EA-4939-A795-C43089B13A59}"/>
            </c:ext>
          </c:extLst>
        </c:ser>
        <c:ser>
          <c:idx val="8"/>
          <c:order val="8"/>
          <c:tx>
            <c:strRef>
              <c:f>'%cawang'!$BI$3:$BR$3</c:f>
              <c:strCache>
                <c:ptCount val="10"/>
                <c:pt idx="0">
                  <c:v>9 Jam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  <a:prstDash val="solid"/>
            </a:ln>
          </c:spPr>
          <c:invertIfNegative val="0"/>
          <c:val>
            <c:numRef>
              <c:f>'%cawang'!$BJ$8:$BR$8</c:f>
              <c:numCache>
                <c:formatCode>General</c:formatCode>
                <c:ptCount val="9"/>
                <c:pt idx="0">
                  <c:v>18.80103406256762</c:v>
                </c:pt>
                <c:pt idx="1">
                  <c:v>19.471808129007279</c:v>
                </c:pt>
                <c:pt idx="2">
                  <c:v>8.4364928424193426</c:v>
                </c:pt>
                <c:pt idx="3">
                  <c:v>21.85937660148732</c:v>
                </c:pt>
                <c:pt idx="4">
                  <c:v>8.0897174549305895</c:v>
                </c:pt>
                <c:pt idx="5">
                  <c:v>8.6187065107221361</c:v>
                </c:pt>
                <c:pt idx="6">
                  <c:v>11.00058080606772</c:v>
                </c:pt>
                <c:pt idx="7">
                  <c:v>2.4815223951986689</c:v>
                </c:pt>
                <c:pt idx="8">
                  <c:v>1.2407611975993349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6EA-4939-A795-C43089B13A59}"/>
            </c:ext>
          </c:extLst>
        </c:ser>
        <c:ser>
          <c:idx val="9"/>
          <c:order val="9"/>
          <c:tx>
            <c:strRef>
              <c:f>'%cawang'!$BU$3:$CE$3</c:f>
              <c:strCache>
                <c:ptCount val="11"/>
                <c:pt idx="0">
                  <c:v>10 Jam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  <a:prstDash val="solid"/>
            </a:ln>
          </c:spPr>
          <c:invertIfNegative val="0"/>
          <c:val>
            <c:numRef>
              <c:f>'%cawang'!$BV$9:$CE$9</c:f>
              <c:numCache>
                <c:formatCode>General</c:formatCode>
                <c:ptCount val="10"/>
                <c:pt idx="0">
                  <c:v>15.74833223392023</c:v>
                </c:pt>
                <c:pt idx="1">
                  <c:v>25.417109580004819</c:v>
                </c:pt>
                <c:pt idx="2">
                  <c:v>11.30795287343963</c:v>
                </c:pt>
                <c:pt idx="3">
                  <c:v>3.9937967916510471</c:v>
                </c:pt>
                <c:pt idx="4">
                  <c:v>9.6664409721717721</c:v>
                </c:pt>
                <c:pt idx="5">
                  <c:v>21.84193636190161</c:v>
                </c:pt>
                <c:pt idx="6">
                  <c:v>7.7602717632939386</c:v>
                </c:pt>
                <c:pt idx="7">
                  <c:v>2.9522234782330741</c:v>
                </c:pt>
                <c:pt idx="8">
                  <c:v>0.91785785896321948</c:v>
                </c:pt>
                <c:pt idx="9">
                  <c:v>0.39407808642065001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6EA-4939-A795-C43089B13A59}"/>
            </c:ext>
          </c:extLst>
        </c:ser>
        <c:ser>
          <c:idx val="10"/>
          <c:order val="10"/>
          <c:tx>
            <c:strRef>
              <c:f>'%cawang'!$CH$3:$CU$3</c:f>
              <c:strCache>
                <c:ptCount val="14"/>
                <c:pt idx="0">
                  <c:v>13 Jam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  <a:prstDash val="solid"/>
            </a:ln>
          </c:spPr>
          <c:invertIfNegative val="0"/>
          <c:val>
            <c:numRef>
              <c:f>'%cawang'!$CI$7:$CU$7</c:f>
              <c:numCache>
                <c:formatCode>General</c:formatCode>
                <c:ptCount val="13"/>
                <c:pt idx="0">
                  <c:v>3.9285714285714279</c:v>
                </c:pt>
                <c:pt idx="1">
                  <c:v>0.7142857142857143</c:v>
                </c:pt>
                <c:pt idx="2">
                  <c:v>10.71428571428571</c:v>
                </c:pt>
                <c:pt idx="3">
                  <c:v>5.3571428571428568</c:v>
                </c:pt>
                <c:pt idx="4">
                  <c:v>0.7142857142857143</c:v>
                </c:pt>
                <c:pt idx="5">
                  <c:v>0.7142857142857143</c:v>
                </c:pt>
                <c:pt idx="6">
                  <c:v>2.1428571428571428</c:v>
                </c:pt>
                <c:pt idx="7">
                  <c:v>2.8571428571428572</c:v>
                </c:pt>
                <c:pt idx="8">
                  <c:v>1.785714285714286</c:v>
                </c:pt>
                <c:pt idx="9">
                  <c:v>2.8571428571428572</c:v>
                </c:pt>
                <c:pt idx="10">
                  <c:v>14.285714285714279</c:v>
                </c:pt>
                <c:pt idx="11">
                  <c:v>50.714285714285708</c:v>
                </c:pt>
                <c:pt idx="12">
                  <c:v>3.214285714285714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6EA-4939-A795-C43089B13A59}"/>
            </c:ext>
          </c:extLst>
        </c:ser>
        <c:ser>
          <c:idx val="11"/>
          <c:order val="11"/>
          <c:tx>
            <c:strRef>
              <c:f>'%cawang'!$CX$3:$DL$3</c:f>
              <c:strCache>
                <c:ptCount val="15"/>
                <c:pt idx="0">
                  <c:v>14 Jam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  <a:prstDash val="solid"/>
            </a:ln>
          </c:spPr>
          <c:invertIfNegative val="0"/>
          <c:val>
            <c:numRef>
              <c:f>'%cawang'!$CY$8:$DL$8</c:f>
              <c:numCache>
                <c:formatCode>General</c:formatCode>
                <c:ptCount val="14"/>
                <c:pt idx="0">
                  <c:v>5.4393042989547418</c:v>
                </c:pt>
                <c:pt idx="1">
                  <c:v>7.8559922922907859</c:v>
                </c:pt>
                <c:pt idx="2">
                  <c:v>6.6223071943637377</c:v>
                </c:pt>
                <c:pt idx="3">
                  <c:v>10.393865948083359</c:v>
                </c:pt>
                <c:pt idx="4">
                  <c:v>3.7677952238296681</c:v>
                </c:pt>
                <c:pt idx="5">
                  <c:v>11.406757292466409</c:v>
                </c:pt>
                <c:pt idx="6">
                  <c:v>3.4032346284894199</c:v>
                </c:pt>
                <c:pt idx="7">
                  <c:v>2.250339972200059</c:v>
                </c:pt>
                <c:pt idx="8">
                  <c:v>17.878523291231978</c:v>
                </c:pt>
                <c:pt idx="9">
                  <c:v>28.2974794385817</c:v>
                </c:pt>
                <c:pt idx="10">
                  <c:v>0.36456059534024821</c:v>
                </c:pt>
                <c:pt idx="11">
                  <c:v>0.63704015937294567</c:v>
                </c:pt>
                <c:pt idx="12">
                  <c:v>0.36456059534024821</c:v>
                </c:pt>
                <c:pt idx="13">
                  <c:v>1.3182390694546899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6EA-4939-A795-C43089B13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6225455"/>
        <c:axId val="936223055"/>
      </c:barChart>
      <c:catAx>
        <c:axId val="9362254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Jam</a:t>
                </a:r>
                <a:r>
                  <a:rPr lang="en-US" baseline="0"/>
                  <a:t> ke-n</a:t>
                </a:r>
                <a:endParaRPr lang="en-US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23055"/>
        <c:crosses val="autoZero"/>
        <c:auto val="1"/>
        <c:lblAlgn val="ctr"/>
        <c:lblOffset val="100"/>
        <c:noMultiLvlLbl val="0"/>
      </c:catAx>
      <c:valAx>
        <c:axId val="93622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Curah Hujan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25455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AWS Ciawi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cat>
            <c:strRef>
              <c:f>int_count!$BG$5:$BG$11</c:f>
              <c:strCache>
                <c:ptCount val="7"/>
                <c:pt idx="0">
                  <c:v>0 - 1</c:v>
                </c:pt>
                <c:pt idx="1">
                  <c:v>1 - 5</c:v>
                </c:pt>
                <c:pt idx="2">
                  <c:v>5 - 10</c:v>
                </c:pt>
                <c:pt idx="3">
                  <c:v>10 - 20</c:v>
                </c:pt>
                <c:pt idx="4">
                  <c:v>20 - 50</c:v>
                </c:pt>
                <c:pt idx="5">
                  <c:v>50 - 100</c:v>
                </c:pt>
                <c:pt idx="6">
                  <c:v>&gt; 100</c:v>
                </c:pt>
              </c:strCache>
            </c:strRef>
          </c:cat>
          <c:val>
            <c:numRef>
              <c:f>int_count!$BJ$5:$BJ$11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27-415E-9638-8E6C80CC9A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1340351"/>
        <c:axId val="981343711"/>
      </c:barChart>
      <c:catAx>
        <c:axId val="981340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Intensitas</a:t>
                </a:r>
                <a:r>
                  <a:rPr lang="en-US" baseline="0"/>
                  <a:t> (mm/jam)</a:t>
                </a:r>
                <a:endParaRPr lang="en-US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343711"/>
        <c:crosses val="autoZero"/>
        <c:auto val="1"/>
        <c:lblAlgn val="ctr"/>
        <c:lblOffset val="100"/>
        <c:noMultiLvlLbl val="0"/>
      </c:catAx>
      <c:valAx>
        <c:axId val="98134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Frekuensi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34035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Situ Parigi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int_count!$BL$5:$BL$11</c:f>
              <c:strCache>
                <c:ptCount val="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int_count!$BG$5:$BG$11</c:f>
              <c:strCache>
                <c:ptCount val="7"/>
                <c:pt idx="0">
                  <c:v>0 - 1</c:v>
                </c:pt>
                <c:pt idx="1">
                  <c:v>1 - 5</c:v>
                </c:pt>
                <c:pt idx="2">
                  <c:v>5 - 10</c:v>
                </c:pt>
                <c:pt idx="3">
                  <c:v>10 - 20</c:v>
                </c:pt>
                <c:pt idx="4">
                  <c:v>20 - 50</c:v>
                </c:pt>
                <c:pt idx="5">
                  <c:v>50 - 100</c:v>
                </c:pt>
                <c:pt idx="6">
                  <c:v>&gt; 100</c:v>
                </c:pt>
              </c:strCache>
            </c:strRef>
          </c:cat>
          <c:val>
            <c:numRef>
              <c:f>int_count!$BL$5:$BL$11</c:f>
              <c:numCache>
                <c:formatCode>General</c:formatCode>
                <c:ptCount val="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8E-4B62-9EC6-627B61E457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1340351"/>
        <c:axId val="981343711"/>
      </c:barChart>
      <c:catAx>
        <c:axId val="981340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Intensitas</a:t>
                </a:r>
                <a:r>
                  <a:rPr lang="en-US" baseline="0"/>
                  <a:t> (mm/jam)</a:t>
                </a:r>
                <a:endParaRPr lang="en-US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343711"/>
        <c:crosses val="autoZero"/>
        <c:auto val="1"/>
        <c:lblAlgn val="ctr"/>
        <c:lblOffset val="100"/>
        <c:noMultiLvlLbl val="0"/>
      </c:catAx>
      <c:valAx>
        <c:axId val="98134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Frekuensi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34035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Villa Pamulang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cat>
            <c:strRef>
              <c:f>int_count!$BG$5:$BG$11</c:f>
              <c:strCache>
                <c:ptCount val="7"/>
                <c:pt idx="0">
                  <c:v>0 - 1</c:v>
                </c:pt>
                <c:pt idx="1">
                  <c:v>1 - 5</c:v>
                </c:pt>
                <c:pt idx="2">
                  <c:v>5 - 10</c:v>
                </c:pt>
                <c:pt idx="3">
                  <c:v>10 - 20</c:v>
                </c:pt>
                <c:pt idx="4">
                  <c:v>20 - 50</c:v>
                </c:pt>
                <c:pt idx="5">
                  <c:v>50 - 100</c:v>
                </c:pt>
                <c:pt idx="6">
                  <c:v>&gt; 100</c:v>
                </c:pt>
              </c:strCache>
            </c:strRef>
          </c:cat>
          <c:val>
            <c:numRef>
              <c:f>int_count!$BN$5:$BN$11</c:f>
              <c:numCache>
                <c:formatCode>General</c:formatCode>
                <c:ptCount val="7"/>
                <c:pt idx="0">
                  <c:v>4</c:v>
                </c:pt>
                <c:pt idx="1">
                  <c:v>2</c:v>
                </c:pt>
                <c:pt idx="2">
                  <c:v>3</c:v>
                </c:pt>
                <c:pt idx="3">
                  <c:v>9</c:v>
                </c:pt>
                <c:pt idx="4">
                  <c:v>11</c:v>
                </c:pt>
                <c:pt idx="5">
                  <c:v>4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CF-4CBC-B344-D1781E1452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1340351"/>
        <c:axId val="981343711"/>
      </c:barChart>
      <c:catAx>
        <c:axId val="981340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Intensitas</a:t>
                </a:r>
                <a:r>
                  <a:rPr lang="en-US" baseline="0"/>
                  <a:t> (mm/jam)</a:t>
                </a:r>
                <a:endParaRPr lang="en-US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343711"/>
        <c:crosses val="autoZero"/>
        <c:auto val="1"/>
        <c:lblAlgn val="ctr"/>
        <c:lblOffset val="100"/>
        <c:noMultiLvlLbl val="0"/>
      </c:catAx>
      <c:valAx>
        <c:axId val="98134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Frekuensi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34035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Bendung Pasar Baru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cat>
            <c:strRef>
              <c:f>int_count!$BG$5:$BG$11</c:f>
              <c:strCache>
                <c:ptCount val="7"/>
                <c:pt idx="0">
                  <c:v>0 - 1</c:v>
                </c:pt>
                <c:pt idx="1">
                  <c:v>1 - 5</c:v>
                </c:pt>
                <c:pt idx="2">
                  <c:v>5 - 10</c:v>
                </c:pt>
                <c:pt idx="3">
                  <c:v>10 - 20</c:v>
                </c:pt>
                <c:pt idx="4">
                  <c:v>20 - 50</c:v>
                </c:pt>
                <c:pt idx="5">
                  <c:v>50 - 100</c:v>
                </c:pt>
                <c:pt idx="6">
                  <c:v>&gt; 100</c:v>
                </c:pt>
              </c:strCache>
            </c:strRef>
          </c:cat>
          <c:val>
            <c:numRef>
              <c:f>int_count!$BP$5:$BP$11</c:f>
              <c:numCache>
                <c:formatCode>General</c:formatCode>
                <c:ptCount val="7"/>
                <c:pt idx="0">
                  <c:v>0</c:v>
                </c:pt>
                <c:pt idx="1">
                  <c:v>10</c:v>
                </c:pt>
                <c:pt idx="2">
                  <c:v>6</c:v>
                </c:pt>
                <c:pt idx="3">
                  <c:v>5</c:v>
                </c:pt>
                <c:pt idx="4">
                  <c:v>5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5-436D-A87A-04D5EEA24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1340351"/>
        <c:axId val="981343711"/>
      </c:barChart>
      <c:catAx>
        <c:axId val="981340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Intensitas</a:t>
                </a:r>
                <a:r>
                  <a:rPr lang="en-US" baseline="0"/>
                  <a:t> (mm/jam)</a:t>
                </a:r>
                <a:endParaRPr lang="en-US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343711"/>
        <c:crosses val="autoZero"/>
        <c:auto val="1"/>
        <c:lblAlgn val="ctr"/>
        <c:lblOffset val="100"/>
        <c:noMultiLvlLbl val="0"/>
      </c:catAx>
      <c:valAx>
        <c:axId val="98134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Frekuensi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34035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Ranca Bungur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cat>
            <c:strRef>
              <c:f>int_count!$BG$5:$BG$11</c:f>
              <c:strCache>
                <c:ptCount val="7"/>
                <c:pt idx="0">
                  <c:v>0 - 1</c:v>
                </c:pt>
                <c:pt idx="1">
                  <c:v>1 - 5</c:v>
                </c:pt>
                <c:pt idx="2">
                  <c:v>5 - 10</c:v>
                </c:pt>
                <c:pt idx="3">
                  <c:v>10 - 20</c:v>
                </c:pt>
                <c:pt idx="4">
                  <c:v>20 - 50</c:v>
                </c:pt>
                <c:pt idx="5">
                  <c:v>50 - 100</c:v>
                </c:pt>
                <c:pt idx="6">
                  <c:v>&gt; 100</c:v>
                </c:pt>
              </c:strCache>
            </c:strRef>
          </c:cat>
          <c:val>
            <c:numRef>
              <c:f>int_count!$BR$5:$BR$11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7C-4C3F-9C9E-35EADC6173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1340351"/>
        <c:axId val="981343711"/>
      </c:barChart>
      <c:catAx>
        <c:axId val="981340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Intensitas</a:t>
                </a:r>
                <a:r>
                  <a:rPr lang="en-US" baseline="0"/>
                  <a:t> (mm/jam)</a:t>
                </a:r>
                <a:endParaRPr lang="en-US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343711"/>
        <c:crosses val="autoZero"/>
        <c:auto val="1"/>
        <c:lblAlgn val="ctr"/>
        <c:lblOffset val="100"/>
        <c:noMultiLvlLbl val="0"/>
      </c:catAx>
      <c:valAx>
        <c:axId val="98134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Frekuensi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34035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Pasir Jaya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15758492246461853"/>
          <c:y val="0.21654505356875456"/>
          <c:w val="0.84241507753538147"/>
          <c:h val="0.60862779887855778"/>
        </c:manualLayout>
      </c:layout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cat>
            <c:strRef>
              <c:f>int_count!$BG$5:$BG$11</c:f>
              <c:strCache>
                <c:ptCount val="7"/>
                <c:pt idx="0">
                  <c:v>0 - 1</c:v>
                </c:pt>
                <c:pt idx="1">
                  <c:v>1 - 5</c:v>
                </c:pt>
                <c:pt idx="2">
                  <c:v>5 - 10</c:v>
                </c:pt>
                <c:pt idx="3">
                  <c:v>10 - 20</c:v>
                </c:pt>
                <c:pt idx="4">
                  <c:v>20 - 50</c:v>
                </c:pt>
                <c:pt idx="5">
                  <c:v>50 - 100</c:v>
                </c:pt>
                <c:pt idx="6">
                  <c:v>&gt; 100</c:v>
                </c:pt>
              </c:strCache>
            </c:strRef>
          </c:cat>
          <c:val>
            <c:numRef>
              <c:f>int_count!$BT$5:$BT$11</c:f>
              <c:numCache>
                <c:formatCode>General</c:formatCode>
                <c:ptCount val="7"/>
                <c:pt idx="0">
                  <c:v>2</c:v>
                </c:pt>
                <c:pt idx="1">
                  <c:v>7</c:v>
                </c:pt>
                <c:pt idx="2">
                  <c:v>0</c:v>
                </c:pt>
                <c:pt idx="3">
                  <c:v>3</c:v>
                </c:pt>
                <c:pt idx="4">
                  <c:v>11</c:v>
                </c:pt>
                <c:pt idx="5">
                  <c:v>2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FA-4047-981A-4D4F058CB4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1340351"/>
        <c:axId val="981343711"/>
      </c:barChart>
      <c:catAx>
        <c:axId val="981340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Intensitas</a:t>
                </a:r>
                <a:r>
                  <a:rPr lang="en-US" baseline="0"/>
                  <a:t> (mm/jam)</a:t>
                </a:r>
                <a:endParaRPr lang="en-US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343711"/>
        <c:crosses val="autoZero"/>
        <c:auto val="1"/>
        <c:lblAlgn val="ctr"/>
        <c:lblOffset val="100"/>
        <c:noMultiLvlLbl val="0"/>
      </c:catAx>
      <c:valAx>
        <c:axId val="98134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Frekuensi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34035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Frekuensi</a:t>
            </a:r>
            <a:r>
              <a:rPr lang="en-US" baseline="0"/>
              <a:t> Durasi (AWS Ciawi)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numRef>
              <c:f>duration_freq!$G$5</c:f>
              <c:numCache>
                <c:formatCode>General</c:formatCode>
                <c:ptCount val="1"/>
                <c:pt idx="0">
                  <c:v>5</c:v>
                </c:pt>
              </c:numCache>
            </c:numRef>
          </c:cat>
          <c:val>
            <c:numRef>
              <c:f>duration_freq!$H$5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13-4646-9D67-33F059B126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5680783"/>
        <c:axId val="1045674543"/>
      </c:barChart>
      <c:catAx>
        <c:axId val="10456807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Durasi (jam)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674543"/>
        <c:crosses val="autoZero"/>
        <c:auto val="1"/>
        <c:lblAlgn val="ctr"/>
        <c:lblOffset val="100"/>
        <c:noMultiLvlLbl val="0"/>
      </c:catAx>
      <c:valAx>
        <c:axId val="104567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Frekuensi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680783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Frekuensi</a:t>
            </a:r>
            <a:r>
              <a:rPr lang="en-US" baseline="0"/>
              <a:t> Durasi (Situ Parigi)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cat>
            <c:numRef>
              <c:f>duration_freq!$G$9</c:f>
              <c:numCache>
                <c:formatCode>General</c:formatCode>
                <c:ptCount val="1"/>
                <c:pt idx="0">
                  <c:v>3</c:v>
                </c:pt>
              </c:numCache>
            </c:numRef>
          </c:cat>
          <c:val>
            <c:numRef>
              <c:f>duration_freq!$H$9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3D-443A-B1CA-87BF1234D6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5680783"/>
        <c:axId val="1045674543"/>
      </c:barChart>
      <c:catAx>
        <c:axId val="10456807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Durasi (jam)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674543"/>
        <c:crosses val="autoZero"/>
        <c:auto val="1"/>
        <c:lblAlgn val="ctr"/>
        <c:lblOffset val="100"/>
        <c:noMultiLvlLbl val="0"/>
      </c:catAx>
      <c:valAx>
        <c:axId val="104567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Frekuensi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680783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Frekuensi</a:t>
            </a:r>
            <a:r>
              <a:rPr lang="en-US" baseline="0"/>
              <a:t> Durasi (Villa Pamulang)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cat>
            <c:numRef>
              <c:f>duration_freq!$K$5:$K$14</c:f>
              <c:numCache>
                <c:formatCode>General</c:formatCode>
                <c:ptCount val="10"/>
                <c:pt idx="0">
                  <c:v>3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16</c:v>
                </c:pt>
                <c:pt idx="9">
                  <c:v>17</c:v>
                </c:pt>
              </c:numCache>
            </c:numRef>
          </c:cat>
          <c:val>
            <c:numRef>
              <c:f>duration_freq!$L$5:$L$14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7F-413C-861F-9D7C84A6E3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5680783"/>
        <c:axId val="1045674543"/>
      </c:barChart>
      <c:catAx>
        <c:axId val="10456807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Durasi (jam)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674543"/>
        <c:crosses val="autoZero"/>
        <c:auto val="1"/>
        <c:lblAlgn val="ctr"/>
        <c:lblOffset val="100"/>
        <c:noMultiLvlLbl val="0"/>
      </c:catAx>
      <c:valAx>
        <c:axId val="104567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Frekuensi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680783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Frekuensi</a:t>
            </a:r>
            <a:r>
              <a:rPr lang="en-US" baseline="0"/>
              <a:t> Durasi (Bendung Pasar Baru)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cat>
            <c:numRef>
              <c:f>duration_freq!$U$5:$U$13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7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</c:numCache>
            </c:numRef>
          </c:cat>
          <c:val>
            <c:numRef>
              <c:f>duration_freq!$V$5:$V$13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1F-4B8E-8321-0B3CC24A57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5680783"/>
        <c:axId val="1045674543"/>
      </c:barChart>
      <c:catAx>
        <c:axId val="10456807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Durasi (jam)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674543"/>
        <c:crosses val="autoZero"/>
        <c:auto val="1"/>
        <c:lblAlgn val="ctr"/>
        <c:lblOffset val="100"/>
        <c:noMultiLvlLbl val="0"/>
      </c:catAx>
      <c:valAx>
        <c:axId val="104567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Frekuensi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680783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Frekuensi</a:t>
            </a:r>
            <a:r>
              <a:rPr lang="en-US" baseline="0"/>
              <a:t> Durasi (Ranca Bungur)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cat>
            <c:numRef>
              <c:f>duration_freq!$Q$11:$Q$13</c:f>
              <c:numCache>
                <c:formatCode>General</c:formatCode>
                <c:ptCount val="3"/>
                <c:pt idx="0">
                  <c:v>3</c:v>
                </c:pt>
                <c:pt idx="1">
                  <c:v>5</c:v>
                </c:pt>
                <c:pt idx="2">
                  <c:v>8</c:v>
                </c:pt>
              </c:numCache>
            </c:numRef>
          </c:cat>
          <c:val>
            <c:numRef>
              <c:f>duration_freq!$R$11:$R$13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B3-4BDA-9455-241FCF645D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5680783"/>
        <c:axId val="1045674543"/>
      </c:barChart>
      <c:catAx>
        <c:axId val="10456807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Durasi (jam)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674543"/>
        <c:crosses val="autoZero"/>
        <c:auto val="1"/>
        <c:lblAlgn val="ctr"/>
        <c:lblOffset val="100"/>
        <c:noMultiLvlLbl val="0"/>
      </c:catAx>
      <c:valAx>
        <c:axId val="104567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Frekuensi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680783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Frekuensi</a:t>
            </a:r>
            <a:r>
              <a:rPr lang="en-US" baseline="0"/>
              <a:t> Durasi (Pasir Jaya)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cat>
            <c:numRef>
              <c:f>duration_freq!$Y$5:$Y$12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12</c:v>
                </c:pt>
              </c:numCache>
            </c:numRef>
          </c:cat>
          <c:val>
            <c:numRef>
              <c:f>duration_freq!$Z$5:$Z$12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7E-49A6-A0C1-64E2D624B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5680783"/>
        <c:axId val="1045674543"/>
      </c:barChart>
      <c:catAx>
        <c:axId val="10456807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Durasi (jam)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674543"/>
        <c:crosses val="autoZero"/>
        <c:auto val="1"/>
        <c:lblAlgn val="ctr"/>
        <c:lblOffset val="100"/>
        <c:noMultiLvlLbl val="0"/>
      </c:catAx>
      <c:valAx>
        <c:axId val="104567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Frekuensi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680783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US"/>
              <a:t>Frekuensi Jam Pertama Hujan (AWS Ciawi)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numRef>
              <c:f>duration_freq!$AK$5:$AK$28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duration_freq!$AL$5:$AL$28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F9-4FF9-8689-6E26C63589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9672175"/>
        <c:axId val="1959671695"/>
      </c:barChart>
      <c:catAx>
        <c:axId val="1959672175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Jam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59671695"/>
        <c:crosses val="autoZero"/>
        <c:auto val="1"/>
        <c:lblAlgn val="ctr"/>
        <c:lblOffset val="100"/>
        <c:noMultiLvlLbl val="0"/>
      </c:catAx>
      <c:valAx>
        <c:axId val="195967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Frekuensi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59672175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US"/>
              <a:t>Frekuensi Jam Pertama Hujan (Situ Parigi)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numRef>
              <c:f>duration_freq!$AO$5:$AO$28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duration_freq!$AP$5:$AP$28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A4-4931-97CB-688F2ADD5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9672175"/>
        <c:axId val="1959671695"/>
      </c:barChart>
      <c:catAx>
        <c:axId val="1959672175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Jam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59671695"/>
        <c:crosses val="autoZero"/>
        <c:auto val="1"/>
        <c:lblAlgn val="ctr"/>
        <c:lblOffset val="100"/>
        <c:noMultiLvlLbl val="0"/>
      </c:catAx>
      <c:valAx>
        <c:axId val="195967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Frekuensi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59672175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US"/>
              <a:t>Frekuensi Jam Pertama Hujan (Villa Pamulang)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numRef>
              <c:f>duration_freq!$AS$5:$AS$28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duration_freq!$AT$5:$AT$28</c:f>
              <c:numCache>
                <c:formatCode>General</c:formatCode>
                <c:ptCount val="24"/>
                <c:pt idx="0">
                  <c:v>3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3</c:v>
                </c:pt>
                <c:pt idx="15">
                  <c:v>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E0-4158-8AF6-16CE455273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9672175"/>
        <c:axId val="1959671695"/>
      </c:barChart>
      <c:catAx>
        <c:axId val="1959672175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Jam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59671695"/>
        <c:crosses val="autoZero"/>
        <c:auto val="1"/>
        <c:lblAlgn val="ctr"/>
        <c:lblOffset val="100"/>
        <c:noMultiLvlLbl val="0"/>
      </c:catAx>
      <c:valAx>
        <c:axId val="195967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Frekuensi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59672175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US"/>
              <a:t>Frekuensi Jam Pertama Hujan (Bendung Pasar Baru)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numRef>
              <c:f>duration_freq!$AY$5:$AY$28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duration_freq!$AZ$5:$AZ$28</c:f>
              <c:numCache>
                <c:formatCode>General</c:formatCode>
                <c:ptCount val="24"/>
                <c:pt idx="0">
                  <c:v>4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C5-4E6A-A4DD-0888A1112E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9672175"/>
        <c:axId val="1959671695"/>
      </c:barChart>
      <c:catAx>
        <c:axId val="1959672175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Jam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59671695"/>
        <c:crosses val="autoZero"/>
        <c:auto val="1"/>
        <c:lblAlgn val="ctr"/>
        <c:lblOffset val="100"/>
        <c:noMultiLvlLbl val="0"/>
      </c:catAx>
      <c:valAx>
        <c:axId val="195967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Frekuensi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59672175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US"/>
              <a:t>Frekuensi Jam Pertama Hujan (Ranca Bungur)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numRef>
              <c:f>duration_freq!$BC$5:$BC$28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duration_freq!$BD$5:$BD$28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E7-4985-8696-D06ADE2395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9672175"/>
        <c:axId val="1959671695"/>
      </c:barChart>
      <c:catAx>
        <c:axId val="1959672175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Jam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59671695"/>
        <c:crosses val="autoZero"/>
        <c:auto val="1"/>
        <c:lblAlgn val="ctr"/>
        <c:lblOffset val="100"/>
        <c:noMultiLvlLbl val="0"/>
      </c:catAx>
      <c:valAx>
        <c:axId val="195967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Frekuensi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59672175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US"/>
              <a:t>Frekuensi Jam Pertama Hujan (Ranca Bungur)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numRef>
              <c:f>duration_freq!$BC$5:$BC$28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duration_freq!$BD$5:$BD$28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23-41D3-913A-202E856603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9672175"/>
        <c:axId val="1959671695"/>
      </c:barChart>
      <c:catAx>
        <c:axId val="1959672175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Jam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59671695"/>
        <c:crosses val="autoZero"/>
        <c:auto val="1"/>
        <c:lblAlgn val="ctr"/>
        <c:lblOffset val="100"/>
        <c:noMultiLvlLbl val="0"/>
      </c:catAx>
      <c:valAx>
        <c:axId val="195967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Frekuensi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59672175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AWS Ciawi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'%awsciawi'!$A$3</c:f>
              <c:strCache>
                <c:ptCount val="1"/>
                <c:pt idx="0">
                  <c:v>5 Jam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val>
            <c:numRef>
              <c:f>'%awsciawi'!$B$7:$F$7</c:f>
              <c:numCache>
                <c:formatCode>General</c:formatCode>
                <c:ptCount val="5"/>
                <c:pt idx="0">
                  <c:v>10.82474226804124</c:v>
                </c:pt>
                <c:pt idx="1">
                  <c:v>70.103092783505147</c:v>
                </c:pt>
                <c:pt idx="2">
                  <c:v>1.0309278350515461</c:v>
                </c:pt>
                <c:pt idx="3">
                  <c:v>17.52577319587629</c:v>
                </c:pt>
                <c:pt idx="4">
                  <c:v>0.51546391752577314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AD-491D-BB21-55B944BA40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6225455"/>
        <c:axId val="936223055"/>
      </c:barChart>
      <c:catAx>
        <c:axId val="9362254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Jam</a:t>
                </a:r>
                <a:r>
                  <a:rPr lang="en-US" baseline="0"/>
                  <a:t> ke-n</a:t>
                </a:r>
                <a:endParaRPr lang="en-US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23055"/>
        <c:crosses val="autoZero"/>
        <c:auto val="1"/>
        <c:lblAlgn val="ctr"/>
        <c:lblOffset val="100"/>
        <c:noMultiLvlLbl val="0"/>
      </c:catAx>
      <c:valAx>
        <c:axId val="93622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Curah Hujan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25455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Situ Parigi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'%situparigi'!$A$3:$D$3</c:f>
              <c:strCache>
                <c:ptCount val="4"/>
                <c:pt idx="0">
                  <c:v>3 Jam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val>
            <c:numRef>
              <c:f>'%situparigi'!$B$7:$D$7</c:f>
              <c:numCache>
                <c:formatCode>General</c:formatCode>
                <c:ptCount val="3"/>
                <c:pt idx="0">
                  <c:v>95.904436860068259</c:v>
                </c:pt>
                <c:pt idx="1">
                  <c:v>3.7542662116040959</c:v>
                </c:pt>
                <c:pt idx="2">
                  <c:v>0.34129692832764508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14-459E-B432-FF2F5D023E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6225455"/>
        <c:axId val="936223055"/>
      </c:barChart>
      <c:catAx>
        <c:axId val="9362254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Jam</a:t>
                </a:r>
                <a:r>
                  <a:rPr lang="en-US" baseline="0"/>
                  <a:t> ke-n</a:t>
                </a:r>
                <a:endParaRPr lang="en-US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23055"/>
        <c:crosses val="autoZero"/>
        <c:auto val="1"/>
        <c:lblAlgn val="ctr"/>
        <c:lblOffset val="100"/>
        <c:noMultiLvlLbl val="0"/>
      </c:catAx>
      <c:valAx>
        <c:axId val="93622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Curah Hujan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25455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Villa Pamulang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'%situparigi'!$A$3:$D$3</c:f>
              <c:strCache>
                <c:ptCount val="4"/>
                <c:pt idx="0">
                  <c:v>3 Jam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val>
            <c:numRef>
              <c:f>'%situparigi'!$B$7:$D$7</c:f>
              <c:numCache>
                <c:formatCode>General</c:formatCode>
                <c:ptCount val="3"/>
                <c:pt idx="0">
                  <c:v>95.904436860068259</c:v>
                </c:pt>
                <c:pt idx="1">
                  <c:v>3.7542662116040959</c:v>
                </c:pt>
                <c:pt idx="2">
                  <c:v>0.34129692832764508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20-41C0-A57B-D65A3C40BE49}"/>
            </c:ext>
          </c:extLst>
        </c:ser>
        <c:ser>
          <c:idx val="1"/>
          <c:order val="1"/>
          <c:tx>
            <c:strRef>
              <c:f>'%pamulang'!$G$3:$L$3</c:f>
              <c:strCache>
                <c:ptCount val="6"/>
                <c:pt idx="0">
                  <c:v>5 Jam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val>
            <c:numRef>
              <c:f>'%pamulang'!$H$10:$L$10</c:f>
              <c:numCache>
                <c:formatCode>General</c:formatCode>
                <c:ptCount val="5"/>
                <c:pt idx="0">
                  <c:v>19.847168919101581</c:v>
                </c:pt>
                <c:pt idx="1">
                  <c:v>22.67086655727989</c:v>
                </c:pt>
                <c:pt idx="2">
                  <c:v>28.25998792255367</c:v>
                </c:pt>
                <c:pt idx="3">
                  <c:v>16.480334647318571</c:v>
                </c:pt>
                <c:pt idx="4">
                  <c:v>12.74164195374629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20-41C0-A57B-D65A3C40BE49}"/>
            </c:ext>
          </c:extLst>
        </c:ser>
        <c:ser>
          <c:idx val="2"/>
          <c:order val="2"/>
          <c:tx>
            <c:strRef>
              <c:f>'%pamulang'!$O$3:$U$3</c:f>
              <c:strCache>
                <c:ptCount val="7"/>
                <c:pt idx="0">
                  <c:v>6 Jam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val>
            <c:numRef>
              <c:f>'%pamulang'!$P$8:$U$8</c:f>
              <c:numCache>
                <c:formatCode>General</c:formatCode>
                <c:ptCount val="6"/>
                <c:pt idx="0">
                  <c:v>23.41786568467408</c:v>
                </c:pt>
                <c:pt idx="1">
                  <c:v>29.087101223694368</c:v>
                </c:pt>
                <c:pt idx="2">
                  <c:v>39.909266922288452</c:v>
                </c:pt>
                <c:pt idx="3">
                  <c:v>4.8992065601154096</c:v>
                </c:pt>
                <c:pt idx="4">
                  <c:v>1.712792478139276</c:v>
                </c:pt>
                <c:pt idx="5">
                  <c:v>0.97376713108841739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20-41C0-A57B-D65A3C40BE49}"/>
            </c:ext>
          </c:extLst>
        </c:ser>
        <c:ser>
          <c:idx val="3"/>
          <c:order val="3"/>
          <c:tx>
            <c:strRef>
              <c:f>'%pamulang'!$X$3:$AE$3</c:f>
              <c:strCache>
                <c:ptCount val="8"/>
                <c:pt idx="0">
                  <c:v>7 Jam</c:v>
                </c:pt>
              </c:strCache>
            </c:strRef>
          </c:tx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val>
            <c:numRef>
              <c:f>'%pamulang'!$Y$7:$AE$7</c:f>
              <c:numCache>
                <c:formatCode>General</c:formatCode>
                <c:ptCount val="7"/>
                <c:pt idx="0">
                  <c:v>26.511627906976742</c:v>
                </c:pt>
                <c:pt idx="1">
                  <c:v>0.46511627906976738</c:v>
                </c:pt>
                <c:pt idx="2">
                  <c:v>3.720930232558139</c:v>
                </c:pt>
                <c:pt idx="3">
                  <c:v>64.651162790697668</c:v>
                </c:pt>
                <c:pt idx="4">
                  <c:v>1.86046511627907</c:v>
                </c:pt>
                <c:pt idx="5">
                  <c:v>0.93023255813953487</c:v>
                </c:pt>
                <c:pt idx="6">
                  <c:v>1.86046511627907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20-41C0-A57B-D65A3C40BE49}"/>
            </c:ext>
          </c:extLst>
        </c:ser>
        <c:ser>
          <c:idx val="4"/>
          <c:order val="4"/>
          <c:tx>
            <c:strRef>
              <c:f>'%pamulang'!$AH$3:$AP$3</c:f>
              <c:strCache>
                <c:ptCount val="9"/>
                <c:pt idx="0">
                  <c:v>8 Jam</c:v>
                </c:pt>
              </c:strCache>
            </c:strRef>
          </c:tx>
          <c:spPr>
            <a:solidFill>
              <a:schemeClr val="accent5"/>
            </a:solidFill>
            <a:ln>
              <a:noFill/>
              <a:prstDash val="solid"/>
            </a:ln>
          </c:spPr>
          <c:invertIfNegative val="0"/>
          <c:val>
            <c:numRef>
              <c:f>'%pamulang'!$AI$8:$AP$8</c:f>
              <c:numCache>
                <c:formatCode>General</c:formatCode>
                <c:ptCount val="8"/>
                <c:pt idx="0">
                  <c:v>6.5432551319648091</c:v>
                </c:pt>
                <c:pt idx="1">
                  <c:v>9.5744980825625969</c:v>
                </c:pt>
                <c:pt idx="2">
                  <c:v>35.573398375817732</c:v>
                </c:pt>
                <c:pt idx="3">
                  <c:v>7.2235224452966396</c:v>
                </c:pt>
                <c:pt idx="4">
                  <c:v>13.367781412136249</c:v>
                </c:pt>
                <c:pt idx="5">
                  <c:v>3.8003327317843452</c:v>
                </c:pt>
                <c:pt idx="6">
                  <c:v>9.2255526731333184</c:v>
                </c:pt>
                <c:pt idx="7">
                  <c:v>14.691659147304311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20-41C0-A57B-D65A3C40BE49}"/>
            </c:ext>
          </c:extLst>
        </c:ser>
        <c:ser>
          <c:idx val="5"/>
          <c:order val="5"/>
          <c:tx>
            <c:strRef>
              <c:f>'%pamulang'!$AS$3:$BE$3</c:f>
              <c:strCache>
                <c:ptCount val="13"/>
                <c:pt idx="0">
                  <c:v>12 Jam</c:v>
                </c:pt>
              </c:strCache>
            </c:strRef>
          </c:tx>
          <c:spPr>
            <a:solidFill>
              <a:schemeClr val="accent6"/>
            </a:solidFill>
            <a:ln>
              <a:noFill/>
              <a:prstDash val="solid"/>
            </a:ln>
          </c:spPr>
          <c:invertIfNegative val="0"/>
          <c:val>
            <c:numRef>
              <c:f>'%pamulang'!$AT$7:$BE$7</c:f>
              <c:numCache>
                <c:formatCode>General</c:formatCode>
                <c:ptCount val="12"/>
                <c:pt idx="0">
                  <c:v>2.9702970297029698</c:v>
                </c:pt>
                <c:pt idx="1">
                  <c:v>1.4851485148514849</c:v>
                </c:pt>
                <c:pt idx="2">
                  <c:v>1.98019801980198</c:v>
                </c:pt>
                <c:pt idx="3">
                  <c:v>4.9504950495049496</c:v>
                </c:pt>
                <c:pt idx="4">
                  <c:v>3.4653465346534662</c:v>
                </c:pt>
                <c:pt idx="5">
                  <c:v>0.99009900990099009</c:v>
                </c:pt>
                <c:pt idx="6">
                  <c:v>4.455445544554455</c:v>
                </c:pt>
                <c:pt idx="7">
                  <c:v>6.435643564356436</c:v>
                </c:pt>
                <c:pt idx="8">
                  <c:v>22.772277227722771</c:v>
                </c:pt>
                <c:pt idx="9">
                  <c:v>3.9603960396039599</c:v>
                </c:pt>
                <c:pt idx="10">
                  <c:v>46.039603960396043</c:v>
                </c:pt>
                <c:pt idx="11">
                  <c:v>0.49504950495049499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320-41C0-A57B-D65A3C40BE49}"/>
            </c:ext>
          </c:extLst>
        </c:ser>
        <c:ser>
          <c:idx val="6"/>
          <c:order val="6"/>
          <c:tx>
            <c:strRef>
              <c:f>'%pamulang'!$BH$3:$BU$3</c:f>
              <c:strCache>
                <c:ptCount val="14"/>
                <c:pt idx="0">
                  <c:v>13 Jam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c:spPr>
          <c:invertIfNegative val="0"/>
          <c:val>
            <c:numRef>
              <c:f>'%pamulang'!$BI$7:$BU$7</c:f>
              <c:numCache>
                <c:formatCode>General</c:formatCode>
                <c:ptCount val="13"/>
                <c:pt idx="0">
                  <c:v>19.010416666666661</c:v>
                </c:pt>
                <c:pt idx="1">
                  <c:v>5.2083333333333339</c:v>
                </c:pt>
                <c:pt idx="2">
                  <c:v>2.864583333333333</c:v>
                </c:pt>
                <c:pt idx="3">
                  <c:v>1.041666666666667</c:v>
                </c:pt>
                <c:pt idx="4">
                  <c:v>9.1145833333333321</c:v>
                </c:pt>
                <c:pt idx="5">
                  <c:v>15.88541666666667</c:v>
                </c:pt>
                <c:pt idx="6">
                  <c:v>10.41666666666667</c:v>
                </c:pt>
                <c:pt idx="7">
                  <c:v>25</c:v>
                </c:pt>
                <c:pt idx="8">
                  <c:v>8.3333333333333321</c:v>
                </c:pt>
                <c:pt idx="9">
                  <c:v>2.083333333333333</c:v>
                </c:pt>
                <c:pt idx="10">
                  <c:v>0.52083333333333326</c:v>
                </c:pt>
                <c:pt idx="11">
                  <c:v>0.26041666666666657</c:v>
                </c:pt>
                <c:pt idx="12">
                  <c:v>0.26041666666666657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320-41C0-A57B-D65A3C40BE49}"/>
            </c:ext>
          </c:extLst>
        </c:ser>
        <c:ser>
          <c:idx val="7"/>
          <c:order val="7"/>
          <c:tx>
            <c:strRef>
              <c:f>'%pamulang'!$BX$3:$CL$3</c:f>
              <c:strCache>
                <c:ptCount val="15"/>
                <c:pt idx="0">
                  <c:v>14 Jam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  <a:prstDash val="solid"/>
            </a:ln>
          </c:spPr>
          <c:invertIfNegative val="0"/>
          <c:val>
            <c:numRef>
              <c:f>'%pamulang'!$BY$7:$CL$7</c:f>
              <c:numCache>
                <c:formatCode>General</c:formatCode>
                <c:ptCount val="14"/>
                <c:pt idx="0">
                  <c:v>4.0268456375838921</c:v>
                </c:pt>
                <c:pt idx="1">
                  <c:v>6.7114093959731536</c:v>
                </c:pt>
                <c:pt idx="2">
                  <c:v>4.0268456375838921</c:v>
                </c:pt>
                <c:pt idx="3">
                  <c:v>3.6912751677852351</c:v>
                </c:pt>
                <c:pt idx="4">
                  <c:v>1.6778523489932891</c:v>
                </c:pt>
                <c:pt idx="5">
                  <c:v>6.375838926174497</c:v>
                </c:pt>
                <c:pt idx="6">
                  <c:v>15.1006711409396</c:v>
                </c:pt>
                <c:pt idx="7">
                  <c:v>1.6778523489932891</c:v>
                </c:pt>
                <c:pt idx="8">
                  <c:v>8.0536912751677843</c:v>
                </c:pt>
                <c:pt idx="9">
                  <c:v>24.496644295302019</c:v>
                </c:pt>
                <c:pt idx="10">
                  <c:v>10.067114093959731</c:v>
                </c:pt>
                <c:pt idx="11">
                  <c:v>4.6979865771812079</c:v>
                </c:pt>
                <c:pt idx="12">
                  <c:v>6.0402684563758404</c:v>
                </c:pt>
                <c:pt idx="13">
                  <c:v>3.3557046979865768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320-41C0-A57B-D65A3C40BE49}"/>
            </c:ext>
          </c:extLst>
        </c:ser>
        <c:ser>
          <c:idx val="8"/>
          <c:order val="8"/>
          <c:tx>
            <c:strRef>
              <c:f>'%pamulang'!$CO$3:$DE$3</c:f>
              <c:strCache>
                <c:ptCount val="17"/>
                <c:pt idx="0">
                  <c:v>16 Jam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  <a:prstDash val="solid"/>
            </a:ln>
          </c:spPr>
          <c:invertIfNegative val="0"/>
          <c:val>
            <c:numRef>
              <c:f>'%pamulang'!$CP$7:$DE$7</c:f>
              <c:numCache>
                <c:formatCode>General</c:formatCode>
                <c:ptCount val="16"/>
                <c:pt idx="0">
                  <c:v>5.4014598540145986</c:v>
                </c:pt>
                <c:pt idx="1">
                  <c:v>3.211678832116788</c:v>
                </c:pt>
                <c:pt idx="2">
                  <c:v>18.832116788321169</c:v>
                </c:pt>
                <c:pt idx="3">
                  <c:v>17.226277372262771</c:v>
                </c:pt>
                <c:pt idx="4">
                  <c:v>12.7007299270073</c:v>
                </c:pt>
                <c:pt idx="5">
                  <c:v>17.664233576642339</c:v>
                </c:pt>
                <c:pt idx="6">
                  <c:v>3.0656934306569341</c:v>
                </c:pt>
                <c:pt idx="7">
                  <c:v>0.145985401459854</c:v>
                </c:pt>
                <c:pt idx="8">
                  <c:v>0.145985401459854</c:v>
                </c:pt>
                <c:pt idx="9">
                  <c:v>0.29197080291970801</c:v>
                </c:pt>
                <c:pt idx="10">
                  <c:v>2.335766423357664</c:v>
                </c:pt>
                <c:pt idx="11">
                  <c:v>2.773722627737226</c:v>
                </c:pt>
                <c:pt idx="12">
                  <c:v>2.9197080291970798</c:v>
                </c:pt>
                <c:pt idx="13">
                  <c:v>0.87591240875912413</c:v>
                </c:pt>
                <c:pt idx="14">
                  <c:v>10.802919708029201</c:v>
                </c:pt>
                <c:pt idx="15">
                  <c:v>1.605839416058394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320-41C0-A57B-D65A3C40BE49}"/>
            </c:ext>
          </c:extLst>
        </c:ser>
        <c:ser>
          <c:idx val="9"/>
          <c:order val="9"/>
          <c:tx>
            <c:strRef>
              <c:f>'%pamulang'!$DH$3:$DY$3</c:f>
              <c:strCache>
                <c:ptCount val="18"/>
                <c:pt idx="0">
                  <c:v>17 Jam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  <a:prstDash val="solid"/>
            </a:ln>
          </c:spPr>
          <c:invertIfNegative val="0"/>
          <c:val>
            <c:numRef>
              <c:f>'%pamulang'!$DI$7:$DY$7</c:f>
              <c:numCache>
                <c:formatCode>General</c:formatCode>
                <c:ptCount val="17"/>
                <c:pt idx="0">
                  <c:v>4.3184885290148447</c:v>
                </c:pt>
                <c:pt idx="1">
                  <c:v>0.1349527665317139</c:v>
                </c:pt>
                <c:pt idx="2">
                  <c:v>2.5641025641025639</c:v>
                </c:pt>
                <c:pt idx="3">
                  <c:v>0.26990553306342779</c:v>
                </c:pt>
                <c:pt idx="4">
                  <c:v>1.619433198380567</c:v>
                </c:pt>
                <c:pt idx="5">
                  <c:v>0.1349527665317139</c:v>
                </c:pt>
                <c:pt idx="6">
                  <c:v>4.048582995951417</c:v>
                </c:pt>
                <c:pt idx="7">
                  <c:v>0.67476383265856954</c:v>
                </c:pt>
                <c:pt idx="8">
                  <c:v>0.80971659919028338</c:v>
                </c:pt>
                <c:pt idx="9">
                  <c:v>0.26990553306342779</c:v>
                </c:pt>
                <c:pt idx="10">
                  <c:v>0.1349527665317139</c:v>
                </c:pt>
                <c:pt idx="11">
                  <c:v>5.8029689608636978</c:v>
                </c:pt>
                <c:pt idx="12">
                  <c:v>18.35357624831309</c:v>
                </c:pt>
                <c:pt idx="13">
                  <c:v>19.973009446693659</c:v>
                </c:pt>
                <c:pt idx="14">
                  <c:v>13.765182186234821</c:v>
                </c:pt>
                <c:pt idx="15">
                  <c:v>19.298245614035089</c:v>
                </c:pt>
                <c:pt idx="16">
                  <c:v>7.8272604588394064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320-41C0-A57B-D65A3C40BE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6225455"/>
        <c:axId val="936223055"/>
      </c:barChart>
      <c:catAx>
        <c:axId val="9362254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Jam</a:t>
                </a:r>
                <a:r>
                  <a:rPr lang="en-US" baseline="0"/>
                  <a:t> ke-n</a:t>
                </a:r>
                <a:endParaRPr lang="en-US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23055"/>
        <c:crosses val="autoZero"/>
        <c:auto val="1"/>
        <c:lblAlgn val="ctr"/>
        <c:lblOffset val="100"/>
        <c:noMultiLvlLbl val="0"/>
      </c:catAx>
      <c:valAx>
        <c:axId val="93622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Curah Hujan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25455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Bendung Pasar Baru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'%pasarbaru'!$A$3:$C$3</c:f>
              <c:strCache>
                <c:ptCount val="3"/>
                <c:pt idx="0">
                  <c:v>2 Jam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val>
            <c:numRef>
              <c:f>'%pasarbaru'!$B$7:$C$7</c:f>
              <c:numCache>
                <c:formatCode>General</c:formatCode>
                <c:ptCount val="2"/>
                <c:pt idx="0">
                  <c:v>34.693877551020407</c:v>
                </c:pt>
                <c:pt idx="1">
                  <c:v>65.306122448979593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10-4FE6-AFE0-2B0F80073BC6}"/>
            </c:ext>
          </c:extLst>
        </c:ser>
        <c:ser>
          <c:idx val="1"/>
          <c:order val="1"/>
          <c:tx>
            <c:strRef>
              <c:f>'%pasarbaru'!$F$3:$J$3</c:f>
              <c:strCache>
                <c:ptCount val="5"/>
                <c:pt idx="0">
                  <c:v>4 Jam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val>
            <c:numRef>
              <c:f>'%pasarbaru'!$G$7:$J$7</c:f>
              <c:numCache>
                <c:formatCode>General</c:formatCode>
                <c:ptCount val="4"/>
                <c:pt idx="0">
                  <c:v>59.292035398230091</c:v>
                </c:pt>
                <c:pt idx="1">
                  <c:v>35.398230088495573</c:v>
                </c:pt>
                <c:pt idx="2">
                  <c:v>3.5398230088495581</c:v>
                </c:pt>
                <c:pt idx="3">
                  <c:v>1.7699115044247791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10-4FE6-AFE0-2B0F80073BC6}"/>
            </c:ext>
          </c:extLst>
        </c:ser>
        <c:ser>
          <c:idx val="2"/>
          <c:order val="2"/>
          <c:tx>
            <c:strRef>
              <c:f>'%pasarbaru'!$M$3:$T$3</c:f>
              <c:strCache>
                <c:ptCount val="8"/>
                <c:pt idx="0">
                  <c:v>7 Jam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val>
            <c:numRef>
              <c:f>'%pasarbaru'!$N$8:$T$8</c:f>
              <c:numCache>
                <c:formatCode>General</c:formatCode>
                <c:ptCount val="7"/>
                <c:pt idx="0">
                  <c:v>10.98561371288644</c:v>
                </c:pt>
                <c:pt idx="1">
                  <c:v>22.298745026017752</c:v>
                </c:pt>
                <c:pt idx="2">
                  <c:v>3.676155494337312</c:v>
                </c:pt>
                <c:pt idx="3">
                  <c:v>14.79032751760024</c:v>
                </c:pt>
                <c:pt idx="4">
                  <c:v>4.0465258647076832</c:v>
                </c:pt>
                <c:pt idx="5">
                  <c:v>37.863483318028777</c:v>
                </c:pt>
                <c:pt idx="6">
                  <c:v>6.3391490664217942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10-4FE6-AFE0-2B0F80073BC6}"/>
            </c:ext>
          </c:extLst>
        </c:ser>
        <c:ser>
          <c:idx val="3"/>
          <c:order val="3"/>
          <c:tx>
            <c:strRef>
              <c:f>'%pasarbaru'!$W$3:$AF$3</c:f>
              <c:strCache>
                <c:ptCount val="10"/>
                <c:pt idx="0">
                  <c:v>9 Jam</c:v>
                </c:pt>
              </c:strCache>
            </c:strRef>
          </c:tx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val>
            <c:numRef>
              <c:f>'%pasarbaru'!$X$8:$AF$8</c:f>
              <c:numCache>
                <c:formatCode>General</c:formatCode>
                <c:ptCount val="9"/>
                <c:pt idx="0">
                  <c:v>26.949160811865731</c:v>
                </c:pt>
                <c:pt idx="1">
                  <c:v>13.38065964090554</c:v>
                </c:pt>
                <c:pt idx="2">
                  <c:v>18.503610460577669</c:v>
                </c:pt>
                <c:pt idx="3">
                  <c:v>6.5232240437158469</c:v>
                </c:pt>
                <c:pt idx="4">
                  <c:v>19.66969164715066</c:v>
                </c:pt>
                <c:pt idx="5">
                  <c:v>6.1841334894613578</c:v>
                </c:pt>
                <c:pt idx="6">
                  <c:v>5.7108704137392667</c:v>
                </c:pt>
                <c:pt idx="7">
                  <c:v>1.539324746291959</c:v>
                </c:pt>
                <c:pt idx="8">
                  <c:v>1.539324746291959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710-4FE6-AFE0-2B0F80073BC6}"/>
            </c:ext>
          </c:extLst>
        </c:ser>
        <c:ser>
          <c:idx val="4"/>
          <c:order val="4"/>
          <c:tx>
            <c:strRef>
              <c:f>'%pasarbaru'!$AI$3:$AS$3</c:f>
              <c:strCache>
                <c:ptCount val="11"/>
                <c:pt idx="0">
                  <c:v>10 Jam</c:v>
                </c:pt>
              </c:strCache>
            </c:strRef>
          </c:tx>
          <c:spPr>
            <a:solidFill>
              <a:schemeClr val="accent5"/>
            </a:solidFill>
            <a:ln>
              <a:noFill/>
              <a:prstDash val="solid"/>
            </a:ln>
          </c:spPr>
          <c:invertIfNegative val="0"/>
          <c:val>
            <c:numRef>
              <c:f>'%pasarbaru'!$AJ$8:$AS$8</c:f>
              <c:numCache>
                <c:formatCode>General</c:formatCode>
                <c:ptCount val="10"/>
                <c:pt idx="0">
                  <c:v>29.737969676994069</c:v>
                </c:pt>
                <c:pt idx="1">
                  <c:v>2.167106130520764</c:v>
                </c:pt>
                <c:pt idx="2">
                  <c:v>1.5573500329597889</c:v>
                </c:pt>
                <c:pt idx="3">
                  <c:v>12.582399472643379</c:v>
                </c:pt>
                <c:pt idx="4">
                  <c:v>11.91496374423204</c:v>
                </c:pt>
                <c:pt idx="5">
                  <c:v>25.263678312458801</c:v>
                </c:pt>
                <c:pt idx="6">
                  <c:v>7.3088332234673707</c:v>
                </c:pt>
                <c:pt idx="7">
                  <c:v>3.213579433091629</c:v>
                </c:pt>
                <c:pt idx="8">
                  <c:v>2.3319050758075148</c:v>
                </c:pt>
                <c:pt idx="9">
                  <c:v>3.922214897824654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10-4FE6-AFE0-2B0F80073BC6}"/>
            </c:ext>
          </c:extLst>
        </c:ser>
        <c:ser>
          <c:idx val="5"/>
          <c:order val="5"/>
          <c:tx>
            <c:strRef>
              <c:f>'%pasarbaru'!$AV$3:$BG$3</c:f>
              <c:strCache>
                <c:ptCount val="12"/>
                <c:pt idx="0">
                  <c:v>11 Jam</c:v>
                </c:pt>
              </c:strCache>
            </c:strRef>
          </c:tx>
          <c:spPr>
            <a:solidFill>
              <a:schemeClr val="accent6"/>
            </a:solidFill>
            <a:ln>
              <a:noFill/>
              <a:prstDash val="solid"/>
            </a:ln>
          </c:spPr>
          <c:invertIfNegative val="0"/>
          <c:val>
            <c:numRef>
              <c:f>'%pasarbaru'!$AW$7:$BG$7</c:f>
              <c:numCache>
                <c:formatCode>General</c:formatCode>
                <c:ptCount val="11"/>
                <c:pt idx="0">
                  <c:v>4.5977011494252871</c:v>
                </c:pt>
                <c:pt idx="1">
                  <c:v>0.57471264367816088</c:v>
                </c:pt>
                <c:pt idx="2">
                  <c:v>9.7701149425287355</c:v>
                </c:pt>
                <c:pt idx="3">
                  <c:v>50</c:v>
                </c:pt>
                <c:pt idx="4">
                  <c:v>2.873563218390804</c:v>
                </c:pt>
                <c:pt idx="5">
                  <c:v>10.91954022988506</c:v>
                </c:pt>
                <c:pt idx="6">
                  <c:v>7.4712643678160928</c:v>
                </c:pt>
                <c:pt idx="7">
                  <c:v>7.4712643678160928</c:v>
                </c:pt>
                <c:pt idx="8">
                  <c:v>2.873563218390804</c:v>
                </c:pt>
                <c:pt idx="9">
                  <c:v>2.298850574712644</c:v>
                </c:pt>
                <c:pt idx="10">
                  <c:v>1.149425287356322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10-4FE6-AFE0-2B0F80073BC6}"/>
            </c:ext>
          </c:extLst>
        </c:ser>
        <c:ser>
          <c:idx val="6"/>
          <c:order val="6"/>
          <c:tx>
            <c:strRef>
              <c:f>'%pasarbaru'!$BJ$3:$BV$3</c:f>
              <c:strCache>
                <c:ptCount val="13"/>
                <c:pt idx="0">
                  <c:v>12 Jam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c:spPr>
          <c:invertIfNegative val="0"/>
          <c:val>
            <c:numRef>
              <c:f>'%pasarbaru'!$BK$7:$BV$7</c:f>
              <c:numCache>
                <c:formatCode>General</c:formatCode>
                <c:ptCount val="12"/>
                <c:pt idx="0">
                  <c:v>6.9306930693069324</c:v>
                </c:pt>
                <c:pt idx="1">
                  <c:v>31.683168316831679</c:v>
                </c:pt>
                <c:pt idx="2">
                  <c:v>23.762376237623759</c:v>
                </c:pt>
                <c:pt idx="3">
                  <c:v>7.9207920792079207</c:v>
                </c:pt>
                <c:pt idx="4">
                  <c:v>3.9603960396039599</c:v>
                </c:pt>
                <c:pt idx="5">
                  <c:v>4.9504950495049496</c:v>
                </c:pt>
                <c:pt idx="6">
                  <c:v>3.9603960396039599</c:v>
                </c:pt>
                <c:pt idx="7">
                  <c:v>2.9702970297029698</c:v>
                </c:pt>
                <c:pt idx="8">
                  <c:v>2.9702970297029698</c:v>
                </c:pt>
                <c:pt idx="9">
                  <c:v>3.9603960396039599</c:v>
                </c:pt>
                <c:pt idx="10">
                  <c:v>3.9603960396039599</c:v>
                </c:pt>
                <c:pt idx="11">
                  <c:v>2.9702970297029698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710-4FE6-AFE0-2B0F80073BC6}"/>
            </c:ext>
          </c:extLst>
        </c:ser>
        <c:ser>
          <c:idx val="7"/>
          <c:order val="7"/>
          <c:tx>
            <c:strRef>
              <c:f>'%pasarbaru'!$BY$3:$CM$3</c:f>
              <c:strCache>
                <c:ptCount val="15"/>
                <c:pt idx="0">
                  <c:v>14 Jam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  <a:prstDash val="solid"/>
            </a:ln>
          </c:spPr>
          <c:invertIfNegative val="0"/>
          <c:val>
            <c:numRef>
              <c:f>'%pasarbaru'!$BZ$7:$CM$7</c:f>
              <c:numCache>
                <c:formatCode>General</c:formatCode>
                <c:ptCount val="14"/>
                <c:pt idx="0">
                  <c:v>10.18518518518519</c:v>
                </c:pt>
                <c:pt idx="1">
                  <c:v>17.592592592592592</c:v>
                </c:pt>
                <c:pt idx="2">
                  <c:v>8.3333333333333321</c:v>
                </c:pt>
                <c:pt idx="3">
                  <c:v>27.777777777777779</c:v>
                </c:pt>
                <c:pt idx="4">
                  <c:v>18.518518518518519</c:v>
                </c:pt>
                <c:pt idx="5">
                  <c:v>6.481481481481481</c:v>
                </c:pt>
                <c:pt idx="6">
                  <c:v>0.92592592592592582</c:v>
                </c:pt>
                <c:pt idx="7">
                  <c:v>4.6296296296296298</c:v>
                </c:pt>
                <c:pt idx="8">
                  <c:v>0.92592592592592582</c:v>
                </c:pt>
                <c:pt idx="9">
                  <c:v>0.92592592592592582</c:v>
                </c:pt>
                <c:pt idx="10">
                  <c:v>0.92592592592592582</c:v>
                </c:pt>
                <c:pt idx="11">
                  <c:v>0.92592592592592582</c:v>
                </c:pt>
                <c:pt idx="12">
                  <c:v>0.92592592592592582</c:v>
                </c:pt>
                <c:pt idx="13">
                  <c:v>0.92592592592592582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710-4FE6-AFE0-2B0F80073BC6}"/>
            </c:ext>
          </c:extLst>
        </c:ser>
        <c:ser>
          <c:idx val="8"/>
          <c:order val="8"/>
          <c:tx>
            <c:strRef>
              <c:f>'%pasarbaru'!$CP$3:$DF$3</c:f>
              <c:strCache>
                <c:ptCount val="17"/>
                <c:pt idx="0">
                  <c:v>16 Jam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  <a:prstDash val="solid"/>
            </a:ln>
          </c:spPr>
          <c:invertIfNegative val="0"/>
          <c:val>
            <c:numRef>
              <c:f>'%pasarbaru'!$CQ$7:$DF$7</c:f>
              <c:numCache>
                <c:formatCode>General</c:formatCode>
                <c:ptCount val="16"/>
                <c:pt idx="0">
                  <c:v>2.0408163265306118</c:v>
                </c:pt>
                <c:pt idx="1">
                  <c:v>3.5714285714285712</c:v>
                </c:pt>
                <c:pt idx="2">
                  <c:v>3.5714285714285712</c:v>
                </c:pt>
                <c:pt idx="3">
                  <c:v>14.795918367346941</c:v>
                </c:pt>
                <c:pt idx="4">
                  <c:v>17.3469387755102</c:v>
                </c:pt>
                <c:pt idx="5">
                  <c:v>4.0816326530612246</c:v>
                </c:pt>
                <c:pt idx="6">
                  <c:v>4.0816326530612246</c:v>
                </c:pt>
                <c:pt idx="7">
                  <c:v>11.73469387755102</c:v>
                </c:pt>
                <c:pt idx="8">
                  <c:v>4.0816326530612246</c:v>
                </c:pt>
                <c:pt idx="9">
                  <c:v>5.1020408163265314</c:v>
                </c:pt>
                <c:pt idx="10">
                  <c:v>10.204081632653059</c:v>
                </c:pt>
                <c:pt idx="11">
                  <c:v>7.1428571428571423</c:v>
                </c:pt>
                <c:pt idx="12">
                  <c:v>3.0612244897959182</c:v>
                </c:pt>
                <c:pt idx="13">
                  <c:v>4.0816326530612246</c:v>
                </c:pt>
                <c:pt idx="14">
                  <c:v>4.0816326530612246</c:v>
                </c:pt>
                <c:pt idx="15">
                  <c:v>1.0204081632653059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710-4FE6-AFE0-2B0F80073B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6225455"/>
        <c:axId val="936223055"/>
      </c:barChart>
      <c:catAx>
        <c:axId val="9362254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Jam</a:t>
                </a:r>
                <a:r>
                  <a:rPr lang="en-US" baseline="0"/>
                  <a:t> ke-n</a:t>
                </a:r>
                <a:endParaRPr lang="en-US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23055"/>
        <c:crosses val="autoZero"/>
        <c:auto val="1"/>
        <c:lblAlgn val="ctr"/>
        <c:lblOffset val="100"/>
        <c:noMultiLvlLbl val="0"/>
      </c:catAx>
      <c:valAx>
        <c:axId val="93622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Curah Hujan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25455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Ranca Bungur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'%rancabungur'!$A$3:$D$3</c:f>
              <c:strCache>
                <c:ptCount val="4"/>
                <c:pt idx="0">
                  <c:v>3 Jam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val>
            <c:numRef>
              <c:f>'%rancabungur'!$B$7:$D$7</c:f>
              <c:numCache>
                <c:formatCode>General</c:formatCode>
                <c:ptCount val="3"/>
                <c:pt idx="0">
                  <c:v>3.1007751937984498</c:v>
                </c:pt>
                <c:pt idx="1">
                  <c:v>91.472868217054256</c:v>
                </c:pt>
                <c:pt idx="2">
                  <c:v>5.4263565891472867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77-40AE-9F39-41FC313B6AD6}"/>
            </c:ext>
          </c:extLst>
        </c:ser>
        <c:ser>
          <c:idx val="1"/>
          <c:order val="1"/>
          <c:tx>
            <c:strRef>
              <c:f>'%rancabungur'!$G$3:$L$3</c:f>
              <c:strCache>
                <c:ptCount val="6"/>
                <c:pt idx="0">
                  <c:v>5 Jam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val>
            <c:numRef>
              <c:f>'%rancabungur'!$H$7:$L$7</c:f>
              <c:numCache>
                <c:formatCode>General</c:formatCode>
                <c:ptCount val="5"/>
                <c:pt idx="0">
                  <c:v>12.295081967213109</c:v>
                </c:pt>
                <c:pt idx="1">
                  <c:v>38.524590163934427</c:v>
                </c:pt>
                <c:pt idx="2">
                  <c:v>44.26229508196721</c:v>
                </c:pt>
                <c:pt idx="3">
                  <c:v>0.81967213114754101</c:v>
                </c:pt>
                <c:pt idx="4">
                  <c:v>4.0983606557377046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77-40AE-9F39-41FC313B6AD6}"/>
            </c:ext>
          </c:extLst>
        </c:ser>
        <c:ser>
          <c:idx val="2"/>
          <c:order val="2"/>
          <c:tx>
            <c:strRef>
              <c:f>'%rancabungur'!$O$3:$W$3</c:f>
              <c:strCache>
                <c:ptCount val="9"/>
                <c:pt idx="0">
                  <c:v>8 Jam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val>
            <c:numRef>
              <c:f>'%rancabungur'!$P$7:$W$7</c:f>
              <c:numCache>
                <c:formatCode>General</c:formatCode>
                <c:ptCount val="8"/>
                <c:pt idx="0">
                  <c:v>0.81967213114754101</c:v>
                </c:pt>
                <c:pt idx="1">
                  <c:v>1.639344262295082</c:v>
                </c:pt>
                <c:pt idx="2">
                  <c:v>4.918032786885246</c:v>
                </c:pt>
                <c:pt idx="3">
                  <c:v>1.639344262295082</c:v>
                </c:pt>
                <c:pt idx="4">
                  <c:v>47.540983606557383</c:v>
                </c:pt>
                <c:pt idx="5">
                  <c:v>28.688524590163929</c:v>
                </c:pt>
                <c:pt idx="6">
                  <c:v>7.3770491803278686</c:v>
                </c:pt>
                <c:pt idx="7">
                  <c:v>7.3770491803278686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77-40AE-9F39-41FC313B6A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6225455"/>
        <c:axId val="936223055"/>
      </c:barChart>
      <c:catAx>
        <c:axId val="9362254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Jam</a:t>
                </a:r>
                <a:r>
                  <a:rPr lang="en-US" baseline="0"/>
                  <a:t> ke-n</a:t>
                </a:r>
                <a:endParaRPr lang="en-US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23055"/>
        <c:crosses val="autoZero"/>
        <c:auto val="1"/>
        <c:lblAlgn val="ctr"/>
        <c:lblOffset val="100"/>
        <c:noMultiLvlLbl val="0"/>
      </c:catAx>
      <c:valAx>
        <c:axId val="93622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Curah Hujan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25455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Pasir Jaya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'%pasirjaya'!$A$3:$B$3</c:f>
              <c:strCache>
                <c:ptCount val="2"/>
                <c:pt idx="0">
                  <c:v>1 Jam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val>
            <c:numRef>
              <c:f>'%pasirjaya'!$B$7</c:f>
              <c:numCache>
                <c:formatCode>General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63-47AE-9FDC-C45C467A9047}"/>
            </c:ext>
          </c:extLst>
        </c:ser>
        <c:ser>
          <c:idx val="1"/>
          <c:order val="1"/>
          <c:tx>
            <c:strRef>
              <c:f>'%pasirjaya'!$E$3:$G$3</c:f>
              <c:strCache>
                <c:ptCount val="3"/>
                <c:pt idx="0">
                  <c:v>2 Jam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val>
            <c:numRef>
              <c:f>'%pasirjaya'!$F$8:$G$8</c:f>
              <c:numCache>
                <c:formatCode>General</c:formatCode>
                <c:ptCount val="2"/>
                <c:pt idx="0">
                  <c:v>82.975531663720176</c:v>
                </c:pt>
                <c:pt idx="1">
                  <c:v>17.024468336279821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63-47AE-9FDC-C45C467A9047}"/>
            </c:ext>
          </c:extLst>
        </c:ser>
        <c:ser>
          <c:idx val="2"/>
          <c:order val="2"/>
          <c:tx>
            <c:strRef>
              <c:f>'%pasirjaya'!$J$3:$M$3</c:f>
              <c:strCache>
                <c:ptCount val="4"/>
                <c:pt idx="0">
                  <c:v>3 Jam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val>
            <c:numRef>
              <c:f>'%pasirjaya'!$K$9:$M$9</c:f>
              <c:numCache>
                <c:formatCode>General</c:formatCode>
                <c:ptCount val="3"/>
                <c:pt idx="0">
                  <c:v>41.285897876347157</c:v>
                </c:pt>
                <c:pt idx="1">
                  <c:v>44.905014569098249</c:v>
                </c:pt>
                <c:pt idx="2">
                  <c:v>13.809087554554591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63-47AE-9FDC-C45C467A9047}"/>
            </c:ext>
          </c:extLst>
        </c:ser>
        <c:ser>
          <c:idx val="3"/>
          <c:order val="3"/>
          <c:tx>
            <c:strRef>
              <c:f>'%pasirjaya'!$P$3:$T$3</c:f>
              <c:strCache>
                <c:ptCount val="5"/>
                <c:pt idx="0">
                  <c:v>4 Jam</c:v>
                </c:pt>
              </c:strCache>
            </c:strRef>
          </c:tx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val>
            <c:numRef>
              <c:f>'%pasirjaya'!$Q$10:$T$10</c:f>
              <c:numCache>
                <c:formatCode>General</c:formatCode>
                <c:ptCount val="4"/>
                <c:pt idx="0">
                  <c:v>39.290025683524902</c:v>
                </c:pt>
                <c:pt idx="1">
                  <c:v>33.349219417867772</c:v>
                </c:pt>
                <c:pt idx="2">
                  <c:v>11.585287679119981</c:v>
                </c:pt>
                <c:pt idx="3">
                  <c:v>15.775467219487339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963-47AE-9FDC-C45C467A9047}"/>
            </c:ext>
          </c:extLst>
        </c:ser>
        <c:ser>
          <c:idx val="4"/>
          <c:order val="4"/>
          <c:tx>
            <c:strRef>
              <c:f>'%pasirjaya'!$W$3:$AB$3</c:f>
              <c:strCache>
                <c:ptCount val="6"/>
                <c:pt idx="0">
                  <c:v>5 Jam</c:v>
                </c:pt>
              </c:strCache>
            </c:strRef>
          </c:tx>
          <c:spPr>
            <a:solidFill>
              <a:schemeClr val="accent5"/>
            </a:solidFill>
            <a:ln>
              <a:noFill/>
              <a:prstDash val="solid"/>
            </a:ln>
          </c:spPr>
          <c:invertIfNegative val="0"/>
          <c:val>
            <c:numRef>
              <c:f>'%pasirjaya'!$X$10:$AB$10</c:f>
              <c:numCache>
                <c:formatCode>General</c:formatCode>
                <c:ptCount val="5"/>
                <c:pt idx="0">
                  <c:v>46.755748774030678</c:v>
                </c:pt>
                <c:pt idx="1">
                  <c:v>27.31516793125456</c:v>
                </c:pt>
                <c:pt idx="2">
                  <c:v>15.614852941268859</c:v>
                </c:pt>
                <c:pt idx="3">
                  <c:v>9.5441705649953779</c:v>
                </c:pt>
                <c:pt idx="4">
                  <c:v>0.77005978845053236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963-47AE-9FDC-C45C467A9047}"/>
            </c:ext>
          </c:extLst>
        </c:ser>
        <c:ser>
          <c:idx val="5"/>
          <c:order val="5"/>
          <c:tx>
            <c:strRef>
              <c:f>'%pasirjaya'!$AE$3:$AK$3</c:f>
              <c:strCache>
                <c:ptCount val="7"/>
                <c:pt idx="0">
                  <c:v>6 Jam</c:v>
                </c:pt>
              </c:strCache>
            </c:strRef>
          </c:tx>
          <c:spPr>
            <a:solidFill>
              <a:schemeClr val="accent6"/>
            </a:solidFill>
            <a:ln>
              <a:noFill/>
              <a:prstDash val="solid"/>
            </a:ln>
          </c:spPr>
          <c:invertIfNegative val="0"/>
          <c:val>
            <c:numRef>
              <c:f>'%pasirjaya'!$AF$7:$AK$7</c:f>
              <c:numCache>
                <c:formatCode>General</c:formatCode>
                <c:ptCount val="6"/>
                <c:pt idx="0">
                  <c:v>0.97560975609756095</c:v>
                </c:pt>
                <c:pt idx="1">
                  <c:v>21.463414634146339</c:v>
                </c:pt>
                <c:pt idx="2">
                  <c:v>74.634146341463421</c:v>
                </c:pt>
                <c:pt idx="3">
                  <c:v>0.48780487804878048</c:v>
                </c:pt>
                <c:pt idx="4">
                  <c:v>0.48780487804878048</c:v>
                </c:pt>
                <c:pt idx="5">
                  <c:v>1.9512195121951219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963-47AE-9FDC-C45C467A9047}"/>
            </c:ext>
          </c:extLst>
        </c:ser>
        <c:ser>
          <c:idx val="6"/>
          <c:order val="6"/>
          <c:tx>
            <c:strRef>
              <c:f>'%pasirjaya'!$AN$3:$AU$3</c:f>
              <c:strCache>
                <c:ptCount val="8"/>
                <c:pt idx="0">
                  <c:v>7 Jam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c:spPr>
          <c:invertIfNegative val="0"/>
          <c:val>
            <c:numRef>
              <c:f>'%pasirjaya'!$AO$8:$AU$8</c:f>
              <c:numCache>
                <c:formatCode>General</c:formatCode>
                <c:ptCount val="7"/>
                <c:pt idx="0">
                  <c:v>0.56077170418006439</c:v>
                </c:pt>
                <c:pt idx="1">
                  <c:v>10.34855305466238</c:v>
                </c:pt>
                <c:pt idx="2">
                  <c:v>7.7446945337620576</c:v>
                </c:pt>
                <c:pt idx="3">
                  <c:v>12.344694533762061</c:v>
                </c:pt>
                <c:pt idx="4">
                  <c:v>37.950482315112538</c:v>
                </c:pt>
                <c:pt idx="5">
                  <c:v>25.768488745980711</c:v>
                </c:pt>
                <c:pt idx="6">
                  <c:v>5.2823151125401928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963-47AE-9FDC-C45C467A9047}"/>
            </c:ext>
          </c:extLst>
        </c:ser>
        <c:ser>
          <c:idx val="7"/>
          <c:order val="7"/>
          <c:tx>
            <c:strRef>
              <c:f>'%pasirjaya'!$AX$3:$BJ$3</c:f>
              <c:strCache>
                <c:ptCount val="13"/>
                <c:pt idx="0">
                  <c:v>12 Jam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  <a:prstDash val="solid"/>
            </a:ln>
          </c:spPr>
          <c:invertIfNegative val="0"/>
          <c:val>
            <c:numRef>
              <c:f>'%pasirjaya'!$AY$7:$BJ$7</c:f>
              <c:numCache>
                <c:formatCode>General</c:formatCode>
                <c:ptCount val="12"/>
                <c:pt idx="0">
                  <c:v>2.9411764705882351</c:v>
                </c:pt>
                <c:pt idx="1">
                  <c:v>1.3071895424836599</c:v>
                </c:pt>
                <c:pt idx="2">
                  <c:v>2.9411764705882351</c:v>
                </c:pt>
                <c:pt idx="3">
                  <c:v>25.490196078431371</c:v>
                </c:pt>
                <c:pt idx="4">
                  <c:v>5.2287581699346406</c:v>
                </c:pt>
                <c:pt idx="5">
                  <c:v>16.33986928104575</c:v>
                </c:pt>
                <c:pt idx="6">
                  <c:v>15.03267973856209</c:v>
                </c:pt>
                <c:pt idx="7">
                  <c:v>5.5555555555555554</c:v>
                </c:pt>
                <c:pt idx="8">
                  <c:v>1.6339869281045749</c:v>
                </c:pt>
                <c:pt idx="9">
                  <c:v>1.9607843137254899</c:v>
                </c:pt>
                <c:pt idx="10">
                  <c:v>16.993464052287582</c:v>
                </c:pt>
                <c:pt idx="11">
                  <c:v>4.5751633986928102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963-47AE-9FDC-C45C467A90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6225455"/>
        <c:axId val="936223055"/>
      </c:barChart>
      <c:catAx>
        <c:axId val="9362254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Jam</a:t>
                </a:r>
                <a:r>
                  <a:rPr lang="en-US" baseline="0"/>
                  <a:t> ke-n</a:t>
                </a:r>
                <a:endParaRPr lang="en-US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23055"/>
        <c:crosses val="autoZero"/>
        <c:auto val="1"/>
        <c:lblAlgn val="ctr"/>
        <c:lblOffset val="100"/>
        <c:noMultiLvlLbl val="0"/>
      </c:catAx>
      <c:valAx>
        <c:axId val="93622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Curah Hujan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25455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Cawang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'%cawang'!$A$3:$B$3</c:f>
              <c:strCache>
                <c:ptCount val="2"/>
                <c:pt idx="0">
                  <c:v>1 Jam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val>
            <c:numRef>
              <c:f>'%cawang'!$F$9:$G$9</c:f>
              <c:numCache>
                <c:formatCode>General</c:formatCode>
                <c:ptCount val="2"/>
                <c:pt idx="0">
                  <c:v>37.143942903461422</c:v>
                </c:pt>
                <c:pt idx="1">
                  <c:v>62.856057096538578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32-40B2-8332-690E64EA88E9}"/>
            </c:ext>
          </c:extLst>
        </c:ser>
        <c:ser>
          <c:idx val="1"/>
          <c:order val="1"/>
          <c:tx>
            <c:strRef>
              <c:f>'%cawang'!$E$3:$G$3</c:f>
              <c:strCache>
                <c:ptCount val="3"/>
                <c:pt idx="0">
                  <c:v>2 Jam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val>
            <c:numRef>
              <c:f>'%cawang'!$F$9:$G$9</c:f>
              <c:numCache>
                <c:formatCode>General</c:formatCode>
                <c:ptCount val="2"/>
                <c:pt idx="0">
                  <c:v>37.143942903461422</c:v>
                </c:pt>
                <c:pt idx="1">
                  <c:v>62.856057096538578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32-40B2-8332-690E64EA88E9}"/>
            </c:ext>
          </c:extLst>
        </c:ser>
        <c:ser>
          <c:idx val="2"/>
          <c:order val="2"/>
          <c:tx>
            <c:strRef>
              <c:f>'%cawang'!$J$3:$M$3</c:f>
              <c:strCache>
                <c:ptCount val="4"/>
                <c:pt idx="0">
                  <c:v>3 Jam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val>
            <c:numRef>
              <c:f>'%cawang'!$K$11:$M$11</c:f>
              <c:numCache>
                <c:formatCode>General</c:formatCode>
                <c:ptCount val="3"/>
                <c:pt idx="0">
                  <c:v>25.631935836032941</c:v>
                </c:pt>
                <c:pt idx="1">
                  <c:v>25.858657098579009</c:v>
                </c:pt>
                <c:pt idx="2">
                  <c:v>48.509407065388046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32-40B2-8332-690E64EA88E9}"/>
            </c:ext>
          </c:extLst>
        </c:ser>
        <c:ser>
          <c:idx val="3"/>
          <c:order val="3"/>
          <c:tx>
            <c:strRef>
              <c:f>'%cawang'!$P$3:$T$3</c:f>
              <c:strCache>
                <c:ptCount val="5"/>
                <c:pt idx="0">
                  <c:v>4 Jam</c:v>
                </c:pt>
              </c:strCache>
            </c:strRef>
          </c:tx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val>
            <c:numRef>
              <c:f>'%cawang'!$Q$12:$T$12</c:f>
              <c:numCache>
                <c:formatCode>General</c:formatCode>
                <c:ptCount val="4"/>
                <c:pt idx="0">
                  <c:v>34.702017788970409</c:v>
                </c:pt>
                <c:pt idx="1">
                  <c:v>21.866847259551658</c:v>
                </c:pt>
                <c:pt idx="2">
                  <c:v>27.855155051007561</c:v>
                </c:pt>
                <c:pt idx="3">
                  <c:v>15.575979900470371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432-40B2-8332-690E64EA88E9}"/>
            </c:ext>
          </c:extLst>
        </c:ser>
        <c:ser>
          <c:idx val="4"/>
          <c:order val="4"/>
          <c:tx>
            <c:strRef>
              <c:f>'%cawang'!$W$3:$AB$3</c:f>
              <c:strCache>
                <c:ptCount val="6"/>
                <c:pt idx="0">
                  <c:v>5 Jam</c:v>
                </c:pt>
              </c:strCache>
            </c:strRef>
          </c:tx>
          <c:spPr>
            <a:solidFill>
              <a:schemeClr val="accent5"/>
            </a:solidFill>
            <a:ln>
              <a:noFill/>
              <a:prstDash val="solid"/>
            </a:ln>
          </c:spPr>
          <c:invertIfNegative val="0"/>
          <c:val>
            <c:numRef>
              <c:f>'%cawang'!$X$12:$AB$12</c:f>
              <c:numCache>
                <c:formatCode>General</c:formatCode>
                <c:ptCount val="5"/>
                <c:pt idx="0">
                  <c:v>36.331079589216493</c:v>
                </c:pt>
                <c:pt idx="1">
                  <c:v>27.496547224317901</c:v>
                </c:pt>
                <c:pt idx="2">
                  <c:v>12.497071023689241</c:v>
                </c:pt>
                <c:pt idx="3">
                  <c:v>14.325093162346979</c:v>
                </c:pt>
                <c:pt idx="4">
                  <c:v>9.3502090004293859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432-40B2-8332-690E64EA88E9}"/>
            </c:ext>
          </c:extLst>
        </c:ser>
        <c:ser>
          <c:idx val="5"/>
          <c:order val="5"/>
          <c:tx>
            <c:strRef>
              <c:f>'%cawang'!$AE$3:$AK$3</c:f>
              <c:strCache>
                <c:ptCount val="7"/>
                <c:pt idx="0">
                  <c:v>6 Jam</c:v>
                </c:pt>
              </c:strCache>
            </c:strRef>
          </c:tx>
          <c:spPr>
            <a:solidFill>
              <a:schemeClr val="accent6"/>
            </a:solidFill>
            <a:ln>
              <a:noFill/>
              <a:prstDash val="solid"/>
            </a:ln>
          </c:spPr>
          <c:invertIfNegative val="0"/>
          <c:val>
            <c:numRef>
              <c:f>'%cawang'!$AF$10:$AK$10</c:f>
              <c:numCache>
                <c:formatCode>General</c:formatCode>
                <c:ptCount val="6"/>
                <c:pt idx="0">
                  <c:v>9.6689539960113233</c:v>
                </c:pt>
                <c:pt idx="1">
                  <c:v>20.534083221370221</c:v>
                </c:pt>
                <c:pt idx="2">
                  <c:v>33.220636805445743</c:v>
                </c:pt>
                <c:pt idx="3">
                  <c:v>15.995167722720209</c:v>
                </c:pt>
                <c:pt idx="4">
                  <c:v>18.966543015220491</c:v>
                </c:pt>
                <c:pt idx="5">
                  <c:v>1.614615239232017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432-40B2-8332-690E64EA88E9}"/>
            </c:ext>
          </c:extLst>
        </c:ser>
        <c:ser>
          <c:idx val="6"/>
          <c:order val="6"/>
          <c:tx>
            <c:strRef>
              <c:f>'%cawang'!$AN$3:$AU$3</c:f>
              <c:strCache>
                <c:ptCount val="8"/>
                <c:pt idx="0">
                  <c:v>7 Jam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c:spPr>
          <c:invertIfNegative val="0"/>
          <c:val>
            <c:numRef>
              <c:f>'%cawang'!$AO$7:$AU$7</c:f>
              <c:numCache>
                <c:formatCode>General</c:formatCode>
                <c:ptCount val="7"/>
                <c:pt idx="0">
                  <c:v>1.8656716417910451</c:v>
                </c:pt>
                <c:pt idx="1">
                  <c:v>60.447761194029837</c:v>
                </c:pt>
                <c:pt idx="2">
                  <c:v>32.089552238805972</c:v>
                </c:pt>
                <c:pt idx="3">
                  <c:v>1.4925373134328359</c:v>
                </c:pt>
                <c:pt idx="4">
                  <c:v>0.37313432835820892</c:v>
                </c:pt>
                <c:pt idx="5">
                  <c:v>2.238805970149254</c:v>
                </c:pt>
                <c:pt idx="6">
                  <c:v>1.4925373134328359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432-40B2-8332-690E64EA88E9}"/>
            </c:ext>
          </c:extLst>
        </c:ser>
        <c:ser>
          <c:idx val="7"/>
          <c:order val="7"/>
          <c:tx>
            <c:strRef>
              <c:f>'%cawang'!$AX$3:$BF$3</c:f>
              <c:strCache>
                <c:ptCount val="9"/>
                <c:pt idx="0">
                  <c:v>8 Jam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  <a:prstDash val="solid"/>
            </a:ln>
          </c:spPr>
          <c:invertIfNegative val="0"/>
          <c:val>
            <c:numRef>
              <c:f>'%cawang'!$AY$8:$BF$8</c:f>
              <c:numCache>
                <c:formatCode>General</c:formatCode>
                <c:ptCount val="8"/>
                <c:pt idx="0">
                  <c:v>2.393666104802096</c:v>
                </c:pt>
                <c:pt idx="1">
                  <c:v>42.252215673970909</c:v>
                </c:pt>
                <c:pt idx="2">
                  <c:v>6.1751787098441131</c:v>
                </c:pt>
                <c:pt idx="3">
                  <c:v>0.72570755974424905</c:v>
                </c:pt>
                <c:pt idx="4">
                  <c:v>1.3718518153967301</c:v>
                </c:pt>
                <c:pt idx="5">
                  <c:v>5.9170080916700503</c:v>
                </c:pt>
                <c:pt idx="6">
                  <c:v>9.7651652168920275</c:v>
                </c:pt>
                <c:pt idx="7">
                  <c:v>31.39920682767983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432-40B2-8332-690E64EA88E9}"/>
            </c:ext>
          </c:extLst>
        </c:ser>
        <c:ser>
          <c:idx val="8"/>
          <c:order val="8"/>
          <c:tx>
            <c:strRef>
              <c:f>'%cawang'!$BI$3:$BR$3</c:f>
              <c:strCache>
                <c:ptCount val="10"/>
                <c:pt idx="0">
                  <c:v>9 Jam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  <a:prstDash val="solid"/>
            </a:ln>
          </c:spPr>
          <c:invertIfNegative val="0"/>
          <c:val>
            <c:numRef>
              <c:f>'%cawang'!$BJ$8:$BR$8</c:f>
              <c:numCache>
                <c:formatCode>General</c:formatCode>
                <c:ptCount val="9"/>
                <c:pt idx="0">
                  <c:v>18.80103406256762</c:v>
                </c:pt>
                <c:pt idx="1">
                  <c:v>19.471808129007279</c:v>
                </c:pt>
                <c:pt idx="2">
                  <c:v>8.4364928424193426</c:v>
                </c:pt>
                <c:pt idx="3">
                  <c:v>21.85937660148732</c:v>
                </c:pt>
                <c:pt idx="4">
                  <c:v>8.0897174549305895</c:v>
                </c:pt>
                <c:pt idx="5">
                  <c:v>8.6187065107221361</c:v>
                </c:pt>
                <c:pt idx="6">
                  <c:v>11.00058080606772</c:v>
                </c:pt>
                <c:pt idx="7">
                  <c:v>2.4815223951986689</c:v>
                </c:pt>
                <c:pt idx="8">
                  <c:v>1.2407611975993349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432-40B2-8332-690E64EA88E9}"/>
            </c:ext>
          </c:extLst>
        </c:ser>
        <c:ser>
          <c:idx val="9"/>
          <c:order val="9"/>
          <c:tx>
            <c:strRef>
              <c:f>'%cawang'!$BU$3:$CE$3</c:f>
              <c:strCache>
                <c:ptCount val="11"/>
                <c:pt idx="0">
                  <c:v>10 Jam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  <a:prstDash val="solid"/>
            </a:ln>
          </c:spPr>
          <c:invertIfNegative val="0"/>
          <c:val>
            <c:numRef>
              <c:f>'%cawang'!$BV$9:$CE$9</c:f>
              <c:numCache>
                <c:formatCode>General</c:formatCode>
                <c:ptCount val="10"/>
                <c:pt idx="0">
                  <c:v>15.74833223392023</c:v>
                </c:pt>
                <c:pt idx="1">
                  <c:v>25.417109580004819</c:v>
                </c:pt>
                <c:pt idx="2">
                  <c:v>11.30795287343963</c:v>
                </c:pt>
                <c:pt idx="3">
                  <c:v>3.9937967916510471</c:v>
                </c:pt>
                <c:pt idx="4">
                  <c:v>9.6664409721717721</c:v>
                </c:pt>
                <c:pt idx="5">
                  <c:v>21.84193636190161</c:v>
                </c:pt>
                <c:pt idx="6">
                  <c:v>7.7602717632939386</c:v>
                </c:pt>
                <c:pt idx="7">
                  <c:v>2.9522234782330741</c:v>
                </c:pt>
                <c:pt idx="8">
                  <c:v>0.91785785896321948</c:v>
                </c:pt>
                <c:pt idx="9">
                  <c:v>0.39407808642065001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432-40B2-8332-690E64EA88E9}"/>
            </c:ext>
          </c:extLst>
        </c:ser>
        <c:ser>
          <c:idx val="10"/>
          <c:order val="10"/>
          <c:tx>
            <c:strRef>
              <c:f>'%cawang'!$CH$3:$CU$3</c:f>
              <c:strCache>
                <c:ptCount val="14"/>
                <c:pt idx="0">
                  <c:v>13 Jam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  <a:prstDash val="solid"/>
            </a:ln>
          </c:spPr>
          <c:invertIfNegative val="0"/>
          <c:val>
            <c:numRef>
              <c:f>'%cawang'!$CI$7:$CU$7</c:f>
              <c:numCache>
                <c:formatCode>General</c:formatCode>
                <c:ptCount val="13"/>
                <c:pt idx="0">
                  <c:v>3.9285714285714279</c:v>
                </c:pt>
                <c:pt idx="1">
                  <c:v>0.7142857142857143</c:v>
                </c:pt>
                <c:pt idx="2">
                  <c:v>10.71428571428571</c:v>
                </c:pt>
                <c:pt idx="3">
                  <c:v>5.3571428571428568</c:v>
                </c:pt>
                <c:pt idx="4">
                  <c:v>0.7142857142857143</c:v>
                </c:pt>
                <c:pt idx="5">
                  <c:v>0.7142857142857143</c:v>
                </c:pt>
                <c:pt idx="6">
                  <c:v>2.1428571428571428</c:v>
                </c:pt>
                <c:pt idx="7">
                  <c:v>2.8571428571428572</c:v>
                </c:pt>
                <c:pt idx="8">
                  <c:v>1.785714285714286</c:v>
                </c:pt>
                <c:pt idx="9">
                  <c:v>2.8571428571428572</c:v>
                </c:pt>
                <c:pt idx="10">
                  <c:v>14.285714285714279</c:v>
                </c:pt>
                <c:pt idx="11">
                  <c:v>50.714285714285708</c:v>
                </c:pt>
                <c:pt idx="12">
                  <c:v>3.214285714285714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432-40B2-8332-690E64EA88E9}"/>
            </c:ext>
          </c:extLst>
        </c:ser>
        <c:ser>
          <c:idx val="11"/>
          <c:order val="11"/>
          <c:tx>
            <c:strRef>
              <c:f>'%cawang'!$CX$3:$DL$3</c:f>
              <c:strCache>
                <c:ptCount val="15"/>
                <c:pt idx="0">
                  <c:v>14 Jam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  <a:prstDash val="solid"/>
            </a:ln>
          </c:spPr>
          <c:invertIfNegative val="0"/>
          <c:val>
            <c:numRef>
              <c:f>'%cawang'!$CY$8:$DL$8</c:f>
              <c:numCache>
                <c:formatCode>General</c:formatCode>
                <c:ptCount val="14"/>
                <c:pt idx="0">
                  <c:v>5.4393042989547418</c:v>
                </c:pt>
                <c:pt idx="1">
                  <c:v>7.8559922922907859</c:v>
                </c:pt>
                <c:pt idx="2">
                  <c:v>6.6223071943637377</c:v>
                </c:pt>
                <c:pt idx="3">
                  <c:v>10.393865948083359</c:v>
                </c:pt>
                <c:pt idx="4">
                  <c:v>3.7677952238296681</c:v>
                </c:pt>
                <c:pt idx="5">
                  <c:v>11.406757292466409</c:v>
                </c:pt>
                <c:pt idx="6">
                  <c:v>3.4032346284894199</c:v>
                </c:pt>
                <c:pt idx="7">
                  <c:v>2.250339972200059</c:v>
                </c:pt>
                <c:pt idx="8">
                  <c:v>17.878523291231978</c:v>
                </c:pt>
                <c:pt idx="9">
                  <c:v>28.2974794385817</c:v>
                </c:pt>
                <c:pt idx="10">
                  <c:v>0.36456059534024821</c:v>
                </c:pt>
                <c:pt idx="11">
                  <c:v>0.63704015937294567</c:v>
                </c:pt>
                <c:pt idx="12">
                  <c:v>0.36456059534024821</c:v>
                </c:pt>
                <c:pt idx="13">
                  <c:v>1.3182390694546899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432-40B2-8332-690E64EA8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6225455"/>
        <c:axId val="936223055"/>
      </c:barChart>
      <c:catAx>
        <c:axId val="9362254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Jam</a:t>
                </a:r>
                <a:r>
                  <a:rPr lang="en-US" baseline="0"/>
                  <a:t> ke-n</a:t>
                </a:r>
                <a:endParaRPr lang="en-US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23055"/>
        <c:crosses val="autoZero"/>
        <c:auto val="1"/>
        <c:lblAlgn val="ctr"/>
        <c:lblOffset val="100"/>
        <c:noMultiLvlLbl val="0"/>
      </c:catAx>
      <c:valAx>
        <c:axId val="93622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Curah Hujan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25455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AWS Ciawi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'%awsciawi'!$A$3</c:f>
              <c:strCache>
                <c:ptCount val="1"/>
                <c:pt idx="0">
                  <c:v>5 Jam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val>
            <c:numRef>
              <c:f>'%awsciawi'!$B$7:$F$7</c:f>
              <c:numCache>
                <c:formatCode>General</c:formatCode>
                <c:ptCount val="5"/>
                <c:pt idx="0">
                  <c:v>10.82474226804124</c:v>
                </c:pt>
                <c:pt idx="1">
                  <c:v>70.103092783505147</c:v>
                </c:pt>
                <c:pt idx="2">
                  <c:v>1.0309278350515461</c:v>
                </c:pt>
                <c:pt idx="3">
                  <c:v>17.52577319587629</c:v>
                </c:pt>
                <c:pt idx="4">
                  <c:v>0.51546391752577314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B8-4234-8E0C-FDC2DECA8D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6225455"/>
        <c:axId val="936223055"/>
      </c:barChart>
      <c:catAx>
        <c:axId val="9362254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Jam</a:t>
                </a:r>
                <a:r>
                  <a:rPr lang="en-US" baseline="0"/>
                  <a:t> ke-n</a:t>
                </a:r>
                <a:endParaRPr lang="en-US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23055"/>
        <c:crosses val="autoZero"/>
        <c:auto val="1"/>
        <c:lblAlgn val="ctr"/>
        <c:lblOffset val="100"/>
        <c:noMultiLvlLbl val="0"/>
      </c:catAx>
      <c:valAx>
        <c:axId val="93622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Curah Hujan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25455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Situ Parigi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'%situparigi'!$A$3:$D$3</c:f>
              <c:strCache>
                <c:ptCount val="4"/>
                <c:pt idx="0">
                  <c:v>3 Jam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val>
            <c:numRef>
              <c:f>'%situparigi'!$B$7:$D$7</c:f>
              <c:numCache>
                <c:formatCode>General</c:formatCode>
                <c:ptCount val="3"/>
                <c:pt idx="0">
                  <c:v>95.904436860068259</c:v>
                </c:pt>
                <c:pt idx="1">
                  <c:v>3.7542662116040959</c:v>
                </c:pt>
                <c:pt idx="2">
                  <c:v>0.34129692832764508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F2-42CF-8ED7-EE5036E9C5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6225455"/>
        <c:axId val="936223055"/>
      </c:barChart>
      <c:catAx>
        <c:axId val="9362254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Jam</a:t>
                </a:r>
                <a:r>
                  <a:rPr lang="en-US" baseline="0"/>
                  <a:t> ke-n</a:t>
                </a:r>
                <a:endParaRPr lang="en-US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23055"/>
        <c:crosses val="autoZero"/>
        <c:auto val="1"/>
        <c:lblAlgn val="ctr"/>
        <c:lblOffset val="100"/>
        <c:noMultiLvlLbl val="0"/>
      </c:catAx>
      <c:valAx>
        <c:axId val="93622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Curah Hujan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25455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Villa Pamulang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'%situparigi'!$A$3:$D$3</c:f>
              <c:strCache>
                <c:ptCount val="4"/>
                <c:pt idx="0">
                  <c:v>3 Jam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val>
            <c:numRef>
              <c:f>'%situparigi'!$B$7:$D$7</c:f>
              <c:numCache>
                <c:formatCode>General</c:formatCode>
                <c:ptCount val="3"/>
                <c:pt idx="0">
                  <c:v>95.904436860068259</c:v>
                </c:pt>
                <c:pt idx="1">
                  <c:v>3.7542662116040959</c:v>
                </c:pt>
                <c:pt idx="2">
                  <c:v>0.34129692832764508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EA-4FE7-BAC3-F8DC348F6337}"/>
            </c:ext>
          </c:extLst>
        </c:ser>
        <c:ser>
          <c:idx val="1"/>
          <c:order val="1"/>
          <c:tx>
            <c:strRef>
              <c:f>'%pamulang'!$G$3:$L$3</c:f>
              <c:strCache>
                <c:ptCount val="6"/>
                <c:pt idx="0">
                  <c:v>5 Jam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val>
            <c:numRef>
              <c:f>'%pamulang'!$H$10:$L$10</c:f>
              <c:numCache>
                <c:formatCode>General</c:formatCode>
                <c:ptCount val="5"/>
                <c:pt idx="0">
                  <c:v>19.847168919101581</c:v>
                </c:pt>
                <c:pt idx="1">
                  <c:v>22.67086655727989</c:v>
                </c:pt>
                <c:pt idx="2">
                  <c:v>28.25998792255367</c:v>
                </c:pt>
                <c:pt idx="3">
                  <c:v>16.480334647318571</c:v>
                </c:pt>
                <c:pt idx="4">
                  <c:v>12.74164195374629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EA-4FE7-BAC3-F8DC348F6337}"/>
            </c:ext>
          </c:extLst>
        </c:ser>
        <c:ser>
          <c:idx val="2"/>
          <c:order val="2"/>
          <c:tx>
            <c:strRef>
              <c:f>'%pamulang'!$O$3:$U$3</c:f>
              <c:strCache>
                <c:ptCount val="7"/>
                <c:pt idx="0">
                  <c:v>6 Jam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val>
            <c:numRef>
              <c:f>'%pamulang'!$P$8:$U$8</c:f>
              <c:numCache>
                <c:formatCode>General</c:formatCode>
                <c:ptCount val="6"/>
                <c:pt idx="0">
                  <c:v>23.41786568467408</c:v>
                </c:pt>
                <c:pt idx="1">
                  <c:v>29.087101223694368</c:v>
                </c:pt>
                <c:pt idx="2">
                  <c:v>39.909266922288452</c:v>
                </c:pt>
                <c:pt idx="3">
                  <c:v>4.8992065601154096</c:v>
                </c:pt>
                <c:pt idx="4">
                  <c:v>1.712792478139276</c:v>
                </c:pt>
                <c:pt idx="5">
                  <c:v>0.97376713108841739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EA-4FE7-BAC3-F8DC348F6337}"/>
            </c:ext>
          </c:extLst>
        </c:ser>
        <c:ser>
          <c:idx val="3"/>
          <c:order val="3"/>
          <c:tx>
            <c:strRef>
              <c:f>'%pamulang'!$X$3:$AE$3</c:f>
              <c:strCache>
                <c:ptCount val="8"/>
                <c:pt idx="0">
                  <c:v>7 Jam</c:v>
                </c:pt>
              </c:strCache>
            </c:strRef>
          </c:tx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val>
            <c:numRef>
              <c:f>'%pamulang'!$Y$7:$AE$7</c:f>
              <c:numCache>
                <c:formatCode>General</c:formatCode>
                <c:ptCount val="7"/>
                <c:pt idx="0">
                  <c:v>26.511627906976742</c:v>
                </c:pt>
                <c:pt idx="1">
                  <c:v>0.46511627906976738</c:v>
                </c:pt>
                <c:pt idx="2">
                  <c:v>3.720930232558139</c:v>
                </c:pt>
                <c:pt idx="3">
                  <c:v>64.651162790697668</c:v>
                </c:pt>
                <c:pt idx="4">
                  <c:v>1.86046511627907</c:v>
                </c:pt>
                <c:pt idx="5">
                  <c:v>0.93023255813953487</c:v>
                </c:pt>
                <c:pt idx="6">
                  <c:v>1.86046511627907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EA-4FE7-BAC3-F8DC348F6337}"/>
            </c:ext>
          </c:extLst>
        </c:ser>
        <c:ser>
          <c:idx val="4"/>
          <c:order val="4"/>
          <c:tx>
            <c:strRef>
              <c:f>'%pamulang'!$AH$3:$AP$3</c:f>
              <c:strCache>
                <c:ptCount val="9"/>
                <c:pt idx="0">
                  <c:v>8 Jam</c:v>
                </c:pt>
              </c:strCache>
            </c:strRef>
          </c:tx>
          <c:spPr>
            <a:solidFill>
              <a:schemeClr val="accent5"/>
            </a:solidFill>
            <a:ln>
              <a:noFill/>
              <a:prstDash val="solid"/>
            </a:ln>
          </c:spPr>
          <c:invertIfNegative val="0"/>
          <c:val>
            <c:numRef>
              <c:f>'%pamulang'!$AI$8:$AP$8</c:f>
              <c:numCache>
                <c:formatCode>General</c:formatCode>
                <c:ptCount val="8"/>
                <c:pt idx="0">
                  <c:v>6.5432551319648091</c:v>
                </c:pt>
                <c:pt idx="1">
                  <c:v>9.5744980825625969</c:v>
                </c:pt>
                <c:pt idx="2">
                  <c:v>35.573398375817732</c:v>
                </c:pt>
                <c:pt idx="3">
                  <c:v>7.2235224452966396</c:v>
                </c:pt>
                <c:pt idx="4">
                  <c:v>13.367781412136249</c:v>
                </c:pt>
                <c:pt idx="5">
                  <c:v>3.8003327317843452</c:v>
                </c:pt>
                <c:pt idx="6">
                  <c:v>9.2255526731333184</c:v>
                </c:pt>
                <c:pt idx="7">
                  <c:v>14.691659147304311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4EA-4FE7-BAC3-F8DC348F6337}"/>
            </c:ext>
          </c:extLst>
        </c:ser>
        <c:ser>
          <c:idx val="5"/>
          <c:order val="5"/>
          <c:tx>
            <c:strRef>
              <c:f>'%pamulang'!$AS$3:$BE$3</c:f>
              <c:strCache>
                <c:ptCount val="13"/>
                <c:pt idx="0">
                  <c:v>12 Jam</c:v>
                </c:pt>
              </c:strCache>
            </c:strRef>
          </c:tx>
          <c:spPr>
            <a:solidFill>
              <a:schemeClr val="accent6"/>
            </a:solidFill>
            <a:ln>
              <a:noFill/>
              <a:prstDash val="solid"/>
            </a:ln>
          </c:spPr>
          <c:invertIfNegative val="0"/>
          <c:val>
            <c:numRef>
              <c:f>'%pamulang'!$AT$7:$BE$7</c:f>
              <c:numCache>
                <c:formatCode>General</c:formatCode>
                <c:ptCount val="12"/>
                <c:pt idx="0">
                  <c:v>2.9702970297029698</c:v>
                </c:pt>
                <c:pt idx="1">
                  <c:v>1.4851485148514849</c:v>
                </c:pt>
                <c:pt idx="2">
                  <c:v>1.98019801980198</c:v>
                </c:pt>
                <c:pt idx="3">
                  <c:v>4.9504950495049496</c:v>
                </c:pt>
                <c:pt idx="4">
                  <c:v>3.4653465346534662</c:v>
                </c:pt>
                <c:pt idx="5">
                  <c:v>0.99009900990099009</c:v>
                </c:pt>
                <c:pt idx="6">
                  <c:v>4.455445544554455</c:v>
                </c:pt>
                <c:pt idx="7">
                  <c:v>6.435643564356436</c:v>
                </c:pt>
                <c:pt idx="8">
                  <c:v>22.772277227722771</c:v>
                </c:pt>
                <c:pt idx="9">
                  <c:v>3.9603960396039599</c:v>
                </c:pt>
                <c:pt idx="10">
                  <c:v>46.039603960396043</c:v>
                </c:pt>
                <c:pt idx="11">
                  <c:v>0.49504950495049499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4EA-4FE7-BAC3-F8DC348F6337}"/>
            </c:ext>
          </c:extLst>
        </c:ser>
        <c:ser>
          <c:idx val="6"/>
          <c:order val="6"/>
          <c:tx>
            <c:strRef>
              <c:f>'%pamulang'!$BH$3:$BU$3</c:f>
              <c:strCache>
                <c:ptCount val="14"/>
                <c:pt idx="0">
                  <c:v>13 Jam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c:spPr>
          <c:invertIfNegative val="0"/>
          <c:val>
            <c:numRef>
              <c:f>'%pamulang'!$BI$7:$BU$7</c:f>
              <c:numCache>
                <c:formatCode>General</c:formatCode>
                <c:ptCount val="13"/>
                <c:pt idx="0">
                  <c:v>19.010416666666661</c:v>
                </c:pt>
                <c:pt idx="1">
                  <c:v>5.2083333333333339</c:v>
                </c:pt>
                <c:pt idx="2">
                  <c:v>2.864583333333333</c:v>
                </c:pt>
                <c:pt idx="3">
                  <c:v>1.041666666666667</c:v>
                </c:pt>
                <c:pt idx="4">
                  <c:v>9.1145833333333321</c:v>
                </c:pt>
                <c:pt idx="5">
                  <c:v>15.88541666666667</c:v>
                </c:pt>
                <c:pt idx="6">
                  <c:v>10.41666666666667</c:v>
                </c:pt>
                <c:pt idx="7">
                  <c:v>25</c:v>
                </c:pt>
                <c:pt idx="8">
                  <c:v>8.3333333333333321</c:v>
                </c:pt>
                <c:pt idx="9">
                  <c:v>2.083333333333333</c:v>
                </c:pt>
                <c:pt idx="10">
                  <c:v>0.52083333333333326</c:v>
                </c:pt>
                <c:pt idx="11">
                  <c:v>0.26041666666666657</c:v>
                </c:pt>
                <c:pt idx="12">
                  <c:v>0.26041666666666657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4EA-4FE7-BAC3-F8DC348F6337}"/>
            </c:ext>
          </c:extLst>
        </c:ser>
        <c:ser>
          <c:idx val="7"/>
          <c:order val="7"/>
          <c:tx>
            <c:strRef>
              <c:f>'%pamulang'!$BX$3:$CL$3</c:f>
              <c:strCache>
                <c:ptCount val="15"/>
                <c:pt idx="0">
                  <c:v>14 Jam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  <a:prstDash val="solid"/>
            </a:ln>
          </c:spPr>
          <c:invertIfNegative val="0"/>
          <c:val>
            <c:numRef>
              <c:f>'%pamulang'!$BY$7:$CL$7</c:f>
              <c:numCache>
                <c:formatCode>General</c:formatCode>
                <c:ptCount val="14"/>
                <c:pt idx="0">
                  <c:v>4.0268456375838921</c:v>
                </c:pt>
                <c:pt idx="1">
                  <c:v>6.7114093959731536</c:v>
                </c:pt>
                <c:pt idx="2">
                  <c:v>4.0268456375838921</c:v>
                </c:pt>
                <c:pt idx="3">
                  <c:v>3.6912751677852351</c:v>
                </c:pt>
                <c:pt idx="4">
                  <c:v>1.6778523489932891</c:v>
                </c:pt>
                <c:pt idx="5">
                  <c:v>6.375838926174497</c:v>
                </c:pt>
                <c:pt idx="6">
                  <c:v>15.1006711409396</c:v>
                </c:pt>
                <c:pt idx="7">
                  <c:v>1.6778523489932891</c:v>
                </c:pt>
                <c:pt idx="8">
                  <c:v>8.0536912751677843</c:v>
                </c:pt>
                <c:pt idx="9">
                  <c:v>24.496644295302019</c:v>
                </c:pt>
                <c:pt idx="10">
                  <c:v>10.067114093959731</c:v>
                </c:pt>
                <c:pt idx="11">
                  <c:v>4.6979865771812079</c:v>
                </c:pt>
                <c:pt idx="12">
                  <c:v>6.0402684563758404</c:v>
                </c:pt>
                <c:pt idx="13">
                  <c:v>3.3557046979865768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4EA-4FE7-BAC3-F8DC348F6337}"/>
            </c:ext>
          </c:extLst>
        </c:ser>
        <c:ser>
          <c:idx val="8"/>
          <c:order val="8"/>
          <c:tx>
            <c:strRef>
              <c:f>'%pamulang'!$CO$3:$DE$3</c:f>
              <c:strCache>
                <c:ptCount val="17"/>
                <c:pt idx="0">
                  <c:v>16 Jam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  <a:prstDash val="solid"/>
            </a:ln>
          </c:spPr>
          <c:invertIfNegative val="0"/>
          <c:val>
            <c:numRef>
              <c:f>'%pamulang'!$CP$7:$DE$7</c:f>
              <c:numCache>
                <c:formatCode>General</c:formatCode>
                <c:ptCount val="16"/>
                <c:pt idx="0">
                  <c:v>5.4014598540145986</c:v>
                </c:pt>
                <c:pt idx="1">
                  <c:v>3.211678832116788</c:v>
                </c:pt>
                <c:pt idx="2">
                  <c:v>18.832116788321169</c:v>
                </c:pt>
                <c:pt idx="3">
                  <c:v>17.226277372262771</c:v>
                </c:pt>
                <c:pt idx="4">
                  <c:v>12.7007299270073</c:v>
                </c:pt>
                <c:pt idx="5">
                  <c:v>17.664233576642339</c:v>
                </c:pt>
                <c:pt idx="6">
                  <c:v>3.0656934306569341</c:v>
                </c:pt>
                <c:pt idx="7">
                  <c:v>0.145985401459854</c:v>
                </c:pt>
                <c:pt idx="8">
                  <c:v>0.145985401459854</c:v>
                </c:pt>
                <c:pt idx="9">
                  <c:v>0.29197080291970801</c:v>
                </c:pt>
                <c:pt idx="10">
                  <c:v>2.335766423357664</c:v>
                </c:pt>
                <c:pt idx="11">
                  <c:v>2.773722627737226</c:v>
                </c:pt>
                <c:pt idx="12">
                  <c:v>2.9197080291970798</c:v>
                </c:pt>
                <c:pt idx="13">
                  <c:v>0.87591240875912413</c:v>
                </c:pt>
                <c:pt idx="14">
                  <c:v>10.802919708029201</c:v>
                </c:pt>
                <c:pt idx="15">
                  <c:v>1.605839416058394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4EA-4FE7-BAC3-F8DC348F6337}"/>
            </c:ext>
          </c:extLst>
        </c:ser>
        <c:ser>
          <c:idx val="9"/>
          <c:order val="9"/>
          <c:tx>
            <c:strRef>
              <c:f>'%pamulang'!$DH$3:$DY$3</c:f>
              <c:strCache>
                <c:ptCount val="18"/>
                <c:pt idx="0">
                  <c:v>17 Jam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  <a:prstDash val="solid"/>
            </a:ln>
          </c:spPr>
          <c:invertIfNegative val="0"/>
          <c:val>
            <c:numRef>
              <c:f>'%pamulang'!$DI$7:$DY$7</c:f>
              <c:numCache>
                <c:formatCode>General</c:formatCode>
                <c:ptCount val="17"/>
                <c:pt idx="0">
                  <c:v>4.3184885290148447</c:v>
                </c:pt>
                <c:pt idx="1">
                  <c:v>0.1349527665317139</c:v>
                </c:pt>
                <c:pt idx="2">
                  <c:v>2.5641025641025639</c:v>
                </c:pt>
                <c:pt idx="3">
                  <c:v>0.26990553306342779</c:v>
                </c:pt>
                <c:pt idx="4">
                  <c:v>1.619433198380567</c:v>
                </c:pt>
                <c:pt idx="5">
                  <c:v>0.1349527665317139</c:v>
                </c:pt>
                <c:pt idx="6">
                  <c:v>4.048582995951417</c:v>
                </c:pt>
                <c:pt idx="7">
                  <c:v>0.67476383265856954</c:v>
                </c:pt>
                <c:pt idx="8">
                  <c:v>0.80971659919028338</c:v>
                </c:pt>
                <c:pt idx="9">
                  <c:v>0.26990553306342779</c:v>
                </c:pt>
                <c:pt idx="10">
                  <c:v>0.1349527665317139</c:v>
                </c:pt>
                <c:pt idx="11">
                  <c:v>5.8029689608636978</c:v>
                </c:pt>
                <c:pt idx="12">
                  <c:v>18.35357624831309</c:v>
                </c:pt>
                <c:pt idx="13">
                  <c:v>19.973009446693659</c:v>
                </c:pt>
                <c:pt idx="14">
                  <c:v>13.765182186234821</c:v>
                </c:pt>
                <c:pt idx="15">
                  <c:v>19.298245614035089</c:v>
                </c:pt>
                <c:pt idx="16">
                  <c:v>7.8272604588394064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4EA-4FE7-BAC3-F8DC348F6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6225455"/>
        <c:axId val="936223055"/>
      </c:barChart>
      <c:catAx>
        <c:axId val="9362254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Jam</a:t>
                </a:r>
                <a:r>
                  <a:rPr lang="en-US" baseline="0"/>
                  <a:t> ke-n</a:t>
                </a:r>
                <a:endParaRPr lang="en-US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23055"/>
        <c:crosses val="autoZero"/>
        <c:auto val="1"/>
        <c:lblAlgn val="ctr"/>
        <c:lblOffset val="100"/>
        <c:noMultiLvlLbl val="0"/>
      </c:catAx>
      <c:valAx>
        <c:axId val="93622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Curah Hujan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25455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Bendung Pasar Baru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'%pasarbaru'!$A$3:$C$3</c:f>
              <c:strCache>
                <c:ptCount val="3"/>
                <c:pt idx="0">
                  <c:v>2 Jam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val>
            <c:numRef>
              <c:f>'%pasarbaru'!$B$7:$C$7</c:f>
              <c:numCache>
                <c:formatCode>General</c:formatCode>
                <c:ptCount val="2"/>
                <c:pt idx="0">
                  <c:v>34.693877551020407</c:v>
                </c:pt>
                <c:pt idx="1">
                  <c:v>65.306122448979593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9E-45B9-9BE1-540F7F77C911}"/>
            </c:ext>
          </c:extLst>
        </c:ser>
        <c:ser>
          <c:idx val="1"/>
          <c:order val="1"/>
          <c:tx>
            <c:strRef>
              <c:f>'%pasarbaru'!$F$3:$J$3</c:f>
              <c:strCache>
                <c:ptCount val="5"/>
                <c:pt idx="0">
                  <c:v>4 Jam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val>
            <c:numRef>
              <c:f>'%pasarbaru'!$G$7:$J$7</c:f>
              <c:numCache>
                <c:formatCode>General</c:formatCode>
                <c:ptCount val="4"/>
                <c:pt idx="0">
                  <c:v>59.292035398230091</c:v>
                </c:pt>
                <c:pt idx="1">
                  <c:v>35.398230088495573</c:v>
                </c:pt>
                <c:pt idx="2">
                  <c:v>3.5398230088495581</c:v>
                </c:pt>
                <c:pt idx="3">
                  <c:v>1.7699115044247791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9E-45B9-9BE1-540F7F77C911}"/>
            </c:ext>
          </c:extLst>
        </c:ser>
        <c:ser>
          <c:idx val="2"/>
          <c:order val="2"/>
          <c:tx>
            <c:strRef>
              <c:f>'%pasarbaru'!$M$3:$T$3</c:f>
              <c:strCache>
                <c:ptCount val="8"/>
                <c:pt idx="0">
                  <c:v>7 Jam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val>
            <c:numRef>
              <c:f>'%pasarbaru'!$N$8:$T$8</c:f>
              <c:numCache>
                <c:formatCode>General</c:formatCode>
                <c:ptCount val="7"/>
                <c:pt idx="0">
                  <c:v>10.98561371288644</c:v>
                </c:pt>
                <c:pt idx="1">
                  <c:v>22.298745026017752</c:v>
                </c:pt>
                <c:pt idx="2">
                  <c:v>3.676155494337312</c:v>
                </c:pt>
                <c:pt idx="3">
                  <c:v>14.79032751760024</c:v>
                </c:pt>
                <c:pt idx="4">
                  <c:v>4.0465258647076832</c:v>
                </c:pt>
                <c:pt idx="5">
                  <c:v>37.863483318028777</c:v>
                </c:pt>
                <c:pt idx="6">
                  <c:v>6.3391490664217942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9E-45B9-9BE1-540F7F77C911}"/>
            </c:ext>
          </c:extLst>
        </c:ser>
        <c:ser>
          <c:idx val="3"/>
          <c:order val="3"/>
          <c:tx>
            <c:strRef>
              <c:f>'%pasarbaru'!$W$3:$AF$3</c:f>
              <c:strCache>
                <c:ptCount val="10"/>
                <c:pt idx="0">
                  <c:v>9 Jam</c:v>
                </c:pt>
              </c:strCache>
            </c:strRef>
          </c:tx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val>
            <c:numRef>
              <c:f>'%pasarbaru'!$X$8:$AF$8</c:f>
              <c:numCache>
                <c:formatCode>General</c:formatCode>
                <c:ptCount val="9"/>
                <c:pt idx="0">
                  <c:v>26.949160811865731</c:v>
                </c:pt>
                <c:pt idx="1">
                  <c:v>13.38065964090554</c:v>
                </c:pt>
                <c:pt idx="2">
                  <c:v>18.503610460577669</c:v>
                </c:pt>
                <c:pt idx="3">
                  <c:v>6.5232240437158469</c:v>
                </c:pt>
                <c:pt idx="4">
                  <c:v>19.66969164715066</c:v>
                </c:pt>
                <c:pt idx="5">
                  <c:v>6.1841334894613578</c:v>
                </c:pt>
                <c:pt idx="6">
                  <c:v>5.7108704137392667</c:v>
                </c:pt>
                <c:pt idx="7">
                  <c:v>1.539324746291959</c:v>
                </c:pt>
                <c:pt idx="8">
                  <c:v>1.539324746291959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89E-45B9-9BE1-540F7F77C911}"/>
            </c:ext>
          </c:extLst>
        </c:ser>
        <c:ser>
          <c:idx val="4"/>
          <c:order val="4"/>
          <c:tx>
            <c:strRef>
              <c:f>'%pasarbaru'!$AI$3:$AS$3</c:f>
              <c:strCache>
                <c:ptCount val="11"/>
                <c:pt idx="0">
                  <c:v>10 Jam</c:v>
                </c:pt>
              </c:strCache>
            </c:strRef>
          </c:tx>
          <c:spPr>
            <a:solidFill>
              <a:schemeClr val="accent5"/>
            </a:solidFill>
            <a:ln>
              <a:noFill/>
              <a:prstDash val="solid"/>
            </a:ln>
          </c:spPr>
          <c:invertIfNegative val="0"/>
          <c:val>
            <c:numRef>
              <c:f>'%pasarbaru'!$AJ$8:$AS$8</c:f>
              <c:numCache>
                <c:formatCode>General</c:formatCode>
                <c:ptCount val="10"/>
                <c:pt idx="0">
                  <c:v>29.737969676994069</c:v>
                </c:pt>
                <c:pt idx="1">
                  <c:v>2.167106130520764</c:v>
                </c:pt>
                <c:pt idx="2">
                  <c:v>1.5573500329597889</c:v>
                </c:pt>
                <c:pt idx="3">
                  <c:v>12.582399472643379</c:v>
                </c:pt>
                <c:pt idx="4">
                  <c:v>11.91496374423204</c:v>
                </c:pt>
                <c:pt idx="5">
                  <c:v>25.263678312458801</c:v>
                </c:pt>
                <c:pt idx="6">
                  <c:v>7.3088332234673707</c:v>
                </c:pt>
                <c:pt idx="7">
                  <c:v>3.213579433091629</c:v>
                </c:pt>
                <c:pt idx="8">
                  <c:v>2.3319050758075148</c:v>
                </c:pt>
                <c:pt idx="9">
                  <c:v>3.922214897824654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9E-45B9-9BE1-540F7F77C911}"/>
            </c:ext>
          </c:extLst>
        </c:ser>
        <c:ser>
          <c:idx val="5"/>
          <c:order val="5"/>
          <c:tx>
            <c:strRef>
              <c:f>'%pasarbaru'!$AV$3:$BG$3</c:f>
              <c:strCache>
                <c:ptCount val="12"/>
                <c:pt idx="0">
                  <c:v>11 Jam</c:v>
                </c:pt>
              </c:strCache>
            </c:strRef>
          </c:tx>
          <c:spPr>
            <a:solidFill>
              <a:schemeClr val="accent6"/>
            </a:solidFill>
            <a:ln>
              <a:noFill/>
              <a:prstDash val="solid"/>
            </a:ln>
          </c:spPr>
          <c:invertIfNegative val="0"/>
          <c:val>
            <c:numRef>
              <c:f>'%pasarbaru'!$AW$7:$BG$7</c:f>
              <c:numCache>
                <c:formatCode>General</c:formatCode>
                <c:ptCount val="11"/>
                <c:pt idx="0">
                  <c:v>4.5977011494252871</c:v>
                </c:pt>
                <c:pt idx="1">
                  <c:v>0.57471264367816088</c:v>
                </c:pt>
                <c:pt idx="2">
                  <c:v>9.7701149425287355</c:v>
                </c:pt>
                <c:pt idx="3">
                  <c:v>50</c:v>
                </c:pt>
                <c:pt idx="4">
                  <c:v>2.873563218390804</c:v>
                </c:pt>
                <c:pt idx="5">
                  <c:v>10.91954022988506</c:v>
                </c:pt>
                <c:pt idx="6">
                  <c:v>7.4712643678160928</c:v>
                </c:pt>
                <c:pt idx="7">
                  <c:v>7.4712643678160928</c:v>
                </c:pt>
                <c:pt idx="8">
                  <c:v>2.873563218390804</c:v>
                </c:pt>
                <c:pt idx="9">
                  <c:v>2.298850574712644</c:v>
                </c:pt>
                <c:pt idx="10">
                  <c:v>1.149425287356322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89E-45B9-9BE1-540F7F77C911}"/>
            </c:ext>
          </c:extLst>
        </c:ser>
        <c:ser>
          <c:idx val="6"/>
          <c:order val="6"/>
          <c:tx>
            <c:strRef>
              <c:f>'%pasarbaru'!$BJ$3:$BV$3</c:f>
              <c:strCache>
                <c:ptCount val="13"/>
                <c:pt idx="0">
                  <c:v>12 Jam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c:spPr>
          <c:invertIfNegative val="0"/>
          <c:val>
            <c:numRef>
              <c:f>'%pasarbaru'!$BK$7:$BV$7</c:f>
              <c:numCache>
                <c:formatCode>General</c:formatCode>
                <c:ptCount val="12"/>
                <c:pt idx="0">
                  <c:v>6.9306930693069324</c:v>
                </c:pt>
                <c:pt idx="1">
                  <c:v>31.683168316831679</c:v>
                </c:pt>
                <c:pt idx="2">
                  <c:v>23.762376237623759</c:v>
                </c:pt>
                <c:pt idx="3">
                  <c:v>7.9207920792079207</c:v>
                </c:pt>
                <c:pt idx="4">
                  <c:v>3.9603960396039599</c:v>
                </c:pt>
                <c:pt idx="5">
                  <c:v>4.9504950495049496</c:v>
                </c:pt>
                <c:pt idx="6">
                  <c:v>3.9603960396039599</c:v>
                </c:pt>
                <c:pt idx="7">
                  <c:v>2.9702970297029698</c:v>
                </c:pt>
                <c:pt idx="8">
                  <c:v>2.9702970297029698</c:v>
                </c:pt>
                <c:pt idx="9">
                  <c:v>3.9603960396039599</c:v>
                </c:pt>
                <c:pt idx="10">
                  <c:v>3.9603960396039599</c:v>
                </c:pt>
                <c:pt idx="11">
                  <c:v>2.9702970297029698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89E-45B9-9BE1-540F7F77C911}"/>
            </c:ext>
          </c:extLst>
        </c:ser>
        <c:ser>
          <c:idx val="7"/>
          <c:order val="7"/>
          <c:tx>
            <c:strRef>
              <c:f>'%pasarbaru'!$BY$3:$CM$3</c:f>
              <c:strCache>
                <c:ptCount val="15"/>
                <c:pt idx="0">
                  <c:v>14 Jam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  <a:prstDash val="solid"/>
            </a:ln>
          </c:spPr>
          <c:invertIfNegative val="0"/>
          <c:val>
            <c:numRef>
              <c:f>'%pasarbaru'!$BZ$7:$CM$7</c:f>
              <c:numCache>
                <c:formatCode>General</c:formatCode>
                <c:ptCount val="14"/>
                <c:pt idx="0">
                  <c:v>10.18518518518519</c:v>
                </c:pt>
                <c:pt idx="1">
                  <c:v>17.592592592592592</c:v>
                </c:pt>
                <c:pt idx="2">
                  <c:v>8.3333333333333321</c:v>
                </c:pt>
                <c:pt idx="3">
                  <c:v>27.777777777777779</c:v>
                </c:pt>
                <c:pt idx="4">
                  <c:v>18.518518518518519</c:v>
                </c:pt>
                <c:pt idx="5">
                  <c:v>6.481481481481481</c:v>
                </c:pt>
                <c:pt idx="6">
                  <c:v>0.92592592592592582</c:v>
                </c:pt>
                <c:pt idx="7">
                  <c:v>4.6296296296296298</c:v>
                </c:pt>
                <c:pt idx="8">
                  <c:v>0.92592592592592582</c:v>
                </c:pt>
                <c:pt idx="9">
                  <c:v>0.92592592592592582</c:v>
                </c:pt>
                <c:pt idx="10">
                  <c:v>0.92592592592592582</c:v>
                </c:pt>
                <c:pt idx="11">
                  <c:v>0.92592592592592582</c:v>
                </c:pt>
                <c:pt idx="12">
                  <c:v>0.92592592592592582</c:v>
                </c:pt>
                <c:pt idx="13">
                  <c:v>0.92592592592592582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89E-45B9-9BE1-540F7F77C911}"/>
            </c:ext>
          </c:extLst>
        </c:ser>
        <c:ser>
          <c:idx val="8"/>
          <c:order val="8"/>
          <c:tx>
            <c:strRef>
              <c:f>'%pasarbaru'!$CP$3:$DF$3</c:f>
              <c:strCache>
                <c:ptCount val="17"/>
                <c:pt idx="0">
                  <c:v>16 Jam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  <a:prstDash val="solid"/>
            </a:ln>
          </c:spPr>
          <c:invertIfNegative val="0"/>
          <c:val>
            <c:numRef>
              <c:f>'%pasarbaru'!$CQ$7:$DF$7</c:f>
              <c:numCache>
                <c:formatCode>General</c:formatCode>
                <c:ptCount val="16"/>
                <c:pt idx="0">
                  <c:v>2.0408163265306118</c:v>
                </c:pt>
                <c:pt idx="1">
                  <c:v>3.5714285714285712</c:v>
                </c:pt>
                <c:pt idx="2">
                  <c:v>3.5714285714285712</c:v>
                </c:pt>
                <c:pt idx="3">
                  <c:v>14.795918367346941</c:v>
                </c:pt>
                <c:pt idx="4">
                  <c:v>17.3469387755102</c:v>
                </c:pt>
                <c:pt idx="5">
                  <c:v>4.0816326530612246</c:v>
                </c:pt>
                <c:pt idx="6">
                  <c:v>4.0816326530612246</c:v>
                </c:pt>
                <c:pt idx="7">
                  <c:v>11.73469387755102</c:v>
                </c:pt>
                <c:pt idx="8">
                  <c:v>4.0816326530612246</c:v>
                </c:pt>
                <c:pt idx="9">
                  <c:v>5.1020408163265314</c:v>
                </c:pt>
                <c:pt idx="10">
                  <c:v>10.204081632653059</c:v>
                </c:pt>
                <c:pt idx="11">
                  <c:v>7.1428571428571423</c:v>
                </c:pt>
                <c:pt idx="12">
                  <c:v>3.0612244897959182</c:v>
                </c:pt>
                <c:pt idx="13">
                  <c:v>4.0816326530612246</c:v>
                </c:pt>
                <c:pt idx="14">
                  <c:v>4.0816326530612246</c:v>
                </c:pt>
                <c:pt idx="15">
                  <c:v>1.0204081632653059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89E-45B9-9BE1-540F7F77C9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6225455"/>
        <c:axId val="936223055"/>
      </c:barChart>
      <c:catAx>
        <c:axId val="9362254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Jam</a:t>
                </a:r>
                <a:r>
                  <a:rPr lang="en-US" baseline="0"/>
                  <a:t> ke-n</a:t>
                </a:r>
                <a:endParaRPr lang="en-US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23055"/>
        <c:crosses val="autoZero"/>
        <c:auto val="1"/>
        <c:lblAlgn val="ctr"/>
        <c:lblOffset val="100"/>
        <c:noMultiLvlLbl val="0"/>
      </c:catAx>
      <c:valAx>
        <c:axId val="93622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Curah Hujan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25455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Ranca Bungur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'%rancabungur'!$A$3:$D$3</c:f>
              <c:strCache>
                <c:ptCount val="4"/>
                <c:pt idx="0">
                  <c:v>3 Jam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val>
            <c:numRef>
              <c:f>'%rancabungur'!$B$7:$D$7</c:f>
              <c:numCache>
                <c:formatCode>General</c:formatCode>
                <c:ptCount val="3"/>
                <c:pt idx="0">
                  <c:v>3.1007751937984498</c:v>
                </c:pt>
                <c:pt idx="1">
                  <c:v>91.472868217054256</c:v>
                </c:pt>
                <c:pt idx="2">
                  <c:v>5.4263565891472867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B4-4B09-A537-A3BC1C692B31}"/>
            </c:ext>
          </c:extLst>
        </c:ser>
        <c:ser>
          <c:idx val="1"/>
          <c:order val="1"/>
          <c:tx>
            <c:strRef>
              <c:f>'%rancabungur'!$G$3:$L$3</c:f>
              <c:strCache>
                <c:ptCount val="6"/>
                <c:pt idx="0">
                  <c:v>5 Jam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val>
            <c:numRef>
              <c:f>'%rancabungur'!$H$7:$L$7</c:f>
              <c:numCache>
                <c:formatCode>General</c:formatCode>
                <c:ptCount val="5"/>
                <c:pt idx="0">
                  <c:v>12.295081967213109</c:v>
                </c:pt>
                <c:pt idx="1">
                  <c:v>38.524590163934427</c:v>
                </c:pt>
                <c:pt idx="2">
                  <c:v>44.26229508196721</c:v>
                </c:pt>
                <c:pt idx="3">
                  <c:v>0.81967213114754101</c:v>
                </c:pt>
                <c:pt idx="4">
                  <c:v>4.0983606557377046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B4-4B09-A537-A3BC1C692B31}"/>
            </c:ext>
          </c:extLst>
        </c:ser>
        <c:ser>
          <c:idx val="2"/>
          <c:order val="2"/>
          <c:tx>
            <c:strRef>
              <c:f>'%rancabungur'!$O$3:$W$3</c:f>
              <c:strCache>
                <c:ptCount val="9"/>
                <c:pt idx="0">
                  <c:v>8 Jam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val>
            <c:numRef>
              <c:f>'%rancabungur'!$P$7:$W$7</c:f>
              <c:numCache>
                <c:formatCode>General</c:formatCode>
                <c:ptCount val="8"/>
                <c:pt idx="0">
                  <c:v>0.81967213114754101</c:v>
                </c:pt>
                <c:pt idx="1">
                  <c:v>1.639344262295082</c:v>
                </c:pt>
                <c:pt idx="2">
                  <c:v>4.918032786885246</c:v>
                </c:pt>
                <c:pt idx="3">
                  <c:v>1.639344262295082</c:v>
                </c:pt>
                <c:pt idx="4">
                  <c:v>47.540983606557383</c:v>
                </c:pt>
                <c:pt idx="5">
                  <c:v>28.688524590163929</c:v>
                </c:pt>
                <c:pt idx="6">
                  <c:v>7.3770491803278686</c:v>
                </c:pt>
                <c:pt idx="7">
                  <c:v>7.3770491803278686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B4-4B09-A537-A3BC1C692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6225455"/>
        <c:axId val="936223055"/>
      </c:barChart>
      <c:catAx>
        <c:axId val="9362254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Jam</a:t>
                </a:r>
                <a:r>
                  <a:rPr lang="en-US" baseline="0"/>
                  <a:t> ke-n</a:t>
                </a:r>
                <a:endParaRPr lang="en-US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23055"/>
        <c:crosses val="autoZero"/>
        <c:auto val="1"/>
        <c:lblAlgn val="ctr"/>
        <c:lblOffset val="100"/>
        <c:noMultiLvlLbl val="0"/>
      </c:catAx>
      <c:valAx>
        <c:axId val="93622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Curah Hujan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25455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Pasir Jaya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'%pasirjaya'!$A$3:$B$3</c:f>
              <c:strCache>
                <c:ptCount val="2"/>
                <c:pt idx="0">
                  <c:v>1 Jam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val>
            <c:numRef>
              <c:f>'%pasirjaya'!$B$7</c:f>
              <c:numCache>
                <c:formatCode>General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9D-4C65-9FCB-03AF1637EFF4}"/>
            </c:ext>
          </c:extLst>
        </c:ser>
        <c:ser>
          <c:idx val="1"/>
          <c:order val="1"/>
          <c:tx>
            <c:strRef>
              <c:f>'%pasirjaya'!$E$3:$G$3</c:f>
              <c:strCache>
                <c:ptCount val="3"/>
                <c:pt idx="0">
                  <c:v>2 Jam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val>
            <c:numRef>
              <c:f>'%pasirjaya'!$F$8:$G$8</c:f>
              <c:numCache>
                <c:formatCode>General</c:formatCode>
                <c:ptCount val="2"/>
                <c:pt idx="0">
                  <c:v>82.975531663720176</c:v>
                </c:pt>
                <c:pt idx="1">
                  <c:v>17.024468336279821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9D-4C65-9FCB-03AF1637EFF4}"/>
            </c:ext>
          </c:extLst>
        </c:ser>
        <c:ser>
          <c:idx val="2"/>
          <c:order val="2"/>
          <c:tx>
            <c:strRef>
              <c:f>'%pasirjaya'!$J$3:$M$3</c:f>
              <c:strCache>
                <c:ptCount val="4"/>
                <c:pt idx="0">
                  <c:v>3 Jam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val>
            <c:numRef>
              <c:f>'%pasirjaya'!$K$9:$M$9</c:f>
              <c:numCache>
                <c:formatCode>General</c:formatCode>
                <c:ptCount val="3"/>
                <c:pt idx="0">
                  <c:v>41.285897876347157</c:v>
                </c:pt>
                <c:pt idx="1">
                  <c:v>44.905014569098249</c:v>
                </c:pt>
                <c:pt idx="2">
                  <c:v>13.809087554554591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9D-4C65-9FCB-03AF1637EFF4}"/>
            </c:ext>
          </c:extLst>
        </c:ser>
        <c:ser>
          <c:idx val="3"/>
          <c:order val="3"/>
          <c:tx>
            <c:strRef>
              <c:f>'%pasirjaya'!$P$3:$T$3</c:f>
              <c:strCache>
                <c:ptCount val="5"/>
                <c:pt idx="0">
                  <c:v>4 Jam</c:v>
                </c:pt>
              </c:strCache>
            </c:strRef>
          </c:tx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val>
            <c:numRef>
              <c:f>'%pasirjaya'!$Q$10:$T$10</c:f>
              <c:numCache>
                <c:formatCode>General</c:formatCode>
                <c:ptCount val="4"/>
                <c:pt idx="0">
                  <c:v>39.290025683524902</c:v>
                </c:pt>
                <c:pt idx="1">
                  <c:v>33.349219417867772</c:v>
                </c:pt>
                <c:pt idx="2">
                  <c:v>11.585287679119981</c:v>
                </c:pt>
                <c:pt idx="3">
                  <c:v>15.775467219487339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F9D-4C65-9FCB-03AF1637EFF4}"/>
            </c:ext>
          </c:extLst>
        </c:ser>
        <c:ser>
          <c:idx val="4"/>
          <c:order val="4"/>
          <c:tx>
            <c:strRef>
              <c:f>'%pasirjaya'!$W$3:$AB$3</c:f>
              <c:strCache>
                <c:ptCount val="6"/>
                <c:pt idx="0">
                  <c:v>5 Jam</c:v>
                </c:pt>
              </c:strCache>
            </c:strRef>
          </c:tx>
          <c:spPr>
            <a:solidFill>
              <a:schemeClr val="accent5"/>
            </a:solidFill>
            <a:ln>
              <a:noFill/>
              <a:prstDash val="solid"/>
            </a:ln>
          </c:spPr>
          <c:invertIfNegative val="0"/>
          <c:val>
            <c:numRef>
              <c:f>'%pasirjaya'!$X$10:$AB$10</c:f>
              <c:numCache>
                <c:formatCode>General</c:formatCode>
                <c:ptCount val="5"/>
                <c:pt idx="0">
                  <c:v>46.755748774030678</c:v>
                </c:pt>
                <c:pt idx="1">
                  <c:v>27.31516793125456</c:v>
                </c:pt>
                <c:pt idx="2">
                  <c:v>15.614852941268859</c:v>
                </c:pt>
                <c:pt idx="3">
                  <c:v>9.5441705649953779</c:v>
                </c:pt>
                <c:pt idx="4">
                  <c:v>0.77005978845053236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F9D-4C65-9FCB-03AF1637EFF4}"/>
            </c:ext>
          </c:extLst>
        </c:ser>
        <c:ser>
          <c:idx val="5"/>
          <c:order val="5"/>
          <c:tx>
            <c:strRef>
              <c:f>'%pasirjaya'!$AE$3:$AK$3</c:f>
              <c:strCache>
                <c:ptCount val="7"/>
                <c:pt idx="0">
                  <c:v>6 Jam</c:v>
                </c:pt>
              </c:strCache>
            </c:strRef>
          </c:tx>
          <c:spPr>
            <a:solidFill>
              <a:schemeClr val="accent6"/>
            </a:solidFill>
            <a:ln>
              <a:noFill/>
              <a:prstDash val="solid"/>
            </a:ln>
          </c:spPr>
          <c:invertIfNegative val="0"/>
          <c:val>
            <c:numRef>
              <c:f>'%pasirjaya'!$AF$7:$AK$7</c:f>
              <c:numCache>
                <c:formatCode>General</c:formatCode>
                <c:ptCount val="6"/>
                <c:pt idx="0">
                  <c:v>0.97560975609756095</c:v>
                </c:pt>
                <c:pt idx="1">
                  <c:v>21.463414634146339</c:v>
                </c:pt>
                <c:pt idx="2">
                  <c:v>74.634146341463421</c:v>
                </c:pt>
                <c:pt idx="3">
                  <c:v>0.48780487804878048</c:v>
                </c:pt>
                <c:pt idx="4">
                  <c:v>0.48780487804878048</c:v>
                </c:pt>
                <c:pt idx="5">
                  <c:v>1.9512195121951219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F9D-4C65-9FCB-03AF1637EFF4}"/>
            </c:ext>
          </c:extLst>
        </c:ser>
        <c:ser>
          <c:idx val="6"/>
          <c:order val="6"/>
          <c:tx>
            <c:strRef>
              <c:f>'%pasirjaya'!$AN$3:$AU$3</c:f>
              <c:strCache>
                <c:ptCount val="8"/>
                <c:pt idx="0">
                  <c:v>7 Jam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c:spPr>
          <c:invertIfNegative val="0"/>
          <c:val>
            <c:numRef>
              <c:f>'%pasirjaya'!$AO$8:$AU$8</c:f>
              <c:numCache>
                <c:formatCode>General</c:formatCode>
                <c:ptCount val="7"/>
                <c:pt idx="0">
                  <c:v>0.56077170418006439</c:v>
                </c:pt>
                <c:pt idx="1">
                  <c:v>10.34855305466238</c:v>
                </c:pt>
                <c:pt idx="2">
                  <c:v>7.7446945337620576</c:v>
                </c:pt>
                <c:pt idx="3">
                  <c:v>12.344694533762061</c:v>
                </c:pt>
                <c:pt idx="4">
                  <c:v>37.950482315112538</c:v>
                </c:pt>
                <c:pt idx="5">
                  <c:v>25.768488745980711</c:v>
                </c:pt>
                <c:pt idx="6">
                  <c:v>5.2823151125401928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F9D-4C65-9FCB-03AF1637EFF4}"/>
            </c:ext>
          </c:extLst>
        </c:ser>
        <c:ser>
          <c:idx val="7"/>
          <c:order val="7"/>
          <c:tx>
            <c:strRef>
              <c:f>'%pasirjaya'!$AX$3:$BJ$3</c:f>
              <c:strCache>
                <c:ptCount val="13"/>
                <c:pt idx="0">
                  <c:v>12 Jam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  <a:prstDash val="solid"/>
            </a:ln>
          </c:spPr>
          <c:invertIfNegative val="0"/>
          <c:val>
            <c:numRef>
              <c:f>'%pasirjaya'!$AY$7:$BJ$7</c:f>
              <c:numCache>
                <c:formatCode>General</c:formatCode>
                <c:ptCount val="12"/>
                <c:pt idx="0">
                  <c:v>2.9411764705882351</c:v>
                </c:pt>
                <c:pt idx="1">
                  <c:v>1.3071895424836599</c:v>
                </c:pt>
                <c:pt idx="2">
                  <c:v>2.9411764705882351</c:v>
                </c:pt>
                <c:pt idx="3">
                  <c:v>25.490196078431371</c:v>
                </c:pt>
                <c:pt idx="4">
                  <c:v>5.2287581699346406</c:v>
                </c:pt>
                <c:pt idx="5">
                  <c:v>16.33986928104575</c:v>
                </c:pt>
                <c:pt idx="6">
                  <c:v>15.03267973856209</c:v>
                </c:pt>
                <c:pt idx="7">
                  <c:v>5.5555555555555554</c:v>
                </c:pt>
                <c:pt idx="8">
                  <c:v>1.6339869281045749</c:v>
                </c:pt>
                <c:pt idx="9">
                  <c:v>1.9607843137254899</c:v>
                </c:pt>
                <c:pt idx="10">
                  <c:v>16.993464052287582</c:v>
                </c:pt>
                <c:pt idx="11">
                  <c:v>4.5751633986928102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F9D-4C65-9FCB-03AF1637E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6225455"/>
        <c:axId val="936223055"/>
      </c:barChart>
      <c:catAx>
        <c:axId val="9362254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Jam</a:t>
                </a:r>
                <a:r>
                  <a:rPr lang="en-US" baseline="0"/>
                  <a:t> ke-n</a:t>
                </a:r>
                <a:endParaRPr lang="en-US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23055"/>
        <c:crosses val="autoZero"/>
        <c:auto val="1"/>
        <c:lblAlgn val="ctr"/>
        <c:lblOffset val="100"/>
        <c:noMultiLvlLbl val="0"/>
      </c:catAx>
      <c:valAx>
        <c:axId val="93622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Curah Hujan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25455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Frekuensi</a:t>
            </a:r>
            <a:r>
              <a:rPr lang="en-US" baseline="0"/>
              <a:t> Durasi (Cawang)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numRef>
              <c:f>duration_freq!$A$5:$A$16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13</c:v>
                </c:pt>
                <c:pt idx="11">
                  <c:v>14</c:v>
                </c:pt>
              </c:numCache>
            </c:numRef>
          </c:cat>
          <c:val>
            <c:numRef>
              <c:f>duration_freq!$B$5:$B$16</c:f>
              <c:numCache>
                <c:formatCode>General</c:formatCode>
                <c:ptCount val="12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6</c:v>
                </c:pt>
                <c:pt idx="4">
                  <c:v>6</c:v>
                </c:pt>
                <c:pt idx="5">
                  <c:v>4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D-4C0A-91E4-449D25175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5680783"/>
        <c:axId val="1045674543"/>
      </c:barChart>
      <c:catAx>
        <c:axId val="10456807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Durasi (jam)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674543"/>
        <c:crosses val="autoZero"/>
        <c:auto val="1"/>
        <c:lblAlgn val="ctr"/>
        <c:lblOffset val="100"/>
        <c:noMultiLvlLbl val="0"/>
      </c:catAx>
      <c:valAx>
        <c:axId val="104567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Frekuensi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680783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Frekuensi</a:t>
            </a:r>
            <a:r>
              <a:rPr lang="en-US" baseline="0"/>
              <a:t> Durasi (Bendung Pasar Baru)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cat>
            <c:numRef>
              <c:f>duration_freq!$U$5:$U$13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7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</c:numCache>
            </c:numRef>
          </c:cat>
          <c:val>
            <c:numRef>
              <c:f>duration_freq!$V$5:$V$13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B6-4BF6-BE82-AF818CC5A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5680783"/>
        <c:axId val="1045674543"/>
      </c:barChart>
      <c:catAx>
        <c:axId val="10456807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Durasi (jam)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674543"/>
        <c:crosses val="autoZero"/>
        <c:auto val="1"/>
        <c:lblAlgn val="ctr"/>
        <c:lblOffset val="100"/>
        <c:noMultiLvlLbl val="0"/>
      </c:catAx>
      <c:valAx>
        <c:axId val="104567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Frekuensi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680783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Frekuensi</a:t>
            </a:r>
            <a:r>
              <a:rPr lang="en-US" baseline="0"/>
              <a:t> Durasi (AWS Ciawi)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numRef>
              <c:f>duration_freq!$G$5</c:f>
              <c:numCache>
                <c:formatCode>General</c:formatCode>
                <c:ptCount val="1"/>
                <c:pt idx="0">
                  <c:v>5</c:v>
                </c:pt>
              </c:numCache>
            </c:numRef>
          </c:cat>
          <c:val>
            <c:numRef>
              <c:f>duration_freq!$H$5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61-441B-8162-918ECF676C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5680783"/>
        <c:axId val="1045674543"/>
      </c:barChart>
      <c:catAx>
        <c:axId val="10456807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Durasi (jam)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674543"/>
        <c:crosses val="autoZero"/>
        <c:auto val="1"/>
        <c:lblAlgn val="ctr"/>
        <c:lblOffset val="100"/>
        <c:noMultiLvlLbl val="0"/>
      </c:catAx>
      <c:valAx>
        <c:axId val="104567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Frekuensi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680783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Frekuensi</a:t>
            </a:r>
            <a:r>
              <a:rPr lang="en-US" baseline="0"/>
              <a:t> Durasi (Villa Pamulang)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cat>
            <c:numRef>
              <c:f>duration_freq!$K$5:$K$14</c:f>
              <c:numCache>
                <c:formatCode>General</c:formatCode>
                <c:ptCount val="10"/>
                <c:pt idx="0">
                  <c:v>3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16</c:v>
                </c:pt>
                <c:pt idx="9">
                  <c:v>17</c:v>
                </c:pt>
              </c:numCache>
            </c:numRef>
          </c:cat>
          <c:val>
            <c:numRef>
              <c:f>duration_freq!$L$5:$L$14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C4-4343-B5C9-D774C36429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5680783"/>
        <c:axId val="1045674543"/>
      </c:barChart>
      <c:catAx>
        <c:axId val="10456807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Durasi (jam)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674543"/>
        <c:crosses val="autoZero"/>
        <c:auto val="1"/>
        <c:lblAlgn val="ctr"/>
        <c:lblOffset val="100"/>
        <c:noMultiLvlLbl val="0"/>
      </c:catAx>
      <c:valAx>
        <c:axId val="104567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Frekuensi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680783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Frekuensi</a:t>
            </a:r>
            <a:r>
              <a:rPr lang="en-US" baseline="0"/>
              <a:t> Durasi (Ranca Bungur)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cat>
            <c:numRef>
              <c:f>duration_freq!$Q$11:$Q$13</c:f>
              <c:numCache>
                <c:formatCode>General</c:formatCode>
                <c:ptCount val="3"/>
                <c:pt idx="0">
                  <c:v>3</c:v>
                </c:pt>
                <c:pt idx="1">
                  <c:v>5</c:v>
                </c:pt>
                <c:pt idx="2">
                  <c:v>8</c:v>
                </c:pt>
              </c:numCache>
            </c:numRef>
          </c:cat>
          <c:val>
            <c:numRef>
              <c:f>duration_freq!$R$11:$R$13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0E-4406-9DE5-0AFA28790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5680783"/>
        <c:axId val="1045674543"/>
      </c:barChart>
      <c:catAx>
        <c:axId val="10456807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Durasi (jam)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674543"/>
        <c:crosses val="autoZero"/>
        <c:auto val="1"/>
        <c:lblAlgn val="ctr"/>
        <c:lblOffset val="100"/>
        <c:noMultiLvlLbl val="0"/>
      </c:catAx>
      <c:valAx>
        <c:axId val="104567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Frekuensi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680783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Frekuensi</a:t>
            </a:r>
            <a:r>
              <a:rPr lang="en-US" baseline="0"/>
              <a:t> Durasi (Pasir Jaya)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cat>
            <c:numRef>
              <c:f>duration_freq!$Y$5:$Y$12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12</c:v>
                </c:pt>
              </c:numCache>
            </c:numRef>
          </c:cat>
          <c:val>
            <c:numRef>
              <c:f>duration_freq!$Z$5:$Z$12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9C-4AB9-A5B4-83F47B12EA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5680783"/>
        <c:axId val="1045674543"/>
      </c:barChart>
      <c:catAx>
        <c:axId val="10456807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Durasi (jam)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674543"/>
        <c:crosses val="autoZero"/>
        <c:auto val="1"/>
        <c:lblAlgn val="ctr"/>
        <c:lblOffset val="100"/>
        <c:noMultiLvlLbl val="0"/>
      </c:catAx>
      <c:valAx>
        <c:axId val="104567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Frekuensi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680783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Frekuensi</a:t>
            </a:r>
            <a:r>
              <a:rPr lang="en-US" baseline="0"/>
              <a:t> Durasi (Situ Parigi)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cat>
            <c:numRef>
              <c:f>duration_freq!$G$9</c:f>
              <c:numCache>
                <c:formatCode>General</c:formatCode>
                <c:ptCount val="1"/>
                <c:pt idx="0">
                  <c:v>3</c:v>
                </c:pt>
              </c:numCache>
            </c:numRef>
          </c:cat>
          <c:val>
            <c:numRef>
              <c:f>duration_freq!$H$9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B3-4382-9675-B3B0FDD8FD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5680783"/>
        <c:axId val="1045674543"/>
      </c:barChart>
      <c:catAx>
        <c:axId val="10456807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Durasi (jam)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674543"/>
        <c:crosses val="autoZero"/>
        <c:auto val="1"/>
        <c:lblAlgn val="ctr"/>
        <c:lblOffset val="100"/>
        <c:noMultiLvlLbl val="0"/>
      </c:catAx>
      <c:valAx>
        <c:axId val="104567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Frekuensi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680783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Frekuensi Jam Pertama Hujan (Bendung Pasar Baru)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numRef>
              <c:f>duration_freq!$AY$5:$AY$28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duration_freq!$AZ$5:$AZ$28</c:f>
              <c:numCache>
                <c:formatCode>General</c:formatCode>
                <c:ptCount val="24"/>
                <c:pt idx="0">
                  <c:v>4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48-4370-B45E-5B6D5ED23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9672175"/>
        <c:axId val="1959671695"/>
      </c:barChart>
      <c:catAx>
        <c:axId val="19596721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Jam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6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671695"/>
        <c:crosses val="autoZero"/>
        <c:auto val="1"/>
        <c:lblAlgn val="ctr"/>
        <c:lblOffset val="100"/>
        <c:noMultiLvlLbl val="0"/>
      </c:catAx>
      <c:valAx>
        <c:axId val="195967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Frekuensi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6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672175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Frekuensi Jam Pertama Hujan (Ranca Bungur)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numRef>
              <c:f>duration_freq!$BC$5:$BC$28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duration_freq!$BD$5:$BD$28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6F-4501-81EA-AE01F2521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9672175"/>
        <c:axId val="1959671695"/>
      </c:barChart>
      <c:catAx>
        <c:axId val="19596721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Jam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6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671695"/>
        <c:crosses val="autoZero"/>
        <c:auto val="1"/>
        <c:lblAlgn val="ctr"/>
        <c:lblOffset val="100"/>
        <c:noMultiLvlLbl val="0"/>
      </c:catAx>
      <c:valAx>
        <c:axId val="195967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Frekuensi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6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672175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Frekuensi Jam Pertama Hujan (Ranca Bungur)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numRef>
              <c:f>duration_freq!$BG$5:$BG$28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duration_freq!$BH$5:$BH$28</c:f>
              <c:numCache>
                <c:formatCode>General</c:formatCode>
                <c:ptCount val="24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2</c:v>
                </c:pt>
                <c:pt idx="14">
                  <c:v>1</c:v>
                </c:pt>
                <c:pt idx="15">
                  <c:v>3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A4-4A93-9A21-63FD0CDA36C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numRef>
              <c:f>duration_freq!$BC$5:$BC$28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duration_freq!$BD$5:$BD$28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A4-4A93-9A21-63FD0CDA36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9672175"/>
        <c:axId val="1959671695"/>
      </c:barChart>
      <c:catAx>
        <c:axId val="19596721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Jam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6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671695"/>
        <c:crosses val="autoZero"/>
        <c:auto val="1"/>
        <c:lblAlgn val="ctr"/>
        <c:lblOffset val="100"/>
        <c:noMultiLvlLbl val="0"/>
      </c:catAx>
      <c:valAx>
        <c:axId val="195967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Frekuensi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6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672175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Frekuensi Jam Pertama Hujan (AWS Ciawi)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numRef>
              <c:f>duration_freq!$AK$5:$AK$28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duration_freq!$AL$5:$AL$28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AA-4CDA-BFA3-8CE951B306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9672175"/>
        <c:axId val="1959671695"/>
      </c:barChart>
      <c:catAx>
        <c:axId val="19596721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Jam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6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671695"/>
        <c:crosses val="autoZero"/>
        <c:auto val="1"/>
        <c:lblAlgn val="ctr"/>
        <c:lblOffset val="100"/>
        <c:noMultiLvlLbl val="0"/>
      </c:catAx>
      <c:valAx>
        <c:axId val="195967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Frekuensi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6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672175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Frekuensi Jam Pertama Hujan (Situ Parigi)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numRef>
              <c:f>duration_freq!$AO$5:$AO$28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duration_freq!$AP$5:$AP$28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39-4EB0-BF0B-5A9E1F8C9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9672175"/>
        <c:axId val="1959671695"/>
      </c:barChart>
      <c:catAx>
        <c:axId val="19596721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Jam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6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671695"/>
        <c:crosses val="autoZero"/>
        <c:auto val="1"/>
        <c:lblAlgn val="ctr"/>
        <c:lblOffset val="100"/>
        <c:noMultiLvlLbl val="0"/>
      </c:catAx>
      <c:valAx>
        <c:axId val="195967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Frekuensi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6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672175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Frekuensi Jam Pertama Hujan (Villa Pamulang)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numRef>
              <c:f>duration_freq!$AS$5:$AS$28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duration_freq!$AT$5:$AT$28</c:f>
              <c:numCache>
                <c:formatCode>General</c:formatCode>
                <c:ptCount val="24"/>
                <c:pt idx="0">
                  <c:v>3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3</c:v>
                </c:pt>
                <c:pt idx="15">
                  <c:v>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9F-403E-9017-17F8AD046C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9672175"/>
        <c:axId val="1959671695"/>
      </c:barChart>
      <c:catAx>
        <c:axId val="19596721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Jam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6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671695"/>
        <c:crosses val="autoZero"/>
        <c:auto val="1"/>
        <c:lblAlgn val="ctr"/>
        <c:lblOffset val="100"/>
        <c:noMultiLvlLbl val="0"/>
      </c:catAx>
      <c:valAx>
        <c:axId val="195967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Frekuensi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6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672175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Frekuensi Jam Pertama Hujan (Cawang)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numRef>
              <c:f>duration_freq!$AE$5:$AE$28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duration_freq!$AF$5:$AF$28</c:f>
              <c:numCache>
                <c:formatCode>General</c:formatCode>
                <c:ptCount val="24"/>
                <c:pt idx="0">
                  <c:v>8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</c:v>
                </c:pt>
                <c:pt idx="11">
                  <c:v>2</c:v>
                </c:pt>
                <c:pt idx="12">
                  <c:v>1</c:v>
                </c:pt>
                <c:pt idx="13">
                  <c:v>5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E4-40CE-83B7-76184C7695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9672175"/>
        <c:axId val="1959671695"/>
      </c:barChart>
      <c:catAx>
        <c:axId val="19596721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Jam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6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671695"/>
        <c:crosses val="autoZero"/>
        <c:auto val="1"/>
        <c:lblAlgn val="ctr"/>
        <c:lblOffset val="100"/>
        <c:noMultiLvlLbl val="0"/>
      </c:catAx>
      <c:valAx>
        <c:axId val="195967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Frekuensi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6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672175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Cawang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cat>
            <c:strRef>
              <c:f>int_count!$BG$5:$BG$11</c:f>
              <c:strCache>
                <c:ptCount val="7"/>
                <c:pt idx="0">
                  <c:v>0 - 1</c:v>
                </c:pt>
                <c:pt idx="1">
                  <c:v>1 - 5</c:v>
                </c:pt>
                <c:pt idx="2">
                  <c:v>5 - 10</c:v>
                </c:pt>
                <c:pt idx="3">
                  <c:v>10 - 20</c:v>
                </c:pt>
                <c:pt idx="4">
                  <c:v>20 - 50</c:v>
                </c:pt>
                <c:pt idx="5">
                  <c:v>50 - 100</c:v>
                </c:pt>
                <c:pt idx="6">
                  <c:v>&gt; 100</c:v>
                </c:pt>
              </c:strCache>
            </c:strRef>
          </c:cat>
          <c:val>
            <c:numRef>
              <c:f>int_count!$BH$5:$BH$11</c:f>
              <c:numCache>
                <c:formatCode>General</c:formatCode>
                <c:ptCount val="7"/>
                <c:pt idx="0">
                  <c:v>9</c:v>
                </c:pt>
                <c:pt idx="1">
                  <c:v>10</c:v>
                </c:pt>
                <c:pt idx="2">
                  <c:v>5</c:v>
                </c:pt>
                <c:pt idx="3">
                  <c:v>9</c:v>
                </c:pt>
                <c:pt idx="4">
                  <c:v>20</c:v>
                </c:pt>
                <c:pt idx="5">
                  <c:v>10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8E-48F2-822D-E2790FF78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1340351"/>
        <c:axId val="981343711"/>
      </c:barChart>
      <c:catAx>
        <c:axId val="981340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Intensitas</a:t>
                </a:r>
                <a:r>
                  <a:rPr lang="en-US" baseline="0"/>
                  <a:t> (mm/jam)</a:t>
                </a:r>
                <a:endParaRPr lang="en-US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343711"/>
        <c:crosses val="autoZero"/>
        <c:auto val="1"/>
        <c:lblAlgn val="ctr"/>
        <c:lblOffset val="100"/>
        <c:noMultiLvlLbl val="0"/>
      </c:catAx>
      <c:valAx>
        <c:axId val="98134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Frekuensi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34035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AWS Ciawi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cat>
            <c:strRef>
              <c:f>int_count!$BG$5:$BG$11</c:f>
              <c:strCache>
                <c:ptCount val="7"/>
                <c:pt idx="0">
                  <c:v>0 - 1</c:v>
                </c:pt>
                <c:pt idx="1">
                  <c:v>1 - 5</c:v>
                </c:pt>
                <c:pt idx="2">
                  <c:v>5 - 10</c:v>
                </c:pt>
                <c:pt idx="3">
                  <c:v>10 - 20</c:v>
                </c:pt>
                <c:pt idx="4">
                  <c:v>20 - 50</c:v>
                </c:pt>
                <c:pt idx="5">
                  <c:v>50 - 100</c:v>
                </c:pt>
                <c:pt idx="6">
                  <c:v>&gt; 100</c:v>
                </c:pt>
              </c:strCache>
            </c:strRef>
          </c:cat>
          <c:val>
            <c:numRef>
              <c:f>int_count!$BJ$5:$BJ$11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9E-4F8A-9EED-36F91E118C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1340351"/>
        <c:axId val="981343711"/>
      </c:barChart>
      <c:catAx>
        <c:axId val="981340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Intensitas</a:t>
                </a:r>
                <a:r>
                  <a:rPr lang="en-US" baseline="0"/>
                  <a:t> (mm/jam)</a:t>
                </a:r>
                <a:endParaRPr lang="en-US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343711"/>
        <c:crosses val="autoZero"/>
        <c:auto val="1"/>
        <c:lblAlgn val="ctr"/>
        <c:lblOffset val="100"/>
        <c:noMultiLvlLbl val="0"/>
      </c:catAx>
      <c:valAx>
        <c:axId val="98134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Frekuensi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34035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Situ Parigi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int_count!$BL$5:$BL$11</c:f>
              <c:strCache>
                <c:ptCount val="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int_count!$BG$5:$BG$11</c:f>
              <c:strCache>
                <c:ptCount val="7"/>
                <c:pt idx="0">
                  <c:v>0 - 1</c:v>
                </c:pt>
                <c:pt idx="1">
                  <c:v>1 - 5</c:v>
                </c:pt>
                <c:pt idx="2">
                  <c:v>5 - 10</c:v>
                </c:pt>
                <c:pt idx="3">
                  <c:v>10 - 20</c:v>
                </c:pt>
                <c:pt idx="4">
                  <c:v>20 - 50</c:v>
                </c:pt>
                <c:pt idx="5">
                  <c:v>50 - 100</c:v>
                </c:pt>
                <c:pt idx="6">
                  <c:v>&gt; 100</c:v>
                </c:pt>
              </c:strCache>
            </c:strRef>
          </c:cat>
          <c:val>
            <c:numRef>
              <c:f>int_count!$BL$5:$BL$11</c:f>
              <c:numCache>
                <c:formatCode>General</c:formatCode>
                <c:ptCount val="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BE-44FB-9CD3-F08F7B8C60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1340351"/>
        <c:axId val="981343711"/>
      </c:barChart>
      <c:catAx>
        <c:axId val="981340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Intensitas</a:t>
                </a:r>
                <a:r>
                  <a:rPr lang="en-US" baseline="0"/>
                  <a:t> (mm/jam)</a:t>
                </a:r>
                <a:endParaRPr lang="en-US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343711"/>
        <c:crosses val="autoZero"/>
        <c:auto val="1"/>
        <c:lblAlgn val="ctr"/>
        <c:lblOffset val="100"/>
        <c:noMultiLvlLbl val="0"/>
      </c:catAx>
      <c:valAx>
        <c:axId val="98134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Frekuensi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34035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Villa Pamulang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cat>
            <c:strRef>
              <c:f>int_count!$BG$5:$BG$11</c:f>
              <c:strCache>
                <c:ptCount val="7"/>
                <c:pt idx="0">
                  <c:v>0 - 1</c:v>
                </c:pt>
                <c:pt idx="1">
                  <c:v>1 - 5</c:v>
                </c:pt>
                <c:pt idx="2">
                  <c:v>5 - 10</c:v>
                </c:pt>
                <c:pt idx="3">
                  <c:v>10 - 20</c:v>
                </c:pt>
                <c:pt idx="4">
                  <c:v>20 - 50</c:v>
                </c:pt>
                <c:pt idx="5">
                  <c:v>50 - 100</c:v>
                </c:pt>
                <c:pt idx="6">
                  <c:v>&gt; 100</c:v>
                </c:pt>
              </c:strCache>
            </c:strRef>
          </c:cat>
          <c:val>
            <c:numRef>
              <c:f>int_count!$BN$5:$BN$11</c:f>
              <c:numCache>
                <c:formatCode>General</c:formatCode>
                <c:ptCount val="7"/>
                <c:pt idx="0">
                  <c:v>4</c:v>
                </c:pt>
                <c:pt idx="1">
                  <c:v>2</c:v>
                </c:pt>
                <c:pt idx="2">
                  <c:v>3</c:v>
                </c:pt>
                <c:pt idx="3">
                  <c:v>9</c:v>
                </c:pt>
                <c:pt idx="4">
                  <c:v>11</c:v>
                </c:pt>
                <c:pt idx="5">
                  <c:v>4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D8-4FFC-81F5-5BB5E2FF25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1340351"/>
        <c:axId val="981343711"/>
      </c:barChart>
      <c:catAx>
        <c:axId val="981340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Intensitas</a:t>
                </a:r>
                <a:r>
                  <a:rPr lang="en-US" baseline="0"/>
                  <a:t> (mm/jam)</a:t>
                </a:r>
                <a:endParaRPr lang="en-US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343711"/>
        <c:crosses val="autoZero"/>
        <c:auto val="1"/>
        <c:lblAlgn val="ctr"/>
        <c:lblOffset val="100"/>
        <c:noMultiLvlLbl val="0"/>
      </c:catAx>
      <c:valAx>
        <c:axId val="98134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Frekuensi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34035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Bendung Pasar Baru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cat>
            <c:strRef>
              <c:f>int_count!$BG$5:$BG$11</c:f>
              <c:strCache>
                <c:ptCount val="7"/>
                <c:pt idx="0">
                  <c:v>0 - 1</c:v>
                </c:pt>
                <c:pt idx="1">
                  <c:v>1 - 5</c:v>
                </c:pt>
                <c:pt idx="2">
                  <c:v>5 - 10</c:v>
                </c:pt>
                <c:pt idx="3">
                  <c:v>10 - 20</c:v>
                </c:pt>
                <c:pt idx="4">
                  <c:v>20 - 50</c:v>
                </c:pt>
                <c:pt idx="5">
                  <c:v>50 - 100</c:v>
                </c:pt>
                <c:pt idx="6">
                  <c:v>&gt; 100</c:v>
                </c:pt>
              </c:strCache>
            </c:strRef>
          </c:cat>
          <c:val>
            <c:numRef>
              <c:f>int_count!$BP$5:$BP$11</c:f>
              <c:numCache>
                <c:formatCode>General</c:formatCode>
                <c:ptCount val="7"/>
                <c:pt idx="0">
                  <c:v>0</c:v>
                </c:pt>
                <c:pt idx="1">
                  <c:v>10</c:v>
                </c:pt>
                <c:pt idx="2">
                  <c:v>6</c:v>
                </c:pt>
                <c:pt idx="3">
                  <c:v>5</c:v>
                </c:pt>
                <c:pt idx="4">
                  <c:v>5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32-4B2B-9AF0-8E97FB6BC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1340351"/>
        <c:axId val="981343711"/>
      </c:barChart>
      <c:catAx>
        <c:axId val="981340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Intensitas</a:t>
                </a:r>
                <a:r>
                  <a:rPr lang="en-US" baseline="0"/>
                  <a:t> (mm/jam)</a:t>
                </a:r>
                <a:endParaRPr lang="en-US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343711"/>
        <c:crosses val="autoZero"/>
        <c:auto val="1"/>
        <c:lblAlgn val="ctr"/>
        <c:lblOffset val="100"/>
        <c:noMultiLvlLbl val="0"/>
      </c:catAx>
      <c:valAx>
        <c:axId val="98134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Frekuensi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34035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Ranca Bungur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cat>
            <c:strRef>
              <c:f>int_count!$BG$5:$BG$11</c:f>
              <c:strCache>
                <c:ptCount val="7"/>
                <c:pt idx="0">
                  <c:v>0 - 1</c:v>
                </c:pt>
                <c:pt idx="1">
                  <c:v>1 - 5</c:v>
                </c:pt>
                <c:pt idx="2">
                  <c:v>5 - 10</c:v>
                </c:pt>
                <c:pt idx="3">
                  <c:v>10 - 20</c:v>
                </c:pt>
                <c:pt idx="4">
                  <c:v>20 - 50</c:v>
                </c:pt>
                <c:pt idx="5">
                  <c:v>50 - 100</c:v>
                </c:pt>
                <c:pt idx="6">
                  <c:v>&gt; 100</c:v>
                </c:pt>
              </c:strCache>
            </c:strRef>
          </c:cat>
          <c:val>
            <c:numRef>
              <c:f>int_count!$BR$5:$BR$11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E8-4746-B58A-B90BEE2F99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1340351"/>
        <c:axId val="981343711"/>
      </c:barChart>
      <c:catAx>
        <c:axId val="981340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Intensitas</a:t>
                </a:r>
                <a:r>
                  <a:rPr lang="en-US" baseline="0"/>
                  <a:t> (mm/jam)</a:t>
                </a:r>
                <a:endParaRPr lang="en-US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343711"/>
        <c:crosses val="autoZero"/>
        <c:auto val="1"/>
        <c:lblAlgn val="ctr"/>
        <c:lblOffset val="100"/>
        <c:noMultiLvlLbl val="0"/>
      </c:catAx>
      <c:valAx>
        <c:axId val="98134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Frekuensi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34035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Pasir Jaya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cat>
            <c:strRef>
              <c:f>int_count!$BG$5:$BG$11</c:f>
              <c:strCache>
                <c:ptCount val="7"/>
                <c:pt idx="0">
                  <c:v>0 - 1</c:v>
                </c:pt>
                <c:pt idx="1">
                  <c:v>1 - 5</c:v>
                </c:pt>
                <c:pt idx="2">
                  <c:v>5 - 10</c:v>
                </c:pt>
                <c:pt idx="3">
                  <c:v>10 - 20</c:v>
                </c:pt>
                <c:pt idx="4">
                  <c:v>20 - 50</c:v>
                </c:pt>
                <c:pt idx="5">
                  <c:v>50 - 100</c:v>
                </c:pt>
                <c:pt idx="6">
                  <c:v>&gt; 100</c:v>
                </c:pt>
              </c:strCache>
            </c:strRef>
          </c:cat>
          <c:val>
            <c:numRef>
              <c:f>int_count!$BT$5:$BT$11</c:f>
              <c:numCache>
                <c:formatCode>General</c:formatCode>
                <c:ptCount val="7"/>
                <c:pt idx="0">
                  <c:v>2</c:v>
                </c:pt>
                <c:pt idx="1">
                  <c:v>7</c:v>
                </c:pt>
                <c:pt idx="2">
                  <c:v>0</c:v>
                </c:pt>
                <c:pt idx="3">
                  <c:v>3</c:v>
                </c:pt>
                <c:pt idx="4">
                  <c:v>11</c:v>
                </c:pt>
                <c:pt idx="5">
                  <c:v>2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4B-4CFD-8FAA-20BA62125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1340351"/>
        <c:axId val="981343711"/>
      </c:barChart>
      <c:catAx>
        <c:axId val="981340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Intensitas</a:t>
                </a:r>
                <a:r>
                  <a:rPr lang="en-US" baseline="0"/>
                  <a:t> (mm/jam)</a:t>
                </a:r>
                <a:endParaRPr lang="en-US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343711"/>
        <c:crosses val="autoZero"/>
        <c:auto val="1"/>
        <c:lblAlgn val="ctr"/>
        <c:lblOffset val="100"/>
        <c:noMultiLvlLbl val="0"/>
      </c:catAx>
      <c:valAx>
        <c:axId val="98134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Frekuensi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34035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Cawang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'%cawang'!$A$3:$B$3</c:f>
              <c:strCache>
                <c:ptCount val="2"/>
                <c:pt idx="0">
                  <c:v>1 Jam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val>
            <c:numRef>
              <c:f>'%cawang'!$F$9:$G$9</c:f>
              <c:numCache>
                <c:formatCode>General</c:formatCode>
                <c:ptCount val="2"/>
                <c:pt idx="0">
                  <c:v>37.143942903461422</c:v>
                </c:pt>
                <c:pt idx="1">
                  <c:v>62.856057096538578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B4-45E6-9738-B93EA2EC622F}"/>
            </c:ext>
          </c:extLst>
        </c:ser>
        <c:ser>
          <c:idx val="1"/>
          <c:order val="1"/>
          <c:tx>
            <c:strRef>
              <c:f>'%cawang'!$E$3:$G$3</c:f>
              <c:strCache>
                <c:ptCount val="3"/>
                <c:pt idx="0">
                  <c:v>2 Jam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val>
            <c:numRef>
              <c:f>'%cawang'!$F$9:$G$9</c:f>
              <c:numCache>
                <c:formatCode>General</c:formatCode>
                <c:ptCount val="2"/>
                <c:pt idx="0">
                  <c:v>37.143942903461422</c:v>
                </c:pt>
                <c:pt idx="1">
                  <c:v>62.856057096538578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B4-45E6-9738-B93EA2EC622F}"/>
            </c:ext>
          </c:extLst>
        </c:ser>
        <c:ser>
          <c:idx val="2"/>
          <c:order val="2"/>
          <c:tx>
            <c:strRef>
              <c:f>'%cawang'!$J$3:$M$3</c:f>
              <c:strCache>
                <c:ptCount val="4"/>
                <c:pt idx="0">
                  <c:v>3 Jam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val>
            <c:numRef>
              <c:f>'%cawang'!$K$11:$M$11</c:f>
              <c:numCache>
                <c:formatCode>General</c:formatCode>
                <c:ptCount val="3"/>
                <c:pt idx="0">
                  <c:v>25.631935836032941</c:v>
                </c:pt>
                <c:pt idx="1">
                  <c:v>25.858657098579009</c:v>
                </c:pt>
                <c:pt idx="2">
                  <c:v>48.509407065388046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B4-45E6-9738-B93EA2EC622F}"/>
            </c:ext>
          </c:extLst>
        </c:ser>
        <c:ser>
          <c:idx val="3"/>
          <c:order val="3"/>
          <c:tx>
            <c:strRef>
              <c:f>'%cawang'!$P$3:$T$3</c:f>
              <c:strCache>
                <c:ptCount val="5"/>
                <c:pt idx="0">
                  <c:v>4 Jam</c:v>
                </c:pt>
              </c:strCache>
            </c:strRef>
          </c:tx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val>
            <c:numRef>
              <c:f>'%cawang'!$Q$12:$T$12</c:f>
              <c:numCache>
                <c:formatCode>General</c:formatCode>
                <c:ptCount val="4"/>
                <c:pt idx="0">
                  <c:v>34.702017788970409</c:v>
                </c:pt>
                <c:pt idx="1">
                  <c:v>21.866847259551658</c:v>
                </c:pt>
                <c:pt idx="2">
                  <c:v>27.855155051007561</c:v>
                </c:pt>
                <c:pt idx="3">
                  <c:v>15.575979900470371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B4-45E6-9738-B93EA2EC622F}"/>
            </c:ext>
          </c:extLst>
        </c:ser>
        <c:ser>
          <c:idx val="4"/>
          <c:order val="4"/>
          <c:tx>
            <c:strRef>
              <c:f>'%cawang'!$W$3:$AB$3</c:f>
              <c:strCache>
                <c:ptCount val="6"/>
                <c:pt idx="0">
                  <c:v>5 Jam</c:v>
                </c:pt>
              </c:strCache>
            </c:strRef>
          </c:tx>
          <c:spPr>
            <a:solidFill>
              <a:schemeClr val="accent5"/>
            </a:solidFill>
            <a:ln>
              <a:noFill/>
              <a:prstDash val="solid"/>
            </a:ln>
          </c:spPr>
          <c:invertIfNegative val="0"/>
          <c:val>
            <c:numRef>
              <c:f>'%cawang'!$X$12:$AB$12</c:f>
              <c:numCache>
                <c:formatCode>General</c:formatCode>
                <c:ptCount val="5"/>
                <c:pt idx="0">
                  <c:v>36.331079589216493</c:v>
                </c:pt>
                <c:pt idx="1">
                  <c:v>27.496547224317901</c:v>
                </c:pt>
                <c:pt idx="2">
                  <c:v>12.497071023689241</c:v>
                </c:pt>
                <c:pt idx="3">
                  <c:v>14.325093162346979</c:v>
                </c:pt>
                <c:pt idx="4">
                  <c:v>9.3502090004293859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B4-45E6-9738-B93EA2EC622F}"/>
            </c:ext>
          </c:extLst>
        </c:ser>
        <c:ser>
          <c:idx val="5"/>
          <c:order val="5"/>
          <c:tx>
            <c:strRef>
              <c:f>'%cawang'!$AE$3:$AK$3</c:f>
              <c:strCache>
                <c:ptCount val="7"/>
                <c:pt idx="0">
                  <c:v>6 Jam</c:v>
                </c:pt>
              </c:strCache>
            </c:strRef>
          </c:tx>
          <c:spPr>
            <a:solidFill>
              <a:schemeClr val="accent6"/>
            </a:solidFill>
            <a:ln>
              <a:noFill/>
              <a:prstDash val="solid"/>
            </a:ln>
          </c:spPr>
          <c:invertIfNegative val="0"/>
          <c:val>
            <c:numRef>
              <c:f>'%cawang'!$AF$10:$AK$10</c:f>
              <c:numCache>
                <c:formatCode>General</c:formatCode>
                <c:ptCount val="6"/>
                <c:pt idx="0">
                  <c:v>9.6689539960113233</c:v>
                </c:pt>
                <c:pt idx="1">
                  <c:v>20.534083221370221</c:v>
                </c:pt>
                <c:pt idx="2">
                  <c:v>33.220636805445743</c:v>
                </c:pt>
                <c:pt idx="3">
                  <c:v>15.995167722720209</c:v>
                </c:pt>
                <c:pt idx="4">
                  <c:v>18.966543015220491</c:v>
                </c:pt>
                <c:pt idx="5">
                  <c:v>1.614615239232017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2B4-45E6-9738-B93EA2EC622F}"/>
            </c:ext>
          </c:extLst>
        </c:ser>
        <c:ser>
          <c:idx val="6"/>
          <c:order val="6"/>
          <c:tx>
            <c:strRef>
              <c:f>'%cawang'!$AN$3:$AU$3</c:f>
              <c:strCache>
                <c:ptCount val="8"/>
                <c:pt idx="0">
                  <c:v>7 Jam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c:spPr>
          <c:invertIfNegative val="0"/>
          <c:val>
            <c:numRef>
              <c:f>'%cawang'!$AO$7:$AU$7</c:f>
              <c:numCache>
                <c:formatCode>General</c:formatCode>
                <c:ptCount val="7"/>
                <c:pt idx="0">
                  <c:v>1.8656716417910451</c:v>
                </c:pt>
                <c:pt idx="1">
                  <c:v>60.447761194029837</c:v>
                </c:pt>
                <c:pt idx="2">
                  <c:v>32.089552238805972</c:v>
                </c:pt>
                <c:pt idx="3">
                  <c:v>1.4925373134328359</c:v>
                </c:pt>
                <c:pt idx="4">
                  <c:v>0.37313432835820892</c:v>
                </c:pt>
                <c:pt idx="5">
                  <c:v>2.238805970149254</c:v>
                </c:pt>
                <c:pt idx="6">
                  <c:v>1.4925373134328359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2B4-45E6-9738-B93EA2EC622F}"/>
            </c:ext>
          </c:extLst>
        </c:ser>
        <c:ser>
          <c:idx val="7"/>
          <c:order val="7"/>
          <c:tx>
            <c:strRef>
              <c:f>'%cawang'!$AX$3:$BF$3</c:f>
              <c:strCache>
                <c:ptCount val="9"/>
                <c:pt idx="0">
                  <c:v>8 Jam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  <a:prstDash val="solid"/>
            </a:ln>
          </c:spPr>
          <c:invertIfNegative val="0"/>
          <c:val>
            <c:numRef>
              <c:f>'%cawang'!$AY$8:$BF$8</c:f>
              <c:numCache>
                <c:formatCode>General</c:formatCode>
                <c:ptCount val="8"/>
                <c:pt idx="0">
                  <c:v>2.393666104802096</c:v>
                </c:pt>
                <c:pt idx="1">
                  <c:v>42.252215673970909</c:v>
                </c:pt>
                <c:pt idx="2">
                  <c:v>6.1751787098441131</c:v>
                </c:pt>
                <c:pt idx="3">
                  <c:v>0.72570755974424905</c:v>
                </c:pt>
                <c:pt idx="4">
                  <c:v>1.3718518153967301</c:v>
                </c:pt>
                <c:pt idx="5">
                  <c:v>5.9170080916700503</c:v>
                </c:pt>
                <c:pt idx="6">
                  <c:v>9.7651652168920275</c:v>
                </c:pt>
                <c:pt idx="7">
                  <c:v>31.39920682767983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2B4-45E6-9738-B93EA2EC622F}"/>
            </c:ext>
          </c:extLst>
        </c:ser>
        <c:ser>
          <c:idx val="8"/>
          <c:order val="8"/>
          <c:tx>
            <c:strRef>
              <c:f>'%cawang'!$BI$3:$BR$3</c:f>
              <c:strCache>
                <c:ptCount val="10"/>
                <c:pt idx="0">
                  <c:v>9 Jam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  <a:prstDash val="solid"/>
            </a:ln>
          </c:spPr>
          <c:invertIfNegative val="0"/>
          <c:val>
            <c:numRef>
              <c:f>'%cawang'!$BJ$8:$BR$8</c:f>
              <c:numCache>
                <c:formatCode>General</c:formatCode>
                <c:ptCount val="9"/>
                <c:pt idx="0">
                  <c:v>18.80103406256762</c:v>
                </c:pt>
                <c:pt idx="1">
                  <c:v>19.471808129007279</c:v>
                </c:pt>
                <c:pt idx="2">
                  <c:v>8.4364928424193426</c:v>
                </c:pt>
                <c:pt idx="3">
                  <c:v>21.85937660148732</c:v>
                </c:pt>
                <c:pt idx="4">
                  <c:v>8.0897174549305895</c:v>
                </c:pt>
                <c:pt idx="5">
                  <c:v>8.6187065107221361</c:v>
                </c:pt>
                <c:pt idx="6">
                  <c:v>11.00058080606772</c:v>
                </c:pt>
                <c:pt idx="7">
                  <c:v>2.4815223951986689</c:v>
                </c:pt>
                <c:pt idx="8">
                  <c:v>1.2407611975993349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2B4-45E6-9738-B93EA2EC622F}"/>
            </c:ext>
          </c:extLst>
        </c:ser>
        <c:ser>
          <c:idx val="9"/>
          <c:order val="9"/>
          <c:tx>
            <c:strRef>
              <c:f>'%cawang'!$BU$3:$CE$3</c:f>
              <c:strCache>
                <c:ptCount val="11"/>
                <c:pt idx="0">
                  <c:v>10 Jam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  <a:prstDash val="solid"/>
            </a:ln>
          </c:spPr>
          <c:invertIfNegative val="0"/>
          <c:val>
            <c:numRef>
              <c:f>'%cawang'!$BV$9:$CE$9</c:f>
              <c:numCache>
                <c:formatCode>General</c:formatCode>
                <c:ptCount val="10"/>
                <c:pt idx="0">
                  <c:v>15.74833223392023</c:v>
                </c:pt>
                <c:pt idx="1">
                  <c:v>25.417109580004819</c:v>
                </c:pt>
                <c:pt idx="2">
                  <c:v>11.30795287343963</c:v>
                </c:pt>
                <c:pt idx="3">
                  <c:v>3.9937967916510471</c:v>
                </c:pt>
                <c:pt idx="4">
                  <c:v>9.6664409721717721</c:v>
                </c:pt>
                <c:pt idx="5">
                  <c:v>21.84193636190161</c:v>
                </c:pt>
                <c:pt idx="6">
                  <c:v>7.7602717632939386</c:v>
                </c:pt>
                <c:pt idx="7">
                  <c:v>2.9522234782330741</c:v>
                </c:pt>
                <c:pt idx="8">
                  <c:v>0.91785785896321948</c:v>
                </c:pt>
                <c:pt idx="9">
                  <c:v>0.39407808642065001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2B4-45E6-9738-B93EA2EC622F}"/>
            </c:ext>
          </c:extLst>
        </c:ser>
        <c:ser>
          <c:idx val="10"/>
          <c:order val="10"/>
          <c:tx>
            <c:strRef>
              <c:f>'%cawang'!$CH$3:$CU$3</c:f>
              <c:strCache>
                <c:ptCount val="14"/>
                <c:pt idx="0">
                  <c:v>13 Jam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  <a:prstDash val="solid"/>
            </a:ln>
          </c:spPr>
          <c:invertIfNegative val="0"/>
          <c:val>
            <c:numRef>
              <c:f>'%cawang'!$CI$7:$CU$7</c:f>
              <c:numCache>
                <c:formatCode>General</c:formatCode>
                <c:ptCount val="13"/>
                <c:pt idx="0">
                  <c:v>3.9285714285714279</c:v>
                </c:pt>
                <c:pt idx="1">
                  <c:v>0.7142857142857143</c:v>
                </c:pt>
                <c:pt idx="2">
                  <c:v>10.71428571428571</c:v>
                </c:pt>
                <c:pt idx="3">
                  <c:v>5.3571428571428568</c:v>
                </c:pt>
                <c:pt idx="4">
                  <c:v>0.7142857142857143</c:v>
                </c:pt>
                <c:pt idx="5">
                  <c:v>0.7142857142857143</c:v>
                </c:pt>
                <c:pt idx="6">
                  <c:v>2.1428571428571428</c:v>
                </c:pt>
                <c:pt idx="7">
                  <c:v>2.8571428571428572</c:v>
                </c:pt>
                <c:pt idx="8">
                  <c:v>1.785714285714286</c:v>
                </c:pt>
                <c:pt idx="9">
                  <c:v>2.8571428571428572</c:v>
                </c:pt>
                <c:pt idx="10">
                  <c:v>14.285714285714279</c:v>
                </c:pt>
                <c:pt idx="11">
                  <c:v>50.714285714285708</c:v>
                </c:pt>
                <c:pt idx="12">
                  <c:v>3.214285714285714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2B4-45E6-9738-B93EA2EC622F}"/>
            </c:ext>
          </c:extLst>
        </c:ser>
        <c:ser>
          <c:idx val="11"/>
          <c:order val="11"/>
          <c:tx>
            <c:strRef>
              <c:f>'%cawang'!$CX$3:$DL$3</c:f>
              <c:strCache>
                <c:ptCount val="15"/>
                <c:pt idx="0">
                  <c:v>14 Jam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  <a:prstDash val="solid"/>
            </a:ln>
          </c:spPr>
          <c:invertIfNegative val="0"/>
          <c:val>
            <c:numRef>
              <c:f>'%cawang'!$CY$8:$DL$8</c:f>
              <c:numCache>
                <c:formatCode>General</c:formatCode>
                <c:ptCount val="14"/>
                <c:pt idx="0">
                  <c:v>5.4393042989547418</c:v>
                </c:pt>
                <c:pt idx="1">
                  <c:v>7.8559922922907859</c:v>
                </c:pt>
                <c:pt idx="2">
                  <c:v>6.6223071943637377</c:v>
                </c:pt>
                <c:pt idx="3">
                  <c:v>10.393865948083359</c:v>
                </c:pt>
                <c:pt idx="4">
                  <c:v>3.7677952238296681</c:v>
                </c:pt>
                <c:pt idx="5">
                  <c:v>11.406757292466409</c:v>
                </c:pt>
                <c:pt idx="6">
                  <c:v>3.4032346284894199</c:v>
                </c:pt>
                <c:pt idx="7">
                  <c:v>2.250339972200059</c:v>
                </c:pt>
                <c:pt idx="8">
                  <c:v>17.878523291231978</c:v>
                </c:pt>
                <c:pt idx="9">
                  <c:v>28.2974794385817</c:v>
                </c:pt>
                <c:pt idx="10">
                  <c:v>0.36456059534024821</c:v>
                </c:pt>
                <c:pt idx="11">
                  <c:v>0.63704015937294567</c:v>
                </c:pt>
                <c:pt idx="12">
                  <c:v>0.36456059534024821</c:v>
                </c:pt>
                <c:pt idx="13">
                  <c:v>1.3182390694546899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2B4-45E6-9738-B93EA2EC6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6225455"/>
        <c:axId val="936223055"/>
      </c:barChart>
      <c:catAx>
        <c:axId val="9362254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Jam</a:t>
                </a:r>
                <a:r>
                  <a:rPr lang="en-US" baseline="0"/>
                  <a:t> ke-n</a:t>
                </a:r>
                <a:endParaRPr lang="en-US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23055"/>
        <c:crosses val="autoZero"/>
        <c:auto val="1"/>
        <c:lblAlgn val="ctr"/>
        <c:lblOffset val="100"/>
        <c:noMultiLvlLbl val="0"/>
      </c:catAx>
      <c:valAx>
        <c:axId val="93622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Curah Hujan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25455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AWS Ciawi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'%awsciawi'!$A$3</c:f>
              <c:strCache>
                <c:ptCount val="1"/>
                <c:pt idx="0">
                  <c:v>5 Jam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val>
            <c:numRef>
              <c:f>'%awsciawi'!$B$7:$F$7</c:f>
              <c:numCache>
                <c:formatCode>General</c:formatCode>
                <c:ptCount val="5"/>
                <c:pt idx="0">
                  <c:v>10.82474226804124</c:v>
                </c:pt>
                <c:pt idx="1">
                  <c:v>70.103092783505147</c:v>
                </c:pt>
                <c:pt idx="2">
                  <c:v>1.0309278350515461</c:v>
                </c:pt>
                <c:pt idx="3">
                  <c:v>17.52577319587629</c:v>
                </c:pt>
                <c:pt idx="4">
                  <c:v>0.51546391752577314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2D-4D50-9851-7ABC6A7EC8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6225455"/>
        <c:axId val="936223055"/>
      </c:barChart>
      <c:catAx>
        <c:axId val="9362254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Jam</a:t>
                </a:r>
                <a:r>
                  <a:rPr lang="en-US" baseline="0"/>
                  <a:t> ke-n</a:t>
                </a:r>
                <a:endParaRPr lang="en-US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23055"/>
        <c:crosses val="autoZero"/>
        <c:auto val="1"/>
        <c:lblAlgn val="ctr"/>
        <c:lblOffset val="100"/>
        <c:noMultiLvlLbl val="0"/>
      </c:catAx>
      <c:valAx>
        <c:axId val="93622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Curah Hujan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25455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Situ Parigi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'%situparigi'!$A$3:$D$3</c:f>
              <c:strCache>
                <c:ptCount val="4"/>
                <c:pt idx="0">
                  <c:v>3 Jam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val>
            <c:numRef>
              <c:f>'%situparigi'!$B$7:$D$7</c:f>
              <c:numCache>
                <c:formatCode>General</c:formatCode>
                <c:ptCount val="3"/>
                <c:pt idx="0">
                  <c:v>95.904436860068259</c:v>
                </c:pt>
                <c:pt idx="1">
                  <c:v>3.7542662116040959</c:v>
                </c:pt>
                <c:pt idx="2">
                  <c:v>0.34129692832764508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7B-4CEF-8F3C-8EF1E26E1E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6225455"/>
        <c:axId val="936223055"/>
      </c:barChart>
      <c:catAx>
        <c:axId val="9362254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Jam</a:t>
                </a:r>
                <a:r>
                  <a:rPr lang="en-US" baseline="0"/>
                  <a:t> ke-n</a:t>
                </a:r>
                <a:endParaRPr lang="en-US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23055"/>
        <c:crosses val="autoZero"/>
        <c:auto val="1"/>
        <c:lblAlgn val="ctr"/>
        <c:lblOffset val="100"/>
        <c:noMultiLvlLbl val="0"/>
      </c:catAx>
      <c:valAx>
        <c:axId val="93622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Curah Hujan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25455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Villa Pamulang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'%situparigi'!$A$3:$D$3</c:f>
              <c:strCache>
                <c:ptCount val="4"/>
                <c:pt idx="0">
                  <c:v>3 Jam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val>
            <c:numRef>
              <c:f>'%situparigi'!$B$7:$D$7</c:f>
              <c:numCache>
                <c:formatCode>General</c:formatCode>
                <c:ptCount val="3"/>
                <c:pt idx="0">
                  <c:v>95.904436860068259</c:v>
                </c:pt>
                <c:pt idx="1">
                  <c:v>3.7542662116040959</c:v>
                </c:pt>
                <c:pt idx="2">
                  <c:v>0.34129692832764508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F6-44A6-8D36-7DAD56C64565}"/>
            </c:ext>
          </c:extLst>
        </c:ser>
        <c:ser>
          <c:idx val="1"/>
          <c:order val="1"/>
          <c:tx>
            <c:strRef>
              <c:f>'%pamulang'!$G$3:$L$3</c:f>
              <c:strCache>
                <c:ptCount val="6"/>
                <c:pt idx="0">
                  <c:v>5 Jam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val>
            <c:numRef>
              <c:f>'%pamulang'!$H$10:$L$10</c:f>
              <c:numCache>
                <c:formatCode>General</c:formatCode>
                <c:ptCount val="5"/>
                <c:pt idx="0">
                  <c:v>19.847168919101581</c:v>
                </c:pt>
                <c:pt idx="1">
                  <c:v>22.67086655727989</c:v>
                </c:pt>
                <c:pt idx="2">
                  <c:v>28.25998792255367</c:v>
                </c:pt>
                <c:pt idx="3">
                  <c:v>16.480334647318571</c:v>
                </c:pt>
                <c:pt idx="4">
                  <c:v>12.74164195374629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F6-44A6-8D36-7DAD56C64565}"/>
            </c:ext>
          </c:extLst>
        </c:ser>
        <c:ser>
          <c:idx val="2"/>
          <c:order val="2"/>
          <c:tx>
            <c:strRef>
              <c:f>'%pamulang'!$O$3:$U$3</c:f>
              <c:strCache>
                <c:ptCount val="7"/>
                <c:pt idx="0">
                  <c:v>6 Jam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val>
            <c:numRef>
              <c:f>'%pamulang'!$P$8:$U$8</c:f>
              <c:numCache>
                <c:formatCode>General</c:formatCode>
                <c:ptCount val="6"/>
                <c:pt idx="0">
                  <c:v>23.41786568467408</c:v>
                </c:pt>
                <c:pt idx="1">
                  <c:v>29.087101223694368</c:v>
                </c:pt>
                <c:pt idx="2">
                  <c:v>39.909266922288452</c:v>
                </c:pt>
                <c:pt idx="3">
                  <c:v>4.8992065601154096</c:v>
                </c:pt>
                <c:pt idx="4">
                  <c:v>1.712792478139276</c:v>
                </c:pt>
                <c:pt idx="5">
                  <c:v>0.97376713108841739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F6-44A6-8D36-7DAD56C64565}"/>
            </c:ext>
          </c:extLst>
        </c:ser>
        <c:ser>
          <c:idx val="3"/>
          <c:order val="3"/>
          <c:tx>
            <c:strRef>
              <c:f>'%pamulang'!$X$3:$AE$3</c:f>
              <c:strCache>
                <c:ptCount val="8"/>
                <c:pt idx="0">
                  <c:v>7 Jam</c:v>
                </c:pt>
              </c:strCache>
            </c:strRef>
          </c:tx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val>
            <c:numRef>
              <c:f>'%pamulang'!$Y$7:$AE$7</c:f>
              <c:numCache>
                <c:formatCode>General</c:formatCode>
                <c:ptCount val="7"/>
                <c:pt idx="0">
                  <c:v>26.511627906976742</c:v>
                </c:pt>
                <c:pt idx="1">
                  <c:v>0.46511627906976738</c:v>
                </c:pt>
                <c:pt idx="2">
                  <c:v>3.720930232558139</c:v>
                </c:pt>
                <c:pt idx="3">
                  <c:v>64.651162790697668</c:v>
                </c:pt>
                <c:pt idx="4">
                  <c:v>1.86046511627907</c:v>
                </c:pt>
                <c:pt idx="5">
                  <c:v>0.93023255813953487</c:v>
                </c:pt>
                <c:pt idx="6">
                  <c:v>1.86046511627907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CF6-44A6-8D36-7DAD56C64565}"/>
            </c:ext>
          </c:extLst>
        </c:ser>
        <c:ser>
          <c:idx val="4"/>
          <c:order val="4"/>
          <c:tx>
            <c:strRef>
              <c:f>'%pamulang'!$AH$3:$AP$3</c:f>
              <c:strCache>
                <c:ptCount val="9"/>
                <c:pt idx="0">
                  <c:v>8 Jam</c:v>
                </c:pt>
              </c:strCache>
            </c:strRef>
          </c:tx>
          <c:spPr>
            <a:solidFill>
              <a:schemeClr val="accent5"/>
            </a:solidFill>
            <a:ln>
              <a:noFill/>
              <a:prstDash val="solid"/>
            </a:ln>
          </c:spPr>
          <c:invertIfNegative val="0"/>
          <c:val>
            <c:numRef>
              <c:f>'%pamulang'!$AI$8:$AP$8</c:f>
              <c:numCache>
                <c:formatCode>General</c:formatCode>
                <c:ptCount val="8"/>
                <c:pt idx="0">
                  <c:v>6.5432551319648091</c:v>
                </c:pt>
                <c:pt idx="1">
                  <c:v>9.5744980825625969</c:v>
                </c:pt>
                <c:pt idx="2">
                  <c:v>35.573398375817732</c:v>
                </c:pt>
                <c:pt idx="3">
                  <c:v>7.2235224452966396</c:v>
                </c:pt>
                <c:pt idx="4">
                  <c:v>13.367781412136249</c:v>
                </c:pt>
                <c:pt idx="5">
                  <c:v>3.8003327317843452</c:v>
                </c:pt>
                <c:pt idx="6">
                  <c:v>9.2255526731333184</c:v>
                </c:pt>
                <c:pt idx="7">
                  <c:v>14.691659147304311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CF6-44A6-8D36-7DAD56C64565}"/>
            </c:ext>
          </c:extLst>
        </c:ser>
        <c:ser>
          <c:idx val="5"/>
          <c:order val="5"/>
          <c:tx>
            <c:strRef>
              <c:f>'%pamulang'!$AS$3:$BE$3</c:f>
              <c:strCache>
                <c:ptCount val="13"/>
                <c:pt idx="0">
                  <c:v>12 Jam</c:v>
                </c:pt>
              </c:strCache>
            </c:strRef>
          </c:tx>
          <c:spPr>
            <a:solidFill>
              <a:schemeClr val="accent6"/>
            </a:solidFill>
            <a:ln>
              <a:noFill/>
              <a:prstDash val="solid"/>
            </a:ln>
          </c:spPr>
          <c:invertIfNegative val="0"/>
          <c:val>
            <c:numRef>
              <c:f>'%pamulang'!$AT$7:$BE$7</c:f>
              <c:numCache>
                <c:formatCode>General</c:formatCode>
                <c:ptCount val="12"/>
                <c:pt idx="0">
                  <c:v>2.9702970297029698</c:v>
                </c:pt>
                <c:pt idx="1">
                  <c:v>1.4851485148514849</c:v>
                </c:pt>
                <c:pt idx="2">
                  <c:v>1.98019801980198</c:v>
                </c:pt>
                <c:pt idx="3">
                  <c:v>4.9504950495049496</c:v>
                </c:pt>
                <c:pt idx="4">
                  <c:v>3.4653465346534662</c:v>
                </c:pt>
                <c:pt idx="5">
                  <c:v>0.99009900990099009</c:v>
                </c:pt>
                <c:pt idx="6">
                  <c:v>4.455445544554455</c:v>
                </c:pt>
                <c:pt idx="7">
                  <c:v>6.435643564356436</c:v>
                </c:pt>
                <c:pt idx="8">
                  <c:v>22.772277227722771</c:v>
                </c:pt>
                <c:pt idx="9">
                  <c:v>3.9603960396039599</c:v>
                </c:pt>
                <c:pt idx="10">
                  <c:v>46.039603960396043</c:v>
                </c:pt>
                <c:pt idx="11">
                  <c:v>0.49504950495049499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CF6-44A6-8D36-7DAD56C64565}"/>
            </c:ext>
          </c:extLst>
        </c:ser>
        <c:ser>
          <c:idx val="6"/>
          <c:order val="6"/>
          <c:tx>
            <c:strRef>
              <c:f>'%pamulang'!$BH$3:$BU$3</c:f>
              <c:strCache>
                <c:ptCount val="14"/>
                <c:pt idx="0">
                  <c:v>13 Jam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c:spPr>
          <c:invertIfNegative val="0"/>
          <c:val>
            <c:numRef>
              <c:f>'%pamulang'!$BI$7:$BU$7</c:f>
              <c:numCache>
                <c:formatCode>General</c:formatCode>
                <c:ptCount val="13"/>
                <c:pt idx="0">
                  <c:v>19.010416666666661</c:v>
                </c:pt>
                <c:pt idx="1">
                  <c:v>5.2083333333333339</c:v>
                </c:pt>
                <c:pt idx="2">
                  <c:v>2.864583333333333</c:v>
                </c:pt>
                <c:pt idx="3">
                  <c:v>1.041666666666667</c:v>
                </c:pt>
                <c:pt idx="4">
                  <c:v>9.1145833333333321</c:v>
                </c:pt>
                <c:pt idx="5">
                  <c:v>15.88541666666667</c:v>
                </c:pt>
                <c:pt idx="6">
                  <c:v>10.41666666666667</c:v>
                </c:pt>
                <c:pt idx="7">
                  <c:v>25</c:v>
                </c:pt>
                <c:pt idx="8">
                  <c:v>8.3333333333333321</c:v>
                </c:pt>
                <c:pt idx="9">
                  <c:v>2.083333333333333</c:v>
                </c:pt>
                <c:pt idx="10">
                  <c:v>0.52083333333333326</c:v>
                </c:pt>
                <c:pt idx="11">
                  <c:v>0.26041666666666657</c:v>
                </c:pt>
                <c:pt idx="12">
                  <c:v>0.26041666666666657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CF6-44A6-8D36-7DAD56C64565}"/>
            </c:ext>
          </c:extLst>
        </c:ser>
        <c:ser>
          <c:idx val="7"/>
          <c:order val="7"/>
          <c:tx>
            <c:strRef>
              <c:f>'%pamulang'!$BX$3:$CL$3</c:f>
              <c:strCache>
                <c:ptCount val="15"/>
                <c:pt idx="0">
                  <c:v>14 Jam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  <a:prstDash val="solid"/>
            </a:ln>
          </c:spPr>
          <c:invertIfNegative val="0"/>
          <c:val>
            <c:numRef>
              <c:f>'%pamulang'!$BY$7:$CL$7</c:f>
              <c:numCache>
                <c:formatCode>General</c:formatCode>
                <c:ptCount val="14"/>
                <c:pt idx="0">
                  <c:v>4.0268456375838921</c:v>
                </c:pt>
                <c:pt idx="1">
                  <c:v>6.7114093959731536</c:v>
                </c:pt>
                <c:pt idx="2">
                  <c:v>4.0268456375838921</c:v>
                </c:pt>
                <c:pt idx="3">
                  <c:v>3.6912751677852351</c:v>
                </c:pt>
                <c:pt idx="4">
                  <c:v>1.6778523489932891</c:v>
                </c:pt>
                <c:pt idx="5">
                  <c:v>6.375838926174497</c:v>
                </c:pt>
                <c:pt idx="6">
                  <c:v>15.1006711409396</c:v>
                </c:pt>
                <c:pt idx="7">
                  <c:v>1.6778523489932891</c:v>
                </c:pt>
                <c:pt idx="8">
                  <c:v>8.0536912751677843</c:v>
                </c:pt>
                <c:pt idx="9">
                  <c:v>24.496644295302019</c:v>
                </c:pt>
                <c:pt idx="10">
                  <c:v>10.067114093959731</c:v>
                </c:pt>
                <c:pt idx="11">
                  <c:v>4.6979865771812079</c:v>
                </c:pt>
                <c:pt idx="12">
                  <c:v>6.0402684563758404</c:v>
                </c:pt>
                <c:pt idx="13">
                  <c:v>3.3557046979865768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CF6-44A6-8D36-7DAD56C64565}"/>
            </c:ext>
          </c:extLst>
        </c:ser>
        <c:ser>
          <c:idx val="8"/>
          <c:order val="8"/>
          <c:tx>
            <c:strRef>
              <c:f>'%pamulang'!$CO$3:$DE$3</c:f>
              <c:strCache>
                <c:ptCount val="17"/>
                <c:pt idx="0">
                  <c:v>16 Jam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  <a:prstDash val="solid"/>
            </a:ln>
          </c:spPr>
          <c:invertIfNegative val="0"/>
          <c:val>
            <c:numRef>
              <c:f>'%pamulang'!$CP$7:$DE$7</c:f>
              <c:numCache>
                <c:formatCode>General</c:formatCode>
                <c:ptCount val="16"/>
                <c:pt idx="0">
                  <c:v>5.4014598540145986</c:v>
                </c:pt>
                <c:pt idx="1">
                  <c:v>3.211678832116788</c:v>
                </c:pt>
                <c:pt idx="2">
                  <c:v>18.832116788321169</c:v>
                </c:pt>
                <c:pt idx="3">
                  <c:v>17.226277372262771</c:v>
                </c:pt>
                <c:pt idx="4">
                  <c:v>12.7007299270073</c:v>
                </c:pt>
                <c:pt idx="5">
                  <c:v>17.664233576642339</c:v>
                </c:pt>
                <c:pt idx="6">
                  <c:v>3.0656934306569341</c:v>
                </c:pt>
                <c:pt idx="7">
                  <c:v>0.145985401459854</c:v>
                </c:pt>
                <c:pt idx="8">
                  <c:v>0.145985401459854</c:v>
                </c:pt>
                <c:pt idx="9">
                  <c:v>0.29197080291970801</c:v>
                </c:pt>
                <c:pt idx="10">
                  <c:v>2.335766423357664</c:v>
                </c:pt>
                <c:pt idx="11">
                  <c:v>2.773722627737226</c:v>
                </c:pt>
                <c:pt idx="12">
                  <c:v>2.9197080291970798</c:v>
                </c:pt>
                <c:pt idx="13">
                  <c:v>0.87591240875912413</c:v>
                </c:pt>
                <c:pt idx="14">
                  <c:v>10.802919708029201</c:v>
                </c:pt>
                <c:pt idx="15">
                  <c:v>1.605839416058394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CF6-44A6-8D36-7DAD56C64565}"/>
            </c:ext>
          </c:extLst>
        </c:ser>
        <c:ser>
          <c:idx val="9"/>
          <c:order val="9"/>
          <c:tx>
            <c:strRef>
              <c:f>'%pamulang'!$DH$3:$DY$3</c:f>
              <c:strCache>
                <c:ptCount val="18"/>
                <c:pt idx="0">
                  <c:v>17 Jam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  <a:prstDash val="solid"/>
            </a:ln>
          </c:spPr>
          <c:invertIfNegative val="0"/>
          <c:val>
            <c:numRef>
              <c:f>'%pamulang'!$DI$7:$DY$7</c:f>
              <c:numCache>
                <c:formatCode>General</c:formatCode>
                <c:ptCount val="17"/>
                <c:pt idx="0">
                  <c:v>4.3184885290148447</c:v>
                </c:pt>
                <c:pt idx="1">
                  <c:v>0.1349527665317139</c:v>
                </c:pt>
                <c:pt idx="2">
                  <c:v>2.5641025641025639</c:v>
                </c:pt>
                <c:pt idx="3">
                  <c:v>0.26990553306342779</c:v>
                </c:pt>
                <c:pt idx="4">
                  <c:v>1.619433198380567</c:v>
                </c:pt>
                <c:pt idx="5">
                  <c:v>0.1349527665317139</c:v>
                </c:pt>
                <c:pt idx="6">
                  <c:v>4.048582995951417</c:v>
                </c:pt>
                <c:pt idx="7">
                  <c:v>0.67476383265856954</c:v>
                </c:pt>
                <c:pt idx="8">
                  <c:v>0.80971659919028338</c:v>
                </c:pt>
                <c:pt idx="9">
                  <c:v>0.26990553306342779</c:v>
                </c:pt>
                <c:pt idx="10">
                  <c:v>0.1349527665317139</c:v>
                </c:pt>
                <c:pt idx="11">
                  <c:v>5.8029689608636978</c:v>
                </c:pt>
                <c:pt idx="12">
                  <c:v>18.35357624831309</c:v>
                </c:pt>
                <c:pt idx="13">
                  <c:v>19.973009446693659</c:v>
                </c:pt>
                <c:pt idx="14">
                  <c:v>13.765182186234821</c:v>
                </c:pt>
                <c:pt idx="15">
                  <c:v>19.298245614035089</c:v>
                </c:pt>
                <c:pt idx="16">
                  <c:v>7.8272604588394064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CF6-44A6-8D36-7DAD56C64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6225455"/>
        <c:axId val="936223055"/>
      </c:barChart>
      <c:catAx>
        <c:axId val="9362254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Jam</a:t>
                </a:r>
                <a:r>
                  <a:rPr lang="en-US" baseline="0"/>
                  <a:t> ke-n</a:t>
                </a:r>
                <a:endParaRPr lang="en-US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23055"/>
        <c:crosses val="autoZero"/>
        <c:auto val="1"/>
        <c:lblAlgn val="ctr"/>
        <c:lblOffset val="100"/>
        <c:noMultiLvlLbl val="0"/>
      </c:catAx>
      <c:valAx>
        <c:axId val="93622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Curah Hujan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25455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Bendung Pasar Baru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'%pasarbaru'!$A$3:$C$3</c:f>
              <c:strCache>
                <c:ptCount val="3"/>
                <c:pt idx="0">
                  <c:v>2 Jam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val>
            <c:numRef>
              <c:f>'%pasarbaru'!$B$7:$C$7</c:f>
              <c:numCache>
                <c:formatCode>General</c:formatCode>
                <c:ptCount val="2"/>
                <c:pt idx="0">
                  <c:v>34.693877551020407</c:v>
                </c:pt>
                <c:pt idx="1">
                  <c:v>65.306122448979593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48-49C4-A37B-D9B5A1D1C83C}"/>
            </c:ext>
          </c:extLst>
        </c:ser>
        <c:ser>
          <c:idx val="1"/>
          <c:order val="1"/>
          <c:tx>
            <c:strRef>
              <c:f>'%pasarbaru'!$F$3:$J$3</c:f>
              <c:strCache>
                <c:ptCount val="5"/>
                <c:pt idx="0">
                  <c:v>4 Jam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val>
            <c:numRef>
              <c:f>'%pasarbaru'!$G$7:$J$7</c:f>
              <c:numCache>
                <c:formatCode>General</c:formatCode>
                <c:ptCount val="4"/>
                <c:pt idx="0">
                  <c:v>59.292035398230091</c:v>
                </c:pt>
                <c:pt idx="1">
                  <c:v>35.398230088495573</c:v>
                </c:pt>
                <c:pt idx="2">
                  <c:v>3.5398230088495581</c:v>
                </c:pt>
                <c:pt idx="3">
                  <c:v>1.7699115044247791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48-49C4-A37B-D9B5A1D1C83C}"/>
            </c:ext>
          </c:extLst>
        </c:ser>
        <c:ser>
          <c:idx val="2"/>
          <c:order val="2"/>
          <c:tx>
            <c:strRef>
              <c:f>'%pasarbaru'!$M$3:$T$3</c:f>
              <c:strCache>
                <c:ptCount val="8"/>
                <c:pt idx="0">
                  <c:v>7 Jam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val>
            <c:numRef>
              <c:f>'%pasarbaru'!$N$8:$T$8</c:f>
              <c:numCache>
                <c:formatCode>General</c:formatCode>
                <c:ptCount val="7"/>
                <c:pt idx="0">
                  <c:v>10.98561371288644</c:v>
                </c:pt>
                <c:pt idx="1">
                  <c:v>22.298745026017752</c:v>
                </c:pt>
                <c:pt idx="2">
                  <c:v>3.676155494337312</c:v>
                </c:pt>
                <c:pt idx="3">
                  <c:v>14.79032751760024</c:v>
                </c:pt>
                <c:pt idx="4">
                  <c:v>4.0465258647076832</c:v>
                </c:pt>
                <c:pt idx="5">
                  <c:v>37.863483318028777</c:v>
                </c:pt>
                <c:pt idx="6">
                  <c:v>6.3391490664217942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48-49C4-A37B-D9B5A1D1C83C}"/>
            </c:ext>
          </c:extLst>
        </c:ser>
        <c:ser>
          <c:idx val="3"/>
          <c:order val="3"/>
          <c:tx>
            <c:strRef>
              <c:f>'%pasarbaru'!$W$3:$AF$3</c:f>
              <c:strCache>
                <c:ptCount val="10"/>
                <c:pt idx="0">
                  <c:v>9 Jam</c:v>
                </c:pt>
              </c:strCache>
            </c:strRef>
          </c:tx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val>
            <c:numRef>
              <c:f>'%pasarbaru'!$X$8:$AF$8</c:f>
              <c:numCache>
                <c:formatCode>General</c:formatCode>
                <c:ptCount val="9"/>
                <c:pt idx="0">
                  <c:v>26.949160811865731</c:v>
                </c:pt>
                <c:pt idx="1">
                  <c:v>13.38065964090554</c:v>
                </c:pt>
                <c:pt idx="2">
                  <c:v>18.503610460577669</c:v>
                </c:pt>
                <c:pt idx="3">
                  <c:v>6.5232240437158469</c:v>
                </c:pt>
                <c:pt idx="4">
                  <c:v>19.66969164715066</c:v>
                </c:pt>
                <c:pt idx="5">
                  <c:v>6.1841334894613578</c:v>
                </c:pt>
                <c:pt idx="6">
                  <c:v>5.7108704137392667</c:v>
                </c:pt>
                <c:pt idx="7">
                  <c:v>1.539324746291959</c:v>
                </c:pt>
                <c:pt idx="8">
                  <c:v>1.539324746291959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48-49C4-A37B-D9B5A1D1C83C}"/>
            </c:ext>
          </c:extLst>
        </c:ser>
        <c:ser>
          <c:idx val="4"/>
          <c:order val="4"/>
          <c:tx>
            <c:strRef>
              <c:f>'%pasarbaru'!$AI$3:$AS$3</c:f>
              <c:strCache>
                <c:ptCount val="11"/>
                <c:pt idx="0">
                  <c:v>10 Jam</c:v>
                </c:pt>
              </c:strCache>
            </c:strRef>
          </c:tx>
          <c:spPr>
            <a:solidFill>
              <a:schemeClr val="accent5"/>
            </a:solidFill>
            <a:ln>
              <a:noFill/>
              <a:prstDash val="solid"/>
            </a:ln>
          </c:spPr>
          <c:invertIfNegative val="0"/>
          <c:val>
            <c:numRef>
              <c:f>'%pasarbaru'!$AJ$8:$AS$8</c:f>
              <c:numCache>
                <c:formatCode>General</c:formatCode>
                <c:ptCount val="10"/>
                <c:pt idx="0">
                  <c:v>29.737969676994069</c:v>
                </c:pt>
                <c:pt idx="1">
                  <c:v>2.167106130520764</c:v>
                </c:pt>
                <c:pt idx="2">
                  <c:v>1.5573500329597889</c:v>
                </c:pt>
                <c:pt idx="3">
                  <c:v>12.582399472643379</c:v>
                </c:pt>
                <c:pt idx="4">
                  <c:v>11.91496374423204</c:v>
                </c:pt>
                <c:pt idx="5">
                  <c:v>25.263678312458801</c:v>
                </c:pt>
                <c:pt idx="6">
                  <c:v>7.3088332234673707</c:v>
                </c:pt>
                <c:pt idx="7">
                  <c:v>3.213579433091629</c:v>
                </c:pt>
                <c:pt idx="8">
                  <c:v>2.3319050758075148</c:v>
                </c:pt>
                <c:pt idx="9">
                  <c:v>3.922214897824654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448-49C4-A37B-D9B5A1D1C83C}"/>
            </c:ext>
          </c:extLst>
        </c:ser>
        <c:ser>
          <c:idx val="5"/>
          <c:order val="5"/>
          <c:tx>
            <c:strRef>
              <c:f>'%pasarbaru'!$AV$3:$BG$3</c:f>
              <c:strCache>
                <c:ptCount val="12"/>
                <c:pt idx="0">
                  <c:v>11 Jam</c:v>
                </c:pt>
              </c:strCache>
            </c:strRef>
          </c:tx>
          <c:spPr>
            <a:solidFill>
              <a:schemeClr val="accent6"/>
            </a:solidFill>
            <a:ln>
              <a:noFill/>
              <a:prstDash val="solid"/>
            </a:ln>
          </c:spPr>
          <c:invertIfNegative val="0"/>
          <c:val>
            <c:numRef>
              <c:f>'%pasarbaru'!$AW$7:$BG$7</c:f>
              <c:numCache>
                <c:formatCode>General</c:formatCode>
                <c:ptCount val="11"/>
                <c:pt idx="0">
                  <c:v>4.5977011494252871</c:v>
                </c:pt>
                <c:pt idx="1">
                  <c:v>0.57471264367816088</c:v>
                </c:pt>
                <c:pt idx="2">
                  <c:v>9.7701149425287355</c:v>
                </c:pt>
                <c:pt idx="3">
                  <c:v>50</c:v>
                </c:pt>
                <c:pt idx="4">
                  <c:v>2.873563218390804</c:v>
                </c:pt>
                <c:pt idx="5">
                  <c:v>10.91954022988506</c:v>
                </c:pt>
                <c:pt idx="6">
                  <c:v>7.4712643678160928</c:v>
                </c:pt>
                <c:pt idx="7">
                  <c:v>7.4712643678160928</c:v>
                </c:pt>
                <c:pt idx="8">
                  <c:v>2.873563218390804</c:v>
                </c:pt>
                <c:pt idx="9">
                  <c:v>2.298850574712644</c:v>
                </c:pt>
                <c:pt idx="10">
                  <c:v>1.149425287356322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448-49C4-A37B-D9B5A1D1C83C}"/>
            </c:ext>
          </c:extLst>
        </c:ser>
        <c:ser>
          <c:idx val="6"/>
          <c:order val="6"/>
          <c:tx>
            <c:strRef>
              <c:f>'%pasarbaru'!$BJ$3:$BV$3</c:f>
              <c:strCache>
                <c:ptCount val="13"/>
                <c:pt idx="0">
                  <c:v>12 Jam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c:spPr>
          <c:invertIfNegative val="0"/>
          <c:val>
            <c:numRef>
              <c:f>'%pasarbaru'!$BK$7:$BV$7</c:f>
              <c:numCache>
                <c:formatCode>General</c:formatCode>
                <c:ptCount val="12"/>
                <c:pt idx="0">
                  <c:v>6.9306930693069324</c:v>
                </c:pt>
                <c:pt idx="1">
                  <c:v>31.683168316831679</c:v>
                </c:pt>
                <c:pt idx="2">
                  <c:v>23.762376237623759</c:v>
                </c:pt>
                <c:pt idx="3">
                  <c:v>7.9207920792079207</c:v>
                </c:pt>
                <c:pt idx="4">
                  <c:v>3.9603960396039599</c:v>
                </c:pt>
                <c:pt idx="5">
                  <c:v>4.9504950495049496</c:v>
                </c:pt>
                <c:pt idx="6">
                  <c:v>3.9603960396039599</c:v>
                </c:pt>
                <c:pt idx="7">
                  <c:v>2.9702970297029698</c:v>
                </c:pt>
                <c:pt idx="8">
                  <c:v>2.9702970297029698</c:v>
                </c:pt>
                <c:pt idx="9">
                  <c:v>3.9603960396039599</c:v>
                </c:pt>
                <c:pt idx="10">
                  <c:v>3.9603960396039599</c:v>
                </c:pt>
                <c:pt idx="11">
                  <c:v>2.9702970297029698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448-49C4-A37B-D9B5A1D1C83C}"/>
            </c:ext>
          </c:extLst>
        </c:ser>
        <c:ser>
          <c:idx val="7"/>
          <c:order val="7"/>
          <c:tx>
            <c:strRef>
              <c:f>'%pasarbaru'!$BY$3:$CM$3</c:f>
              <c:strCache>
                <c:ptCount val="15"/>
                <c:pt idx="0">
                  <c:v>14 Jam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  <a:prstDash val="solid"/>
            </a:ln>
          </c:spPr>
          <c:invertIfNegative val="0"/>
          <c:val>
            <c:numRef>
              <c:f>'%pasarbaru'!$BZ$7:$CM$7</c:f>
              <c:numCache>
                <c:formatCode>General</c:formatCode>
                <c:ptCount val="14"/>
                <c:pt idx="0">
                  <c:v>10.18518518518519</c:v>
                </c:pt>
                <c:pt idx="1">
                  <c:v>17.592592592592592</c:v>
                </c:pt>
                <c:pt idx="2">
                  <c:v>8.3333333333333321</c:v>
                </c:pt>
                <c:pt idx="3">
                  <c:v>27.777777777777779</c:v>
                </c:pt>
                <c:pt idx="4">
                  <c:v>18.518518518518519</c:v>
                </c:pt>
                <c:pt idx="5">
                  <c:v>6.481481481481481</c:v>
                </c:pt>
                <c:pt idx="6">
                  <c:v>0.92592592592592582</c:v>
                </c:pt>
                <c:pt idx="7">
                  <c:v>4.6296296296296298</c:v>
                </c:pt>
                <c:pt idx="8">
                  <c:v>0.92592592592592582</c:v>
                </c:pt>
                <c:pt idx="9">
                  <c:v>0.92592592592592582</c:v>
                </c:pt>
                <c:pt idx="10">
                  <c:v>0.92592592592592582</c:v>
                </c:pt>
                <c:pt idx="11">
                  <c:v>0.92592592592592582</c:v>
                </c:pt>
                <c:pt idx="12">
                  <c:v>0.92592592592592582</c:v>
                </c:pt>
                <c:pt idx="13">
                  <c:v>0.92592592592592582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448-49C4-A37B-D9B5A1D1C83C}"/>
            </c:ext>
          </c:extLst>
        </c:ser>
        <c:ser>
          <c:idx val="8"/>
          <c:order val="8"/>
          <c:tx>
            <c:strRef>
              <c:f>'%pasarbaru'!$CP$3:$DF$3</c:f>
              <c:strCache>
                <c:ptCount val="17"/>
                <c:pt idx="0">
                  <c:v>16 Jam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  <a:prstDash val="solid"/>
            </a:ln>
          </c:spPr>
          <c:invertIfNegative val="0"/>
          <c:val>
            <c:numRef>
              <c:f>'%pasarbaru'!$CQ$7:$DF$7</c:f>
              <c:numCache>
                <c:formatCode>General</c:formatCode>
                <c:ptCount val="16"/>
                <c:pt idx="0">
                  <c:v>2.0408163265306118</c:v>
                </c:pt>
                <c:pt idx="1">
                  <c:v>3.5714285714285712</c:v>
                </c:pt>
                <c:pt idx="2">
                  <c:v>3.5714285714285712</c:v>
                </c:pt>
                <c:pt idx="3">
                  <c:v>14.795918367346941</c:v>
                </c:pt>
                <c:pt idx="4">
                  <c:v>17.3469387755102</c:v>
                </c:pt>
                <c:pt idx="5">
                  <c:v>4.0816326530612246</c:v>
                </c:pt>
                <c:pt idx="6">
                  <c:v>4.0816326530612246</c:v>
                </c:pt>
                <c:pt idx="7">
                  <c:v>11.73469387755102</c:v>
                </c:pt>
                <c:pt idx="8">
                  <c:v>4.0816326530612246</c:v>
                </c:pt>
                <c:pt idx="9">
                  <c:v>5.1020408163265314</c:v>
                </c:pt>
                <c:pt idx="10">
                  <c:v>10.204081632653059</c:v>
                </c:pt>
                <c:pt idx="11">
                  <c:v>7.1428571428571423</c:v>
                </c:pt>
                <c:pt idx="12">
                  <c:v>3.0612244897959182</c:v>
                </c:pt>
                <c:pt idx="13">
                  <c:v>4.0816326530612246</c:v>
                </c:pt>
                <c:pt idx="14">
                  <c:v>4.0816326530612246</c:v>
                </c:pt>
                <c:pt idx="15">
                  <c:v>1.0204081632653059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448-49C4-A37B-D9B5A1D1C8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6225455"/>
        <c:axId val="936223055"/>
      </c:barChart>
      <c:catAx>
        <c:axId val="9362254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Jam</a:t>
                </a:r>
                <a:r>
                  <a:rPr lang="en-US" baseline="0"/>
                  <a:t> ke-n</a:t>
                </a:r>
                <a:endParaRPr lang="en-US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23055"/>
        <c:crosses val="autoZero"/>
        <c:auto val="1"/>
        <c:lblAlgn val="ctr"/>
        <c:lblOffset val="100"/>
        <c:noMultiLvlLbl val="0"/>
      </c:catAx>
      <c:valAx>
        <c:axId val="93622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Curah Hujan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25455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Ranca Bungur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'%rancabungur'!$A$3:$D$3</c:f>
              <c:strCache>
                <c:ptCount val="4"/>
                <c:pt idx="0">
                  <c:v>3 Jam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val>
            <c:numRef>
              <c:f>'%rancabungur'!$B$7:$D$7</c:f>
              <c:numCache>
                <c:formatCode>General</c:formatCode>
                <c:ptCount val="3"/>
                <c:pt idx="0">
                  <c:v>3.1007751937984498</c:v>
                </c:pt>
                <c:pt idx="1">
                  <c:v>91.472868217054256</c:v>
                </c:pt>
                <c:pt idx="2">
                  <c:v>5.4263565891472867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DF-4E60-9298-F24A6C4E6C2B}"/>
            </c:ext>
          </c:extLst>
        </c:ser>
        <c:ser>
          <c:idx val="1"/>
          <c:order val="1"/>
          <c:tx>
            <c:strRef>
              <c:f>'%rancabungur'!$G$3:$L$3</c:f>
              <c:strCache>
                <c:ptCount val="6"/>
                <c:pt idx="0">
                  <c:v>5 Jam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val>
            <c:numRef>
              <c:f>'%rancabungur'!$H$7:$L$7</c:f>
              <c:numCache>
                <c:formatCode>General</c:formatCode>
                <c:ptCount val="5"/>
                <c:pt idx="0">
                  <c:v>12.295081967213109</c:v>
                </c:pt>
                <c:pt idx="1">
                  <c:v>38.524590163934427</c:v>
                </c:pt>
                <c:pt idx="2">
                  <c:v>44.26229508196721</c:v>
                </c:pt>
                <c:pt idx="3">
                  <c:v>0.81967213114754101</c:v>
                </c:pt>
                <c:pt idx="4">
                  <c:v>4.0983606557377046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DF-4E60-9298-F24A6C4E6C2B}"/>
            </c:ext>
          </c:extLst>
        </c:ser>
        <c:ser>
          <c:idx val="2"/>
          <c:order val="2"/>
          <c:tx>
            <c:strRef>
              <c:f>'%rancabungur'!$O$3:$W$3</c:f>
              <c:strCache>
                <c:ptCount val="9"/>
                <c:pt idx="0">
                  <c:v>8 Jam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val>
            <c:numRef>
              <c:f>'%rancabungur'!$P$7:$W$7</c:f>
              <c:numCache>
                <c:formatCode>General</c:formatCode>
                <c:ptCount val="8"/>
                <c:pt idx="0">
                  <c:v>0.81967213114754101</c:v>
                </c:pt>
                <c:pt idx="1">
                  <c:v>1.639344262295082</c:v>
                </c:pt>
                <c:pt idx="2">
                  <c:v>4.918032786885246</c:v>
                </c:pt>
                <c:pt idx="3">
                  <c:v>1.639344262295082</c:v>
                </c:pt>
                <c:pt idx="4">
                  <c:v>47.540983606557383</c:v>
                </c:pt>
                <c:pt idx="5">
                  <c:v>28.688524590163929</c:v>
                </c:pt>
                <c:pt idx="6">
                  <c:v>7.3770491803278686</c:v>
                </c:pt>
                <c:pt idx="7">
                  <c:v>7.3770491803278686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DF-4E60-9298-F24A6C4E6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6225455"/>
        <c:axId val="936223055"/>
      </c:barChart>
      <c:catAx>
        <c:axId val="9362254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Jam</a:t>
                </a:r>
                <a:r>
                  <a:rPr lang="en-US" baseline="0"/>
                  <a:t> ke-n</a:t>
                </a:r>
                <a:endParaRPr lang="en-US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23055"/>
        <c:crosses val="autoZero"/>
        <c:auto val="1"/>
        <c:lblAlgn val="ctr"/>
        <c:lblOffset val="100"/>
        <c:noMultiLvlLbl val="0"/>
      </c:catAx>
      <c:valAx>
        <c:axId val="93622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Curah Hujan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25455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Pasir Jaya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'%pasirjaya'!$A$3:$B$3</c:f>
              <c:strCache>
                <c:ptCount val="2"/>
                <c:pt idx="0">
                  <c:v>1 Jam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val>
            <c:numRef>
              <c:f>'%pasirjaya'!$B$7</c:f>
              <c:numCache>
                <c:formatCode>General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44-4DB8-AB61-2DC01E166AAA}"/>
            </c:ext>
          </c:extLst>
        </c:ser>
        <c:ser>
          <c:idx val="1"/>
          <c:order val="1"/>
          <c:tx>
            <c:strRef>
              <c:f>'%pasirjaya'!$E$3:$G$3</c:f>
              <c:strCache>
                <c:ptCount val="3"/>
                <c:pt idx="0">
                  <c:v>2 Jam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val>
            <c:numRef>
              <c:f>'%pasirjaya'!$F$8:$G$8</c:f>
              <c:numCache>
                <c:formatCode>General</c:formatCode>
                <c:ptCount val="2"/>
                <c:pt idx="0">
                  <c:v>82.975531663720176</c:v>
                </c:pt>
                <c:pt idx="1">
                  <c:v>17.024468336279821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44-4DB8-AB61-2DC01E166AAA}"/>
            </c:ext>
          </c:extLst>
        </c:ser>
        <c:ser>
          <c:idx val="2"/>
          <c:order val="2"/>
          <c:tx>
            <c:strRef>
              <c:f>'%pasirjaya'!$J$3:$M$3</c:f>
              <c:strCache>
                <c:ptCount val="4"/>
                <c:pt idx="0">
                  <c:v>3 Jam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val>
            <c:numRef>
              <c:f>'%pasirjaya'!$K$9:$M$9</c:f>
              <c:numCache>
                <c:formatCode>General</c:formatCode>
                <c:ptCount val="3"/>
                <c:pt idx="0">
                  <c:v>41.285897876347157</c:v>
                </c:pt>
                <c:pt idx="1">
                  <c:v>44.905014569098249</c:v>
                </c:pt>
                <c:pt idx="2">
                  <c:v>13.809087554554591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44-4DB8-AB61-2DC01E166AAA}"/>
            </c:ext>
          </c:extLst>
        </c:ser>
        <c:ser>
          <c:idx val="3"/>
          <c:order val="3"/>
          <c:tx>
            <c:strRef>
              <c:f>'%pasirjaya'!$P$3:$T$3</c:f>
              <c:strCache>
                <c:ptCount val="5"/>
                <c:pt idx="0">
                  <c:v>4 Jam</c:v>
                </c:pt>
              </c:strCache>
            </c:strRef>
          </c:tx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val>
            <c:numRef>
              <c:f>'%pasirjaya'!$Q$10:$T$10</c:f>
              <c:numCache>
                <c:formatCode>General</c:formatCode>
                <c:ptCount val="4"/>
                <c:pt idx="0">
                  <c:v>39.290025683524902</c:v>
                </c:pt>
                <c:pt idx="1">
                  <c:v>33.349219417867772</c:v>
                </c:pt>
                <c:pt idx="2">
                  <c:v>11.585287679119981</c:v>
                </c:pt>
                <c:pt idx="3">
                  <c:v>15.775467219487339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A44-4DB8-AB61-2DC01E166AAA}"/>
            </c:ext>
          </c:extLst>
        </c:ser>
        <c:ser>
          <c:idx val="4"/>
          <c:order val="4"/>
          <c:tx>
            <c:strRef>
              <c:f>'%pasirjaya'!$W$3:$AB$3</c:f>
              <c:strCache>
                <c:ptCount val="6"/>
                <c:pt idx="0">
                  <c:v>5 Jam</c:v>
                </c:pt>
              </c:strCache>
            </c:strRef>
          </c:tx>
          <c:spPr>
            <a:solidFill>
              <a:schemeClr val="accent5"/>
            </a:solidFill>
            <a:ln>
              <a:noFill/>
              <a:prstDash val="solid"/>
            </a:ln>
          </c:spPr>
          <c:invertIfNegative val="0"/>
          <c:val>
            <c:numRef>
              <c:f>'%pasirjaya'!$X$10:$AB$10</c:f>
              <c:numCache>
                <c:formatCode>General</c:formatCode>
                <c:ptCount val="5"/>
                <c:pt idx="0">
                  <c:v>46.755748774030678</c:v>
                </c:pt>
                <c:pt idx="1">
                  <c:v>27.31516793125456</c:v>
                </c:pt>
                <c:pt idx="2">
                  <c:v>15.614852941268859</c:v>
                </c:pt>
                <c:pt idx="3">
                  <c:v>9.5441705649953779</c:v>
                </c:pt>
                <c:pt idx="4">
                  <c:v>0.77005978845053236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A44-4DB8-AB61-2DC01E166AAA}"/>
            </c:ext>
          </c:extLst>
        </c:ser>
        <c:ser>
          <c:idx val="5"/>
          <c:order val="5"/>
          <c:tx>
            <c:strRef>
              <c:f>'%pasirjaya'!$AE$3:$AK$3</c:f>
              <c:strCache>
                <c:ptCount val="7"/>
                <c:pt idx="0">
                  <c:v>6 Jam</c:v>
                </c:pt>
              </c:strCache>
            </c:strRef>
          </c:tx>
          <c:spPr>
            <a:solidFill>
              <a:schemeClr val="accent6"/>
            </a:solidFill>
            <a:ln>
              <a:noFill/>
              <a:prstDash val="solid"/>
            </a:ln>
          </c:spPr>
          <c:invertIfNegative val="0"/>
          <c:val>
            <c:numRef>
              <c:f>'%pasirjaya'!$AF$7:$AK$7</c:f>
              <c:numCache>
                <c:formatCode>General</c:formatCode>
                <c:ptCount val="6"/>
                <c:pt idx="0">
                  <c:v>0.97560975609756095</c:v>
                </c:pt>
                <c:pt idx="1">
                  <c:v>21.463414634146339</c:v>
                </c:pt>
                <c:pt idx="2">
                  <c:v>74.634146341463421</c:v>
                </c:pt>
                <c:pt idx="3">
                  <c:v>0.48780487804878048</c:v>
                </c:pt>
                <c:pt idx="4">
                  <c:v>0.48780487804878048</c:v>
                </c:pt>
                <c:pt idx="5">
                  <c:v>1.9512195121951219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A44-4DB8-AB61-2DC01E166AAA}"/>
            </c:ext>
          </c:extLst>
        </c:ser>
        <c:ser>
          <c:idx val="6"/>
          <c:order val="6"/>
          <c:tx>
            <c:strRef>
              <c:f>'%pasirjaya'!$AN$3:$AU$3</c:f>
              <c:strCache>
                <c:ptCount val="8"/>
                <c:pt idx="0">
                  <c:v>7 Jam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c:spPr>
          <c:invertIfNegative val="0"/>
          <c:val>
            <c:numRef>
              <c:f>'%pasirjaya'!$AO$8:$AU$8</c:f>
              <c:numCache>
                <c:formatCode>General</c:formatCode>
                <c:ptCount val="7"/>
                <c:pt idx="0">
                  <c:v>0.56077170418006439</c:v>
                </c:pt>
                <c:pt idx="1">
                  <c:v>10.34855305466238</c:v>
                </c:pt>
                <c:pt idx="2">
                  <c:v>7.7446945337620576</c:v>
                </c:pt>
                <c:pt idx="3">
                  <c:v>12.344694533762061</c:v>
                </c:pt>
                <c:pt idx="4">
                  <c:v>37.950482315112538</c:v>
                </c:pt>
                <c:pt idx="5">
                  <c:v>25.768488745980711</c:v>
                </c:pt>
                <c:pt idx="6">
                  <c:v>5.2823151125401928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A44-4DB8-AB61-2DC01E166AAA}"/>
            </c:ext>
          </c:extLst>
        </c:ser>
        <c:ser>
          <c:idx val="7"/>
          <c:order val="7"/>
          <c:tx>
            <c:strRef>
              <c:f>'%pasirjaya'!$AX$3:$BJ$3</c:f>
              <c:strCache>
                <c:ptCount val="13"/>
                <c:pt idx="0">
                  <c:v>12 Jam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  <a:prstDash val="solid"/>
            </a:ln>
          </c:spPr>
          <c:invertIfNegative val="0"/>
          <c:val>
            <c:numRef>
              <c:f>'%pasirjaya'!$AY$7:$BJ$7</c:f>
              <c:numCache>
                <c:formatCode>General</c:formatCode>
                <c:ptCount val="12"/>
                <c:pt idx="0">
                  <c:v>2.9411764705882351</c:v>
                </c:pt>
                <c:pt idx="1">
                  <c:v>1.3071895424836599</c:v>
                </c:pt>
                <c:pt idx="2">
                  <c:v>2.9411764705882351</c:v>
                </c:pt>
                <c:pt idx="3">
                  <c:v>25.490196078431371</c:v>
                </c:pt>
                <c:pt idx="4">
                  <c:v>5.2287581699346406</c:v>
                </c:pt>
                <c:pt idx="5">
                  <c:v>16.33986928104575</c:v>
                </c:pt>
                <c:pt idx="6">
                  <c:v>15.03267973856209</c:v>
                </c:pt>
                <c:pt idx="7">
                  <c:v>5.5555555555555554</c:v>
                </c:pt>
                <c:pt idx="8">
                  <c:v>1.6339869281045749</c:v>
                </c:pt>
                <c:pt idx="9">
                  <c:v>1.9607843137254899</c:v>
                </c:pt>
                <c:pt idx="10">
                  <c:v>16.993464052287582</c:v>
                </c:pt>
                <c:pt idx="11">
                  <c:v>4.5751633986928102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A44-4DB8-AB61-2DC01E166A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6225455"/>
        <c:axId val="936223055"/>
      </c:barChart>
      <c:catAx>
        <c:axId val="9362254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Jam</a:t>
                </a:r>
                <a:r>
                  <a:rPr lang="en-US" baseline="0"/>
                  <a:t> ke-n</a:t>
                </a:r>
                <a:endParaRPr lang="en-US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23055"/>
        <c:crosses val="autoZero"/>
        <c:auto val="1"/>
        <c:lblAlgn val="ctr"/>
        <c:lblOffset val="100"/>
        <c:noMultiLvlLbl val="0"/>
      </c:catAx>
      <c:valAx>
        <c:axId val="93622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Curah Hujan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25455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1.xml"/><Relationship Id="rId7" Type="http://schemas.openxmlformats.org/officeDocument/2006/relationships/chart" Target="../charts/chart35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Relationship Id="rId6" Type="http://schemas.openxmlformats.org/officeDocument/2006/relationships/chart" Target="../charts/chart34.xml"/><Relationship Id="rId5" Type="http://schemas.openxmlformats.org/officeDocument/2006/relationships/chart" Target="../charts/chart33.xml"/><Relationship Id="rId4" Type="http://schemas.openxmlformats.org/officeDocument/2006/relationships/chart" Target="../charts/chart3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3.xml"/><Relationship Id="rId13" Type="http://schemas.openxmlformats.org/officeDocument/2006/relationships/chart" Target="../charts/chart48.xml"/><Relationship Id="rId3" Type="http://schemas.openxmlformats.org/officeDocument/2006/relationships/chart" Target="../charts/chart38.xml"/><Relationship Id="rId7" Type="http://schemas.openxmlformats.org/officeDocument/2006/relationships/chart" Target="../charts/chart42.xml"/><Relationship Id="rId12" Type="http://schemas.openxmlformats.org/officeDocument/2006/relationships/chart" Target="../charts/chart47.xml"/><Relationship Id="rId2" Type="http://schemas.openxmlformats.org/officeDocument/2006/relationships/chart" Target="../charts/chart37.xml"/><Relationship Id="rId1" Type="http://schemas.openxmlformats.org/officeDocument/2006/relationships/chart" Target="../charts/chart36.xml"/><Relationship Id="rId6" Type="http://schemas.openxmlformats.org/officeDocument/2006/relationships/chart" Target="../charts/chart41.xml"/><Relationship Id="rId11" Type="http://schemas.openxmlformats.org/officeDocument/2006/relationships/chart" Target="../charts/chart46.xml"/><Relationship Id="rId5" Type="http://schemas.openxmlformats.org/officeDocument/2006/relationships/chart" Target="../charts/chart40.xml"/><Relationship Id="rId10" Type="http://schemas.openxmlformats.org/officeDocument/2006/relationships/chart" Target="../charts/chart45.xml"/><Relationship Id="rId4" Type="http://schemas.openxmlformats.org/officeDocument/2006/relationships/chart" Target="../charts/chart39.xml"/><Relationship Id="rId9" Type="http://schemas.openxmlformats.org/officeDocument/2006/relationships/chart" Target="../charts/chart44.xml"/><Relationship Id="rId14" Type="http://schemas.openxmlformats.org/officeDocument/2006/relationships/chart" Target="../charts/chart49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2.xml"/><Relationship Id="rId7" Type="http://schemas.openxmlformats.org/officeDocument/2006/relationships/chart" Target="../charts/chart56.xml"/><Relationship Id="rId2" Type="http://schemas.openxmlformats.org/officeDocument/2006/relationships/chart" Target="../charts/chart51.xml"/><Relationship Id="rId1" Type="http://schemas.openxmlformats.org/officeDocument/2006/relationships/chart" Target="../charts/chart50.xml"/><Relationship Id="rId6" Type="http://schemas.openxmlformats.org/officeDocument/2006/relationships/chart" Target="../charts/chart55.xml"/><Relationship Id="rId5" Type="http://schemas.openxmlformats.org/officeDocument/2006/relationships/chart" Target="../charts/chart54.xml"/><Relationship Id="rId4" Type="http://schemas.openxmlformats.org/officeDocument/2006/relationships/chart" Target="../charts/chart5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0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1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2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32</xdr:row>
      <xdr:rowOff>0</xdr:rowOff>
    </xdr:from>
    <xdr:to>
      <xdr:col>8</xdr:col>
      <xdr:colOff>259957</xdr:colOff>
      <xdr:row>46</xdr:row>
      <xdr:rowOff>157267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79C3C7D3-8385-4DD9-A579-55AA04A0F3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50</xdr:row>
      <xdr:rowOff>1</xdr:rowOff>
    </xdr:from>
    <xdr:to>
      <xdr:col>8</xdr:col>
      <xdr:colOff>270933</xdr:colOff>
      <xdr:row>65</xdr:row>
      <xdr:rowOff>25401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EC7A3829-4D39-4847-A973-C8AD92F5F0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68</xdr:row>
      <xdr:rowOff>0</xdr:rowOff>
    </xdr:from>
    <xdr:to>
      <xdr:col>8</xdr:col>
      <xdr:colOff>287867</xdr:colOff>
      <xdr:row>83</xdr:row>
      <xdr:rowOff>50800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C1595C06-93F5-4344-970D-D3A9327A97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85</xdr:row>
      <xdr:rowOff>186265</xdr:rowOff>
    </xdr:from>
    <xdr:to>
      <xdr:col>8</xdr:col>
      <xdr:colOff>296333</xdr:colOff>
      <xdr:row>99</xdr:row>
      <xdr:rowOff>126999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14835255-DAFD-43D1-867F-3E5AD2053B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0</xdr:colOff>
      <xdr:row>32</xdr:row>
      <xdr:rowOff>0</xdr:rowOff>
    </xdr:from>
    <xdr:to>
      <xdr:col>17</xdr:col>
      <xdr:colOff>259957</xdr:colOff>
      <xdr:row>46</xdr:row>
      <xdr:rowOff>155505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046B42DF-2C52-463E-A50D-FAE8D50E8D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0</xdr:colOff>
      <xdr:row>32</xdr:row>
      <xdr:rowOff>0</xdr:rowOff>
    </xdr:from>
    <xdr:to>
      <xdr:col>25</xdr:col>
      <xdr:colOff>259957</xdr:colOff>
      <xdr:row>46</xdr:row>
      <xdr:rowOff>155504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87941638-AE92-4C39-AE39-85F7E0CD4C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514350</xdr:colOff>
      <xdr:row>31</xdr:row>
      <xdr:rowOff>133350</xdr:rowOff>
    </xdr:from>
    <xdr:to>
      <xdr:col>34</xdr:col>
      <xdr:colOff>164707</xdr:colOff>
      <xdr:row>46</xdr:row>
      <xdr:rowOff>63177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BFFF1854-30D8-4D75-AA02-3F362F1AA4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35</xdr:col>
      <xdr:colOff>0</xdr:colOff>
      <xdr:row>32</xdr:row>
      <xdr:rowOff>0</xdr:rowOff>
    </xdr:from>
    <xdr:to>
      <xdr:col>42</xdr:col>
      <xdr:colOff>259959</xdr:colOff>
      <xdr:row>46</xdr:row>
      <xdr:rowOff>110803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19317FD0-EE1E-4819-9AEB-D33B14B926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43</xdr:col>
      <xdr:colOff>0</xdr:colOff>
      <xdr:row>32</xdr:row>
      <xdr:rowOff>0</xdr:rowOff>
    </xdr:from>
    <xdr:to>
      <xdr:col>50</xdr:col>
      <xdr:colOff>259959</xdr:colOff>
      <xdr:row>46</xdr:row>
      <xdr:rowOff>103182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1CEA3A33-4189-4BC3-898B-F8A3ADB566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51</xdr:col>
      <xdr:colOff>0</xdr:colOff>
      <xdr:row>32</xdr:row>
      <xdr:rowOff>0</xdr:rowOff>
    </xdr:from>
    <xdr:to>
      <xdr:col>58</xdr:col>
      <xdr:colOff>259959</xdr:colOff>
      <xdr:row>46</xdr:row>
      <xdr:rowOff>110802</xdr:rowOff>
    </xdr:to>
    <xdr:graphicFrame macro="">
      <xdr:nvGraphicFramePr>
        <xdr:cNvPr id="43" name="Chart 42">
          <a:extLst>
            <a:ext uri="{FF2B5EF4-FFF2-40B4-BE49-F238E27FC236}">
              <a16:creationId xmlns:a16="http://schemas.microsoft.com/office/drawing/2014/main" id="{E17A81E1-5D64-4625-AB76-CA6149D514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</xdr:col>
      <xdr:colOff>0</xdr:colOff>
      <xdr:row>50</xdr:row>
      <xdr:rowOff>1</xdr:rowOff>
    </xdr:from>
    <xdr:to>
      <xdr:col>17</xdr:col>
      <xdr:colOff>220133</xdr:colOff>
      <xdr:row>65</xdr:row>
      <xdr:rowOff>1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B64CE1D6-C05A-4A2D-B443-40253F4B3C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18</xdr:col>
      <xdr:colOff>1</xdr:colOff>
      <xdr:row>50</xdr:row>
      <xdr:rowOff>0</xdr:rowOff>
    </xdr:from>
    <xdr:to>
      <xdr:col>25</xdr:col>
      <xdr:colOff>304801</xdr:colOff>
      <xdr:row>65</xdr:row>
      <xdr:rowOff>16933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id="{B2372295-72E9-48BA-B427-24C1737450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26</xdr:col>
      <xdr:colOff>1</xdr:colOff>
      <xdr:row>50</xdr:row>
      <xdr:rowOff>1</xdr:rowOff>
    </xdr:from>
    <xdr:to>
      <xdr:col>33</xdr:col>
      <xdr:colOff>254000</xdr:colOff>
      <xdr:row>65</xdr:row>
      <xdr:rowOff>1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6C1F890E-8A70-41E0-A979-9579EAA9A3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35</xdr:col>
      <xdr:colOff>1</xdr:colOff>
      <xdr:row>50</xdr:row>
      <xdr:rowOff>0</xdr:rowOff>
    </xdr:from>
    <xdr:to>
      <xdr:col>42</xdr:col>
      <xdr:colOff>304801</xdr:colOff>
      <xdr:row>65</xdr:row>
      <xdr:rowOff>0</xdr:rowOff>
    </xdr:to>
    <xdr:graphicFrame macro="">
      <xdr:nvGraphicFramePr>
        <xdr:cNvPr id="47" name="Chart 46">
          <a:extLst>
            <a:ext uri="{FF2B5EF4-FFF2-40B4-BE49-F238E27FC236}">
              <a16:creationId xmlns:a16="http://schemas.microsoft.com/office/drawing/2014/main" id="{E935B42E-281F-443B-B99B-73550183CA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43</xdr:col>
      <xdr:colOff>0</xdr:colOff>
      <xdr:row>50</xdr:row>
      <xdr:rowOff>0</xdr:rowOff>
    </xdr:from>
    <xdr:to>
      <xdr:col>50</xdr:col>
      <xdr:colOff>287867</xdr:colOff>
      <xdr:row>65</xdr:row>
      <xdr:rowOff>33866</xdr:rowOff>
    </xdr:to>
    <xdr:graphicFrame macro="">
      <xdr:nvGraphicFramePr>
        <xdr:cNvPr id="48" name="Chart 47">
          <a:extLst>
            <a:ext uri="{FF2B5EF4-FFF2-40B4-BE49-F238E27FC236}">
              <a16:creationId xmlns:a16="http://schemas.microsoft.com/office/drawing/2014/main" id="{839A9378-3373-44C3-A147-0F5F19356D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51</xdr:col>
      <xdr:colOff>1</xdr:colOff>
      <xdr:row>50</xdr:row>
      <xdr:rowOff>1</xdr:rowOff>
    </xdr:from>
    <xdr:to>
      <xdr:col>58</xdr:col>
      <xdr:colOff>254001</xdr:colOff>
      <xdr:row>65</xdr:row>
      <xdr:rowOff>50801</xdr:rowOff>
    </xdr:to>
    <xdr:graphicFrame macro="">
      <xdr:nvGraphicFramePr>
        <xdr:cNvPr id="49" name="Chart 48">
          <a:extLst>
            <a:ext uri="{FF2B5EF4-FFF2-40B4-BE49-F238E27FC236}">
              <a16:creationId xmlns:a16="http://schemas.microsoft.com/office/drawing/2014/main" id="{56F01196-D89D-4533-B9C6-2DE1957A30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10</xdr:col>
      <xdr:colOff>0</xdr:colOff>
      <xdr:row>68</xdr:row>
      <xdr:rowOff>1</xdr:rowOff>
    </xdr:from>
    <xdr:to>
      <xdr:col>17</xdr:col>
      <xdr:colOff>220133</xdr:colOff>
      <xdr:row>83</xdr:row>
      <xdr:rowOff>0</xdr:rowOff>
    </xdr:to>
    <xdr:graphicFrame macro="">
      <xdr:nvGraphicFramePr>
        <xdr:cNvPr id="50" name="Chart 49">
          <a:extLst>
            <a:ext uri="{FF2B5EF4-FFF2-40B4-BE49-F238E27FC236}">
              <a16:creationId xmlns:a16="http://schemas.microsoft.com/office/drawing/2014/main" id="{19B4AE4F-73B5-4190-90CC-0DF6661134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18</xdr:col>
      <xdr:colOff>1</xdr:colOff>
      <xdr:row>68</xdr:row>
      <xdr:rowOff>0</xdr:rowOff>
    </xdr:from>
    <xdr:to>
      <xdr:col>25</xdr:col>
      <xdr:colOff>304801</xdr:colOff>
      <xdr:row>83</xdr:row>
      <xdr:rowOff>16933</xdr:rowOff>
    </xdr:to>
    <xdr:graphicFrame macro="">
      <xdr:nvGraphicFramePr>
        <xdr:cNvPr id="51" name="Chart 50">
          <a:extLst>
            <a:ext uri="{FF2B5EF4-FFF2-40B4-BE49-F238E27FC236}">
              <a16:creationId xmlns:a16="http://schemas.microsoft.com/office/drawing/2014/main" id="{CD21090B-3290-4226-9D0C-4B6657CB8A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26</xdr:col>
      <xdr:colOff>0</xdr:colOff>
      <xdr:row>68</xdr:row>
      <xdr:rowOff>0</xdr:rowOff>
    </xdr:from>
    <xdr:to>
      <xdr:col>33</xdr:col>
      <xdr:colOff>270933</xdr:colOff>
      <xdr:row>83</xdr:row>
      <xdr:rowOff>16933</xdr:rowOff>
    </xdr:to>
    <xdr:graphicFrame macro="">
      <xdr:nvGraphicFramePr>
        <xdr:cNvPr id="52" name="Chart 51">
          <a:extLst>
            <a:ext uri="{FF2B5EF4-FFF2-40B4-BE49-F238E27FC236}">
              <a16:creationId xmlns:a16="http://schemas.microsoft.com/office/drawing/2014/main" id="{9660A70F-DF4E-4944-BB7C-1203D5DBE0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35</xdr:col>
      <xdr:colOff>0</xdr:colOff>
      <xdr:row>68</xdr:row>
      <xdr:rowOff>1</xdr:rowOff>
    </xdr:from>
    <xdr:to>
      <xdr:col>42</xdr:col>
      <xdr:colOff>321733</xdr:colOff>
      <xdr:row>83</xdr:row>
      <xdr:rowOff>50801</xdr:rowOff>
    </xdr:to>
    <xdr:graphicFrame macro="">
      <xdr:nvGraphicFramePr>
        <xdr:cNvPr id="53" name="Chart 52">
          <a:extLst>
            <a:ext uri="{FF2B5EF4-FFF2-40B4-BE49-F238E27FC236}">
              <a16:creationId xmlns:a16="http://schemas.microsoft.com/office/drawing/2014/main" id="{5B4B21E6-FE60-4FF8-B724-3FE3A005E1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43</xdr:col>
      <xdr:colOff>0</xdr:colOff>
      <xdr:row>68</xdr:row>
      <xdr:rowOff>1</xdr:rowOff>
    </xdr:from>
    <xdr:to>
      <xdr:col>50</xdr:col>
      <xdr:colOff>321733</xdr:colOff>
      <xdr:row>83</xdr:row>
      <xdr:rowOff>33867</xdr:rowOff>
    </xdr:to>
    <xdr:graphicFrame macro="">
      <xdr:nvGraphicFramePr>
        <xdr:cNvPr id="54" name="Chart 53">
          <a:extLst>
            <a:ext uri="{FF2B5EF4-FFF2-40B4-BE49-F238E27FC236}">
              <a16:creationId xmlns:a16="http://schemas.microsoft.com/office/drawing/2014/main" id="{842F070A-A249-4303-A81B-32EDACF5A9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51</xdr:col>
      <xdr:colOff>1</xdr:colOff>
      <xdr:row>68</xdr:row>
      <xdr:rowOff>1</xdr:rowOff>
    </xdr:from>
    <xdr:to>
      <xdr:col>58</xdr:col>
      <xdr:colOff>254001</xdr:colOff>
      <xdr:row>83</xdr:row>
      <xdr:rowOff>33866</xdr:rowOff>
    </xdr:to>
    <xdr:graphicFrame macro="">
      <xdr:nvGraphicFramePr>
        <xdr:cNvPr id="55" name="Chart 54">
          <a:extLst>
            <a:ext uri="{FF2B5EF4-FFF2-40B4-BE49-F238E27FC236}">
              <a16:creationId xmlns:a16="http://schemas.microsoft.com/office/drawing/2014/main" id="{AA4163EC-9A5E-48F1-8235-CA3AB0A0F1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10</xdr:col>
      <xdr:colOff>0</xdr:colOff>
      <xdr:row>86</xdr:row>
      <xdr:rowOff>0</xdr:rowOff>
    </xdr:from>
    <xdr:to>
      <xdr:col>17</xdr:col>
      <xdr:colOff>203200</xdr:colOff>
      <xdr:row>99</xdr:row>
      <xdr:rowOff>135467</xdr:rowOff>
    </xdr:to>
    <xdr:graphicFrame macro="">
      <xdr:nvGraphicFramePr>
        <xdr:cNvPr id="56" name="Chart 55">
          <a:extLst>
            <a:ext uri="{FF2B5EF4-FFF2-40B4-BE49-F238E27FC236}">
              <a16:creationId xmlns:a16="http://schemas.microsoft.com/office/drawing/2014/main" id="{A0C9A781-7637-4B8C-9D91-C21EFBFB85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18</xdr:col>
      <xdr:colOff>0</xdr:colOff>
      <xdr:row>86</xdr:row>
      <xdr:rowOff>-1</xdr:rowOff>
    </xdr:from>
    <xdr:to>
      <xdr:col>25</xdr:col>
      <xdr:colOff>355600</xdr:colOff>
      <xdr:row>100</xdr:row>
      <xdr:rowOff>-1</xdr:rowOff>
    </xdr:to>
    <xdr:graphicFrame macro="">
      <xdr:nvGraphicFramePr>
        <xdr:cNvPr id="57" name="Chart 56">
          <a:extLst>
            <a:ext uri="{FF2B5EF4-FFF2-40B4-BE49-F238E27FC236}">
              <a16:creationId xmlns:a16="http://schemas.microsoft.com/office/drawing/2014/main" id="{E997E656-7F6F-4ADE-A6B9-150E31735C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26</xdr:col>
      <xdr:colOff>0</xdr:colOff>
      <xdr:row>86</xdr:row>
      <xdr:rowOff>0</xdr:rowOff>
    </xdr:from>
    <xdr:to>
      <xdr:col>33</xdr:col>
      <xdr:colOff>321733</xdr:colOff>
      <xdr:row>100</xdr:row>
      <xdr:rowOff>67733</xdr:rowOff>
    </xdr:to>
    <xdr:graphicFrame macro="">
      <xdr:nvGraphicFramePr>
        <xdr:cNvPr id="58" name="Chart 57">
          <a:extLst>
            <a:ext uri="{FF2B5EF4-FFF2-40B4-BE49-F238E27FC236}">
              <a16:creationId xmlns:a16="http://schemas.microsoft.com/office/drawing/2014/main" id="{55D24FEB-63A0-49C8-B1AB-C6F66D1ECB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35</xdr:col>
      <xdr:colOff>0</xdr:colOff>
      <xdr:row>86</xdr:row>
      <xdr:rowOff>0</xdr:rowOff>
    </xdr:from>
    <xdr:to>
      <xdr:col>42</xdr:col>
      <xdr:colOff>321733</xdr:colOff>
      <xdr:row>100</xdr:row>
      <xdr:rowOff>118533</xdr:rowOff>
    </xdr:to>
    <xdr:graphicFrame macro="">
      <xdr:nvGraphicFramePr>
        <xdr:cNvPr id="59" name="Chart 58">
          <a:extLst>
            <a:ext uri="{FF2B5EF4-FFF2-40B4-BE49-F238E27FC236}">
              <a16:creationId xmlns:a16="http://schemas.microsoft.com/office/drawing/2014/main" id="{B3140A21-33D0-4E62-9644-568479C855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43</xdr:col>
      <xdr:colOff>0</xdr:colOff>
      <xdr:row>86</xdr:row>
      <xdr:rowOff>0</xdr:rowOff>
    </xdr:from>
    <xdr:to>
      <xdr:col>50</xdr:col>
      <xdr:colOff>406400</xdr:colOff>
      <xdr:row>100</xdr:row>
      <xdr:rowOff>84667</xdr:rowOff>
    </xdr:to>
    <xdr:graphicFrame macro="">
      <xdr:nvGraphicFramePr>
        <xdr:cNvPr id="60" name="Chart 59">
          <a:extLst>
            <a:ext uri="{FF2B5EF4-FFF2-40B4-BE49-F238E27FC236}">
              <a16:creationId xmlns:a16="http://schemas.microsoft.com/office/drawing/2014/main" id="{D4A0EFEB-D91F-4E2E-964C-993ECB36AA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51</xdr:col>
      <xdr:colOff>0</xdr:colOff>
      <xdr:row>86</xdr:row>
      <xdr:rowOff>1</xdr:rowOff>
    </xdr:from>
    <xdr:to>
      <xdr:col>58</xdr:col>
      <xdr:colOff>304800</xdr:colOff>
      <xdr:row>100</xdr:row>
      <xdr:rowOff>33868</xdr:rowOff>
    </xdr:to>
    <xdr:graphicFrame macro="">
      <xdr:nvGraphicFramePr>
        <xdr:cNvPr id="61" name="Chart 60">
          <a:extLst>
            <a:ext uri="{FF2B5EF4-FFF2-40B4-BE49-F238E27FC236}">
              <a16:creationId xmlns:a16="http://schemas.microsoft.com/office/drawing/2014/main" id="{30B03D1F-E435-482A-9E27-6C4ED33B08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1</xdr:row>
      <xdr:rowOff>181051</xdr:rowOff>
    </xdr:from>
    <xdr:to>
      <xdr:col>34</xdr:col>
      <xdr:colOff>0</xdr:colOff>
      <xdr:row>15</xdr:row>
      <xdr:rowOff>28651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0</xdr:colOff>
      <xdr:row>17</xdr:row>
      <xdr:rowOff>0</xdr:rowOff>
    </xdr:from>
    <xdr:to>
      <xdr:col>27</xdr:col>
      <xdr:colOff>540058</xdr:colOff>
      <xdr:row>28</xdr:row>
      <xdr:rowOff>170155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7399</xdr:colOff>
      <xdr:row>31</xdr:row>
      <xdr:rowOff>14796</xdr:rowOff>
    </xdr:from>
    <xdr:to>
      <xdr:col>28</xdr:col>
      <xdr:colOff>235111</xdr:colOff>
      <xdr:row>42</xdr:row>
      <xdr:rowOff>177554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606640</xdr:colOff>
      <xdr:row>44</xdr:row>
      <xdr:rowOff>170156</xdr:rowOff>
    </xdr:from>
    <xdr:to>
      <xdr:col>35</xdr:col>
      <xdr:colOff>245269</xdr:colOff>
      <xdr:row>58</xdr:row>
      <xdr:rowOff>81379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61</xdr:row>
      <xdr:rowOff>14796</xdr:rowOff>
    </xdr:from>
    <xdr:to>
      <xdr:col>32</xdr:col>
      <xdr:colOff>551566</xdr:colOff>
      <xdr:row>77</xdr:row>
      <xdr:rowOff>14796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7397</xdr:colOff>
      <xdr:row>79</xdr:row>
      <xdr:rowOff>0</xdr:rowOff>
    </xdr:from>
    <xdr:to>
      <xdr:col>25</xdr:col>
      <xdr:colOff>325486</xdr:colOff>
      <xdr:row>91</xdr:row>
      <xdr:rowOff>162757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7399</xdr:colOff>
      <xdr:row>93</xdr:row>
      <xdr:rowOff>170156</xdr:rowOff>
    </xdr:from>
    <xdr:to>
      <xdr:col>28</xdr:col>
      <xdr:colOff>316021</xdr:colOff>
      <xdr:row>108</xdr:row>
      <xdr:rowOff>88777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171450</xdr:rowOff>
    </xdr:from>
    <xdr:to>
      <xdr:col>7</xdr:col>
      <xdr:colOff>465083</xdr:colOff>
      <xdr:row>35</xdr:row>
      <xdr:rowOff>61091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538656</xdr:colOff>
      <xdr:row>17</xdr:row>
      <xdr:rowOff>105104</xdr:rowOff>
    </xdr:from>
    <xdr:to>
      <xdr:col>23</xdr:col>
      <xdr:colOff>307428</xdr:colOff>
      <xdr:row>34</xdr:row>
      <xdr:rowOff>178676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525515</xdr:colOff>
      <xdr:row>17</xdr:row>
      <xdr:rowOff>144517</xdr:rowOff>
    </xdr:from>
    <xdr:to>
      <xdr:col>15</xdr:col>
      <xdr:colOff>294287</xdr:colOff>
      <xdr:row>35</xdr:row>
      <xdr:rowOff>34158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512379</xdr:colOff>
      <xdr:row>55</xdr:row>
      <xdr:rowOff>13137</xdr:rowOff>
    </xdr:from>
    <xdr:to>
      <xdr:col>15</xdr:col>
      <xdr:colOff>281151</xdr:colOff>
      <xdr:row>72</xdr:row>
      <xdr:rowOff>86710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538655</xdr:colOff>
      <xdr:row>36</xdr:row>
      <xdr:rowOff>65690</xdr:rowOff>
    </xdr:from>
    <xdr:to>
      <xdr:col>23</xdr:col>
      <xdr:colOff>307427</xdr:colOff>
      <xdr:row>53</xdr:row>
      <xdr:rowOff>139262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564932</xdr:colOff>
      <xdr:row>55</xdr:row>
      <xdr:rowOff>26276</xdr:rowOff>
    </xdr:from>
    <xdr:to>
      <xdr:col>23</xdr:col>
      <xdr:colOff>333704</xdr:colOff>
      <xdr:row>72</xdr:row>
      <xdr:rowOff>99849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512377</xdr:colOff>
      <xdr:row>36</xdr:row>
      <xdr:rowOff>52551</xdr:rowOff>
    </xdr:from>
    <xdr:to>
      <xdr:col>15</xdr:col>
      <xdr:colOff>281149</xdr:colOff>
      <xdr:row>53</xdr:row>
      <xdr:rowOff>126123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51</xdr:col>
      <xdr:colOff>571501</xdr:colOff>
      <xdr:row>31</xdr:row>
      <xdr:rowOff>70379</xdr:rowOff>
    </xdr:from>
    <xdr:to>
      <xdr:col>60</xdr:col>
      <xdr:colOff>579692</xdr:colOff>
      <xdr:row>52</xdr:row>
      <xdr:rowOff>55562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51</xdr:col>
      <xdr:colOff>592667</xdr:colOff>
      <xdr:row>54</xdr:row>
      <xdr:rowOff>55563</xdr:rowOff>
    </xdr:from>
    <xdr:to>
      <xdr:col>60</xdr:col>
      <xdr:colOff>600858</xdr:colOff>
      <xdr:row>75</xdr:row>
      <xdr:rowOff>40746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51</xdr:col>
      <xdr:colOff>592667</xdr:colOff>
      <xdr:row>77</xdr:row>
      <xdr:rowOff>55562</xdr:rowOff>
    </xdr:from>
    <xdr:to>
      <xdr:col>60</xdr:col>
      <xdr:colOff>600858</xdr:colOff>
      <xdr:row>98</xdr:row>
      <xdr:rowOff>40745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40</xdr:col>
      <xdr:colOff>463021</xdr:colOff>
      <xdr:row>31</xdr:row>
      <xdr:rowOff>91282</xdr:rowOff>
    </xdr:from>
    <xdr:to>
      <xdr:col>50</xdr:col>
      <xdr:colOff>185209</xdr:colOff>
      <xdr:row>52</xdr:row>
      <xdr:rowOff>76465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40</xdr:col>
      <xdr:colOff>428626</xdr:colOff>
      <xdr:row>54</xdr:row>
      <xdr:rowOff>130970</xdr:rowOff>
    </xdr:from>
    <xdr:to>
      <xdr:col>50</xdr:col>
      <xdr:colOff>150814</xdr:colOff>
      <xdr:row>75</xdr:row>
      <xdr:rowOff>117475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40</xdr:col>
      <xdr:colOff>416719</xdr:colOff>
      <xdr:row>77</xdr:row>
      <xdr:rowOff>104511</xdr:rowOff>
    </xdr:from>
    <xdr:to>
      <xdr:col>50</xdr:col>
      <xdr:colOff>138907</xdr:colOff>
      <xdr:row>98</xdr:row>
      <xdr:rowOff>89694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29</xdr:col>
      <xdr:colOff>250032</xdr:colOff>
      <xdr:row>31</xdr:row>
      <xdr:rowOff>119062</xdr:rowOff>
    </xdr:from>
    <xdr:to>
      <xdr:col>39</xdr:col>
      <xdr:colOff>271199</xdr:colOff>
      <xdr:row>52</xdr:row>
      <xdr:rowOff>105568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58</xdr:col>
      <xdr:colOff>0</xdr:colOff>
      <xdr:row>12</xdr:row>
      <xdr:rowOff>12492</xdr:rowOff>
    </xdr:from>
    <xdr:to>
      <xdr:col>65</xdr:col>
      <xdr:colOff>287311</xdr:colOff>
      <xdr:row>26</xdr:row>
      <xdr:rowOff>178877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66</xdr:col>
      <xdr:colOff>458</xdr:colOff>
      <xdr:row>12</xdr:row>
      <xdr:rowOff>22715</xdr:rowOff>
    </xdr:from>
    <xdr:to>
      <xdr:col>73</xdr:col>
      <xdr:colOff>287769</xdr:colOff>
      <xdr:row>27</xdr:row>
      <xdr:rowOff>1723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66</xdr:col>
      <xdr:colOff>457</xdr:colOff>
      <xdr:row>28</xdr:row>
      <xdr:rowOff>54097</xdr:rowOff>
    </xdr:from>
    <xdr:to>
      <xdr:col>73</xdr:col>
      <xdr:colOff>287768</xdr:colOff>
      <xdr:row>43</xdr:row>
      <xdr:rowOff>33105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66</xdr:col>
      <xdr:colOff>458</xdr:colOff>
      <xdr:row>44</xdr:row>
      <xdr:rowOff>29722</xdr:rowOff>
    </xdr:from>
    <xdr:to>
      <xdr:col>73</xdr:col>
      <xdr:colOff>287769</xdr:colOff>
      <xdr:row>58</xdr:row>
      <xdr:rowOff>149643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74</xdr:col>
      <xdr:colOff>915</xdr:colOff>
      <xdr:row>12</xdr:row>
      <xdr:rowOff>41300</xdr:rowOff>
    </xdr:from>
    <xdr:to>
      <xdr:col>81</xdr:col>
      <xdr:colOff>288228</xdr:colOff>
      <xdr:row>26</xdr:row>
      <xdr:rowOff>161221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74</xdr:col>
      <xdr:colOff>22700</xdr:colOff>
      <xdr:row>28</xdr:row>
      <xdr:rowOff>67199</xdr:rowOff>
    </xdr:from>
    <xdr:to>
      <xdr:col>81</xdr:col>
      <xdr:colOff>310013</xdr:colOff>
      <xdr:row>42</xdr:row>
      <xdr:rowOff>187120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74</xdr:col>
      <xdr:colOff>13407</xdr:colOff>
      <xdr:row>44</xdr:row>
      <xdr:rowOff>14947</xdr:rowOff>
    </xdr:from>
    <xdr:to>
      <xdr:col>81</xdr:col>
      <xdr:colOff>300720</xdr:colOff>
      <xdr:row>58</xdr:row>
      <xdr:rowOff>134868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26093</xdr:colOff>
      <xdr:row>15</xdr:row>
      <xdr:rowOff>179532</xdr:rowOff>
    </xdr:from>
    <xdr:to>
      <xdr:col>25</xdr:col>
      <xdr:colOff>184727</xdr:colOff>
      <xdr:row>41</xdr:row>
      <xdr:rowOff>86264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335281</xdr:colOff>
      <xdr:row>9</xdr:row>
      <xdr:rowOff>83820</xdr:rowOff>
    </xdr:from>
    <xdr:to>
      <xdr:col>10</xdr:col>
      <xdr:colOff>533401</xdr:colOff>
      <xdr:row>27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11</xdr:col>
      <xdr:colOff>198120</xdr:colOff>
      <xdr:row>26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-1</xdr:colOff>
      <xdr:row>12</xdr:row>
      <xdr:rowOff>0</xdr:rowOff>
    </xdr:from>
    <xdr:to>
      <xdr:col>21</xdr:col>
      <xdr:colOff>49695</xdr:colOff>
      <xdr:row>34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-1</xdr:colOff>
      <xdr:row>11</xdr:row>
      <xdr:rowOff>0</xdr:rowOff>
    </xdr:from>
    <xdr:to>
      <xdr:col>18</xdr:col>
      <xdr:colOff>67732</xdr:colOff>
      <xdr:row>29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10</xdr:row>
      <xdr:rowOff>0</xdr:rowOff>
    </xdr:from>
    <xdr:to>
      <xdr:col>12</xdr:col>
      <xdr:colOff>198120</xdr:colOff>
      <xdr:row>28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14</xdr:row>
      <xdr:rowOff>0</xdr:rowOff>
    </xdr:from>
    <xdr:to>
      <xdr:col>14</xdr:col>
      <xdr:colOff>317500</xdr:colOff>
      <xdr:row>32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80EB7-2C91-41A4-AB51-25A2968DF350}">
  <dimension ref="B2:DU85"/>
  <sheetViews>
    <sheetView topLeftCell="AQ1" zoomScale="69" zoomScaleNormal="80" workbookViewId="0">
      <selection activeCell="BD16" sqref="BD16:BF23"/>
    </sheetView>
  </sheetViews>
  <sheetFormatPr defaultRowHeight="14.4" x14ac:dyDescent="0.3"/>
  <cols>
    <col min="98" max="98" width="10.21875" bestFit="1" customWidth="1"/>
    <col min="99" max="100" width="9" bestFit="1" customWidth="1"/>
    <col min="101" max="102" width="9.77734375" bestFit="1" customWidth="1"/>
    <col min="103" max="103" width="9.109375" bestFit="1" customWidth="1"/>
    <col min="104" max="104" width="9.77734375" bestFit="1" customWidth="1"/>
    <col min="105" max="106" width="9" bestFit="1" customWidth="1"/>
    <col min="107" max="107" width="10.21875" bestFit="1" customWidth="1"/>
    <col min="108" max="116" width="9" bestFit="1" customWidth="1"/>
    <col min="117" max="117" width="13.77734375" bestFit="1" customWidth="1"/>
    <col min="118" max="118" width="10.21875" bestFit="1" customWidth="1"/>
    <col min="119" max="120" width="9.109375" bestFit="1" customWidth="1"/>
    <col min="121" max="122" width="10.21875" bestFit="1" customWidth="1"/>
    <col min="123" max="123" width="9.109375" bestFit="1" customWidth="1"/>
    <col min="124" max="124" width="10.21875" bestFit="1" customWidth="1"/>
    <col min="125" max="125" width="9" bestFit="1" customWidth="1"/>
  </cols>
  <sheetData>
    <row r="2" spans="2:125" ht="18" customHeight="1" x14ac:dyDescent="0.35">
      <c r="B2" s="41" t="s">
        <v>6</v>
      </c>
      <c r="C2" s="36"/>
      <c r="D2" s="36"/>
      <c r="E2" s="36"/>
      <c r="F2" s="36"/>
      <c r="G2" s="36"/>
      <c r="H2" s="37"/>
      <c r="K2" s="41" t="s">
        <v>7</v>
      </c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7"/>
      <c r="AJ2" s="41" t="s">
        <v>8</v>
      </c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7"/>
    </row>
    <row r="3" spans="2:125" ht="15.6" customHeight="1" x14ac:dyDescent="0.3">
      <c r="B3" s="42" t="s">
        <v>26</v>
      </c>
      <c r="C3" s="36"/>
      <c r="D3" s="36"/>
      <c r="E3" s="36"/>
      <c r="F3" s="36"/>
      <c r="G3" s="36"/>
      <c r="H3" s="37"/>
      <c r="K3" s="43" t="s">
        <v>27</v>
      </c>
      <c r="L3" s="39"/>
      <c r="M3" s="39"/>
      <c r="N3" s="39"/>
      <c r="O3" s="39"/>
      <c r="P3" s="39"/>
      <c r="Q3" s="40"/>
      <c r="S3" s="43" t="s">
        <v>28</v>
      </c>
      <c r="T3" s="39"/>
      <c r="U3" s="39"/>
      <c r="V3" s="39"/>
      <c r="W3" s="39"/>
      <c r="X3" s="39"/>
      <c r="Y3" s="40"/>
      <c r="AA3" s="43" t="s">
        <v>29</v>
      </c>
      <c r="AB3" s="39"/>
      <c r="AC3" s="39"/>
      <c r="AD3" s="39"/>
      <c r="AE3" s="39"/>
      <c r="AF3" s="39"/>
      <c r="AG3" s="40"/>
      <c r="AJ3" s="43" t="s">
        <v>62</v>
      </c>
      <c r="AK3" s="39"/>
      <c r="AL3" s="39"/>
      <c r="AM3" s="39"/>
      <c r="AN3" s="39"/>
      <c r="AO3" s="39"/>
      <c r="AP3" s="40"/>
      <c r="AR3" s="43" t="s">
        <v>31</v>
      </c>
      <c r="AS3" s="39"/>
      <c r="AT3" s="39"/>
      <c r="AU3" s="39"/>
      <c r="AV3" s="39"/>
      <c r="AW3" s="39"/>
      <c r="AX3" s="40"/>
      <c r="AZ3" s="43" t="s">
        <v>32</v>
      </c>
      <c r="BA3" s="39"/>
      <c r="BB3" s="39"/>
      <c r="BC3" s="39"/>
      <c r="BD3" s="39"/>
      <c r="BE3" s="39"/>
      <c r="BF3" s="40"/>
    </row>
    <row r="4" spans="2:125" x14ac:dyDescent="0.3">
      <c r="B4" s="35" t="s">
        <v>63</v>
      </c>
      <c r="C4" s="36"/>
      <c r="D4" s="37"/>
      <c r="F4" s="35" t="s">
        <v>64</v>
      </c>
      <c r="G4" s="36"/>
      <c r="H4" s="37"/>
      <c r="K4" s="38" t="s">
        <v>63</v>
      </c>
      <c r="L4" s="39"/>
      <c r="M4" s="40"/>
      <c r="O4" s="35" t="s">
        <v>64</v>
      </c>
      <c r="P4" s="36"/>
      <c r="Q4" s="37"/>
      <c r="S4" s="38" t="s">
        <v>63</v>
      </c>
      <c r="T4" s="39"/>
      <c r="U4" s="40"/>
      <c r="W4" s="35" t="s">
        <v>64</v>
      </c>
      <c r="X4" s="36"/>
      <c r="Y4" s="37"/>
      <c r="AA4" s="38" t="s">
        <v>63</v>
      </c>
      <c r="AB4" s="39"/>
      <c r="AC4" s="40"/>
      <c r="AE4" s="35" t="s">
        <v>64</v>
      </c>
      <c r="AF4" s="36"/>
      <c r="AG4" s="37"/>
      <c r="AJ4" s="38" t="s">
        <v>63</v>
      </c>
      <c r="AK4" s="39"/>
      <c r="AL4" s="40"/>
      <c r="AN4" s="35" t="s">
        <v>64</v>
      </c>
      <c r="AO4" s="36"/>
      <c r="AP4" s="37"/>
      <c r="AR4" s="38" t="s">
        <v>63</v>
      </c>
      <c r="AS4" s="39"/>
      <c r="AT4" s="40"/>
      <c r="AV4" s="35" t="s">
        <v>64</v>
      </c>
      <c r="AW4" s="36"/>
      <c r="AX4" s="37"/>
      <c r="AZ4" s="38" t="s">
        <v>63</v>
      </c>
      <c r="BA4" s="39"/>
      <c r="BB4" s="40"/>
      <c r="BD4" s="35" t="s">
        <v>64</v>
      </c>
      <c r="BE4" s="36"/>
      <c r="BF4" s="37"/>
    </row>
    <row r="5" spans="2:125" x14ac:dyDescent="0.3">
      <c r="B5" s="27" t="s">
        <v>65</v>
      </c>
      <c r="C5" s="27" t="s">
        <v>66</v>
      </c>
      <c r="D5" s="27" t="s">
        <v>19</v>
      </c>
      <c r="F5" s="28" t="s">
        <v>25</v>
      </c>
      <c r="G5" s="27" t="s">
        <v>66</v>
      </c>
      <c r="H5" s="27" t="s">
        <v>19</v>
      </c>
      <c r="K5" s="27" t="s">
        <v>65</v>
      </c>
      <c r="L5" s="27" t="s">
        <v>66</v>
      </c>
      <c r="M5" s="27" t="s">
        <v>19</v>
      </c>
      <c r="O5" s="28" t="s">
        <v>25</v>
      </c>
      <c r="P5" s="27" t="s">
        <v>66</v>
      </c>
      <c r="Q5" s="27" t="s">
        <v>19</v>
      </c>
      <c r="S5" s="27" t="s">
        <v>65</v>
      </c>
      <c r="T5" s="27" t="s">
        <v>66</v>
      </c>
      <c r="U5" s="27" t="s">
        <v>19</v>
      </c>
      <c r="W5" s="28" t="s">
        <v>25</v>
      </c>
      <c r="X5" s="27" t="s">
        <v>66</v>
      </c>
      <c r="Y5" s="27" t="s">
        <v>19</v>
      </c>
      <c r="AA5" s="27" t="s">
        <v>65</v>
      </c>
      <c r="AB5" s="27" t="s">
        <v>66</v>
      </c>
      <c r="AC5" s="27" t="s">
        <v>19</v>
      </c>
      <c r="AE5" s="28" t="s">
        <v>25</v>
      </c>
      <c r="AF5" s="27" t="s">
        <v>66</v>
      </c>
      <c r="AG5" s="27" t="s">
        <v>19</v>
      </c>
      <c r="AJ5" s="27" t="s">
        <v>65</v>
      </c>
      <c r="AK5" s="27" t="s">
        <v>66</v>
      </c>
      <c r="AL5" s="27" t="s">
        <v>19</v>
      </c>
      <c r="AN5" s="28" t="s">
        <v>25</v>
      </c>
      <c r="AO5" s="27" t="s">
        <v>66</v>
      </c>
      <c r="AP5" s="27" t="s">
        <v>19</v>
      </c>
      <c r="AR5" s="27" t="s">
        <v>65</v>
      </c>
      <c r="AS5" s="27" t="s">
        <v>66</v>
      </c>
      <c r="AT5" s="27" t="s">
        <v>19</v>
      </c>
      <c r="AV5" s="28" t="s">
        <v>25</v>
      </c>
      <c r="AW5" s="27" t="s">
        <v>66</v>
      </c>
      <c r="AX5" s="27" t="s">
        <v>19</v>
      </c>
      <c r="AZ5" s="27" t="s">
        <v>65</v>
      </c>
      <c r="BA5" s="27" t="s">
        <v>66</v>
      </c>
      <c r="BB5" s="27" t="s">
        <v>19</v>
      </c>
      <c r="BD5" s="28" t="s">
        <v>25</v>
      </c>
      <c r="BE5" s="27" t="s">
        <v>66</v>
      </c>
      <c r="BF5" s="27" t="s">
        <v>19</v>
      </c>
    </row>
    <row r="6" spans="2:125" x14ac:dyDescent="0.3">
      <c r="B6" s="29">
        <v>0</v>
      </c>
      <c r="C6">
        <f>duration_freq!AF5</f>
        <v>8</v>
      </c>
      <c r="D6" s="11">
        <f>duration_freq!AG5</f>
        <v>0.22222222222222221</v>
      </c>
      <c r="F6" s="29" t="s">
        <v>36</v>
      </c>
      <c r="G6" s="30">
        <f>int_count!BH5</f>
        <v>9</v>
      </c>
      <c r="H6" s="11">
        <f>int_count!BI5</f>
        <v>0.13043478260869565</v>
      </c>
      <c r="K6" s="29">
        <v>0</v>
      </c>
      <c r="L6">
        <f>duration_freq!AL5</f>
        <v>0</v>
      </c>
      <c r="M6">
        <f>duration_freq!AM5</f>
        <v>0</v>
      </c>
      <c r="O6" s="29" t="s">
        <v>36</v>
      </c>
      <c r="P6" s="30">
        <f>int_count!BJ5</f>
        <v>0</v>
      </c>
      <c r="Q6" s="11">
        <f>int_count!BK5</f>
        <v>0</v>
      </c>
      <c r="S6" s="29">
        <v>0</v>
      </c>
      <c r="T6">
        <f>duration_freq!AP5</f>
        <v>0</v>
      </c>
      <c r="U6">
        <f>duration_freq!AQ5</f>
        <v>0</v>
      </c>
      <c r="W6" s="29" t="s">
        <v>36</v>
      </c>
      <c r="X6" s="30">
        <f>int_count!BL5</f>
        <v>1</v>
      </c>
      <c r="Y6" s="11">
        <f>int_count!BM5</f>
        <v>0.5</v>
      </c>
      <c r="AA6" s="29">
        <v>0</v>
      </c>
      <c r="AB6">
        <f>duration_freq!AT5</f>
        <v>3</v>
      </c>
      <c r="AC6" s="11">
        <f>duration_freq!AU5</f>
        <v>0.1764705882352941</v>
      </c>
      <c r="AE6" s="29" t="s">
        <v>36</v>
      </c>
      <c r="AF6" s="30">
        <f>int_count!BN5</f>
        <v>4</v>
      </c>
      <c r="AG6" s="11">
        <f>int_count!BO5</f>
        <v>0.12121212121212122</v>
      </c>
      <c r="AJ6" s="29">
        <v>0</v>
      </c>
      <c r="AK6">
        <f>duration_freq!AZ5</f>
        <v>4</v>
      </c>
      <c r="AL6" s="11">
        <f>duration_freq!BA5</f>
        <v>0.33333333333333331</v>
      </c>
      <c r="AN6" s="29" t="s">
        <v>36</v>
      </c>
      <c r="AO6" s="30">
        <f>int_count!BP5</f>
        <v>0</v>
      </c>
      <c r="AP6" s="11">
        <f>int_count!BQ5</f>
        <v>0</v>
      </c>
      <c r="AR6" s="29">
        <v>0</v>
      </c>
      <c r="AS6">
        <f>duration_freq!BD5</f>
        <v>0</v>
      </c>
      <c r="AT6" s="11">
        <f>duration_freq!BE5</f>
        <v>0</v>
      </c>
      <c r="AV6" s="29" t="s">
        <v>36</v>
      </c>
      <c r="AW6" s="30">
        <f>int_count!BR5</f>
        <v>0</v>
      </c>
      <c r="AX6" s="11">
        <f>int_count!BS5</f>
        <v>0</v>
      </c>
      <c r="AZ6" s="29">
        <v>0</v>
      </c>
      <c r="BA6">
        <f>duration_freq!BH5</f>
        <v>2</v>
      </c>
      <c r="BB6" s="11">
        <f>duration_freq!BI5</f>
        <v>0.1111111111111111</v>
      </c>
      <c r="BD6" s="29" t="s">
        <v>36</v>
      </c>
      <c r="BE6" s="30">
        <f>int_count!BT5</f>
        <v>2</v>
      </c>
      <c r="BF6" s="11">
        <f>int_count!BU5</f>
        <v>7.1428571428571425E-2</v>
      </c>
      <c r="BP6" s="29">
        <v>0</v>
      </c>
      <c r="BQ6" t="e">
        <f>VLOOKUP($BP6,$F$16:$H$29,3,0)</f>
        <v>#N/A</v>
      </c>
      <c r="BR6" t="e">
        <f>VLOOKUP($BP6,$O$16:$Q$26,3,0)</f>
        <v>#N/A</v>
      </c>
      <c r="BS6" t="e">
        <f>VLOOKUP($BP6,$W$16:$Y$25,3,0)</f>
        <v>#N/A</v>
      </c>
      <c r="BT6" t="e">
        <f>VLOOKUP($BP6,$AE$16:$AG$32,3,0)</f>
        <v>#N/A</v>
      </c>
      <c r="BU6" t="e">
        <f>VLOOKUP($BP6,AN16:AP24,3,0)</f>
        <v>#N/A</v>
      </c>
      <c r="BV6" t="e">
        <f>VLOOKUP($BP6,$AV$16:$AX$26,3,0)</f>
        <v>#N/A</v>
      </c>
      <c r="BW6" t="e">
        <f>VLOOKUP($BP6,$BD$16:$BF$26,3,0)</f>
        <v>#N/A</v>
      </c>
      <c r="BZ6" s="29">
        <v>0</v>
      </c>
      <c r="CA6" s="33">
        <f t="shared" ref="CA6:CA29" si="0">VLOOKUP($BZ6,$B$6:$D$29,3,0)</f>
        <v>0.22222222222222221</v>
      </c>
      <c r="CB6" s="33">
        <f t="shared" ref="CB6:CB29" si="1">VLOOKUP($BZ6,$K$6:$M$29,3,0)</f>
        <v>0</v>
      </c>
      <c r="CC6" s="33">
        <f t="shared" ref="CC6:CC29" si="2">VLOOKUP($BZ6,$S$6:$U$29,3,0)</f>
        <v>0</v>
      </c>
      <c r="CD6" s="33">
        <f t="shared" ref="CD6:CD29" si="3">VLOOKUP($BZ6,$AA$6:$AC$29,3,0)</f>
        <v>0.1764705882352941</v>
      </c>
      <c r="CE6" s="33">
        <f t="shared" ref="CE6:CE29" si="4">VLOOKUP($BZ6,$AJ$6:$AL$29,3,0)</f>
        <v>0.33333333333333331</v>
      </c>
      <c r="CF6" s="33">
        <f t="shared" ref="CF6:CF29" si="5">VLOOKUP($BZ6,$AR$6:$AT$29,3,0)</f>
        <v>0</v>
      </c>
      <c r="CG6" s="33">
        <f t="shared" ref="CG6:CG29" si="6">VLOOKUP($BZ6,$AZ$6:$BB$29,3,0)</f>
        <v>0.1111111111111111</v>
      </c>
      <c r="CH6" s="33" t="e">
        <f t="shared" ref="CH6:CH29" si="7">VLOOKUP($BZ6,$BH$6:$BJ$29,3,0)</f>
        <v>#N/A</v>
      </c>
      <c r="CJ6" s="29" t="s">
        <v>36</v>
      </c>
      <c r="CK6" s="33">
        <f t="shared" ref="CK6:CK12" si="8">VLOOKUP($CJ6,$F$6:$H$12,3,0)</f>
        <v>0.13043478260869565</v>
      </c>
      <c r="CL6" s="33">
        <f t="shared" ref="CL6:CL12" si="9">VLOOKUP($CJ6,$O$6:$Q$12,3,0)</f>
        <v>0</v>
      </c>
      <c r="CM6" s="33">
        <f t="shared" ref="CM6:CM12" si="10">VLOOKUP($CJ6,$W$6:$Y$12,3,0)</f>
        <v>0.5</v>
      </c>
      <c r="CN6" s="33">
        <f t="shared" ref="CN6:CN12" si="11">VLOOKUP($CJ6,$AE$6:$AG$12,3,0)</f>
        <v>0.12121212121212122</v>
      </c>
      <c r="CO6" s="33">
        <f t="shared" ref="CO6:CO12" si="12">VLOOKUP($CJ6,$AN$6:$AP$12,3,0)</f>
        <v>0</v>
      </c>
      <c r="CP6" s="33">
        <f t="shared" ref="CP6:CP12" si="13">VLOOKUP($CJ6,$AV$6:$AX$12,3,0)</f>
        <v>0</v>
      </c>
      <c r="CQ6" s="33">
        <f t="shared" ref="CQ6:CQ12" si="14">VLOOKUP($CJ6,$BD$6:$BF$12,3,0)</f>
        <v>7.1428571428571425E-2</v>
      </c>
      <c r="CR6" s="33" t="e">
        <f t="shared" ref="CR6:CR12" si="15">VLOOKUP($CJ6,$BL$6:$BN$12,3,0)</f>
        <v>#N/A</v>
      </c>
      <c r="CT6" t="e">
        <f>BQ6*100</f>
        <v>#N/A</v>
      </c>
      <c r="CU6" t="e">
        <f t="shared" ref="CU6:DU10" si="16">BR6*100</f>
        <v>#N/A</v>
      </c>
      <c r="CV6" t="e">
        <f t="shared" si="16"/>
        <v>#N/A</v>
      </c>
      <c r="CW6" t="e">
        <f t="shared" si="16"/>
        <v>#N/A</v>
      </c>
      <c r="CX6" t="e">
        <f t="shared" si="16"/>
        <v>#N/A</v>
      </c>
      <c r="CY6" t="e">
        <f t="shared" si="16"/>
        <v>#N/A</v>
      </c>
      <c r="CZ6" t="e">
        <f t="shared" si="16"/>
        <v>#N/A</v>
      </c>
      <c r="DA6">
        <f t="shared" si="16"/>
        <v>0</v>
      </c>
      <c r="DB6">
        <f t="shared" si="16"/>
        <v>0</v>
      </c>
      <c r="DC6">
        <f t="shared" si="16"/>
        <v>0</v>
      </c>
      <c r="DD6" s="33">
        <f t="shared" si="16"/>
        <v>22.222222222222221</v>
      </c>
      <c r="DE6" s="33">
        <f t="shared" si="16"/>
        <v>0</v>
      </c>
      <c r="DF6" s="33">
        <f t="shared" si="16"/>
        <v>0</v>
      </c>
      <c r="DG6" s="33">
        <f t="shared" si="16"/>
        <v>17.647058823529409</v>
      </c>
      <c r="DH6" s="33">
        <f t="shared" si="16"/>
        <v>33.333333333333329</v>
      </c>
      <c r="DI6" s="33">
        <f t="shared" si="16"/>
        <v>0</v>
      </c>
      <c r="DJ6" s="33">
        <f t="shared" si="16"/>
        <v>11.111111111111111</v>
      </c>
      <c r="DK6" t="e">
        <f t="shared" si="16"/>
        <v>#N/A</v>
      </c>
      <c r="DL6">
        <f t="shared" si="16"/>
        <v>0</v>
      </c>
      <c r="DM6" t="e">
        <f t="shared" si="16"/>
        <v>#VALUE!</v>
      </c>
      <c r="DN6" s="33">
        <f t="shared" si="16"/>
        <v>13.043478260869565</v>
      </c>
      <c r="DO6" s="33">
        <f t="shared" si="16"/>
        <v>0</v>
      </c>
      <c r="DP6" s="33">
        <f t="shared" si="16"/>
        <v>50</v>
      </c>
      <c r="DQ6" s="33">
        <f t="shared" si="16"/>
        <v>12.121212121212121</v>
      </c>
      <c r="DR6" s="33">
        <f t="shared" si="16"/>
        <v>0</v>
      </c>
      <c r="DS6" s="33">
        <f t="shared" si="16"/>
        <v>0</v>
      </c>
      <c r="DT6" s="33">
        <f t="shared" si="16"/>
        <v>7.1428571428571423</v>
      </c>
      <c r="DU6" t="e">
        <f t="shared" si="16"/>
        <v>#N/A</v>
      </c>
    </row>
    <row r="7" spans="2:125" x14ac:dyDescent="0.3">
      <c r="B7" s="29">
        <v>1</v>
      </c>
      <c r="C7">
        <f>duration_freq!AF6</f>
        <v>3</v>
      </c>
      <c r="D7" s="11">
        <f>duration_freq!AG6</f>
        <v>8.3333333333333329E-2</v>
      </c>
      <c r="F7" s="31" t="s">
        <v>38</v>
      </c>
      <c r="G7" s="30">
        <f>int_count!BH6</f>
        <v>10</v>
      </c>
      <c r="H7" s="11">
        <f>int_count!BI6</f>
        <v>0.14492753623188406</v>
      </c>
      <c r="K7" s="29">
        <v>1</v>
      </c>
      <c r="L7">
        <f>duration_freq!AL6</f>
        <v>0</v>
      </c>
      <c r="M7">
        <f>duration_freq!AM6</f>
        <v>0</v>
      </c>
      <c r="O7" s="31" t="s">
        <v>38</v>
      </c>
      <c r="P7" s="30">
        <f>int_count!BJ6</f>
        <v>1</v>
      </c>
      <c r="Q7" s="11">
        <f>int_count!BK6</f>
        <v>0.33333333333333331</v>
      </c>
      <c r="S7" s="29">
        <v>1</v>
      </c>
      <c r="T7">
        <f>duration_freq!AP6</f>
        <v>0</v>
      </c>
      <c r="U7">
        <f>duration_freq!AQ6</f>
        <v>0</v>
      </c>
      <c r="W7" s="31" t="s">
        <v>38</v>
      </c>
      <c r="X7" s="30">
        <f>int_count!BL6</f>
        <v>0</v>
      </c>
      <c r="Y7" s="11">
        <f>int_count!BM6</f>
        <v>0</v>
      </c>
      <c r="AA7" s="29">
        <v>1</v>
      </c>
      <c r="AB7">
        <f>duration_freq!AT6</f>
        <v>2</v>
      </c>
      <c r="AC7" s="11">
        <f>duration_freq!AU6</f>
        <v>0.1176470588235294</v>
      </c>
      <c r="AE7" s="31" t="s">
        <v>38</v>
      </c>
      <c r="AF7" s="30">
        <f>int_count!BN6</f>
        <v>2</v>
      </c>
      <c r="AG7" s="11">
        <f>int_count!BO6</f>
        <v>6.0606060606060608E-2</v>
      </c>
      <c r="AJ7" s="29">
        <v>1</v>
      </c>
      <c r="AK7">
        <f>duration_freq!AZ6</f>
        <v>1</v>
      </c>
      <c r="AL7" s="11">
        <f>duration_freq!BA6</f>
        <v>8.3333333333333329E-2</v>
      </c>
      <c r="AN7" s="31" t="s">
        <v>38</v>
      </c>
      <c r="AO7" s="30">
        <f>int_count!BP6</f>
        <v>10</v>
      </c>
      <c r="AP7" s="11">
        <f>int_count!BQ6</f>
        <v>0.35714285714285715</v>
      </c>
      <c r="AR7" s="29">
        <v>1</v>
      </c>
      <c r="AS7">
        <f>duration_freq!BD6</f>
        <v>0</v>
      </c>
      <c r="AT7" s="11">
        <f>duration_freq!BE6</f>
        <v>0</v>
      </c>
      <c r="AV7" s="31" t="s">
        <v>38</v>
      </c>
      <c r="AW7" s="30">
        <f>int_count!BR6</f>
        <v>1</v>
      </c>
      <c r="AX7" s="11">
        <f>int_count!BS6</f>
        <v>0.2</v>
      </c>
      <c r="AZ7" s="29">
        <v>1</v>
      </c>
      <c r="BA7">
        <f>duration_freq!BH6</f>
        <v>0</v>
      </c>
      <c r="BB7" s="11">
        <f>duration_freq!BI6</f>
        <v>0</v>
      </c>
      <c r="BD7" s="31" t="s">
        <v>38</v>
      </c>
      <c r="BE7" s="30">
        <f>int_count!BT6</f>
        <v>7</v>
      </c>
      <c r="BF7" s="11">
        <f>int_count!BU6</f>
        <v>0.25</v>
      </c>
      <c r="BP7" s="29">
        <v>1</v>
      </c>
      <c r="BQ7" s="33">
        <f t="shared" ref="BQ7:BQ29" si="17">VLOOKUP($BP7,$F$16:$H$29,3,0)</f>
        <v>2.777777777777778E-2</v>
      </c>
      <c r="BR7" s="33" t="e">
        <f t="shared" ref="BR7:BR29" si="18">VLOOKUP($BP7,$O$16:$Q$26,3,0)</f>
        <v>#N/A</v>
      </c>
      <c r="BS7" s="33" t="e">
        <f t="shared" ref="BS7:BS29" si="19">VLOOKUP($BP7,$W$16:$Y$25,3,0)</f>
        <v>#N/A</v>
      </c>
      <c r="BT7" s="33" t="e">
        <f t="shared" ref="BT7:BT29" si="20">VLOOKUP($BP7,$AE$16:$AG$32,3,0)</f>
        <v>#N/A</v>
      </c>
      <c r="BU7" s="33" t="e">
        <f t="shared" ref="BU7:BV29" si="21">VLOOKUP($BP7,$AV$16:$AX$26,3,0)</f>
        <v>#N/A</v>
      </c>
      <c r="BV7" s="33" t="e">
        <f t="shared" si="21"/>
        <v>#N/A</v>
      </c>
      <c r="BW7" s="33">
        <f t="shared" ref="BW7:BW29" si="22">VLOOKUP($BP7,$BD$16:$BF$26,3,0)</f>
        <v>5.5555555555555552E-2</v>
      </c>
      <c r="BX7" s="33"/>
      <c r="BZ7" s="29">
        <v>1</v>
      </c>
      <c r="CA7" s="33">
        <f t="shared" si="0"/>
        <v>8.3333333333333329E-2</v>
      </c>
      <c r="CB7" s="33">
        <f t="shared" si="1"/>
        <v>0</v>
      </c>
      <c r="CC7" s="33">
        <f t="shared" si="2"/>
        <v>0</v>
      </c>
      <c r="CD7" s="33">
        <f t="shared" si="3"/>
        <v>0.1176470588235294</v>
      </c>
      <c r="CE7" s="33">
        <f t="shared" si="4"/>
        <v>8.3333333333333329E-2</v>
      </c>
      <c r="CF7" s="33">
        <f t="shared" si="5"/>
        <v>0</v>
      </c>
      <c r="CG7" s="33">
        <f t="shared" si="6"/>
        <v>0</v>
      </c>
      <c r="CH7" s="33" t="e">
        <f t="shared" si="7"/>
        <v>#N/A</v>
      </c>
      <c r="CJ7" s="31" t="s">
        <v>38</v>
      </c>
      <c r="CK7" s="33">
        <f t="shared" si="8"/>
        <v>0.14492753623188406</v>
      </c>
      <c r="CL7" s="33">
        <f t="shared" si="9"/>
        <v>0.33333333333333331</v>
      </c>
      <c r="CM7" s="33">
        <f t="shared" si="10"/>
        <v>0</v>
      </c>
      <c r="CN7" s="33">
        <f t="shared" si="11"/>
        <v>6.0606060606060608E-2</v>
      </c>
      <c r="CO7" s="33">
        <f t="shared" si="12"/>
        <v>0.35714285714285715</v>
      </c>
      <c r="CP7" s="33">
        <f t="shared" si="13"/>
        <v>0.2</v>
      </c>
      <c r="CQ7" s="33">
        <f t="shared" si="14"/>
        <v>0.25</v>
      </c>
      <c r="CR7" s="33" t="e">
        <f t="shared" si="15"/>
        <v>#N/A</v>
      </c>
      <c r="CT7" s="33">
        <f t="shared" ref="CT7:CT30" si="23">BQ7*100</f>
        <v>2.7777777777777781</v>
      </c>
      <c r="CU7" s="33" t="e">
        <f t="shared" si="16"/>
        <v>#N/A</v>
      </c>
      <c r="CV7" s="33" t="e">
        <f t="shared" si="16"/>
        <v>#N/A</v>
      </c>
      <c r="CW7" s="33" t="e">
        <f t="shared" si="16"/>
        <v>#N/A</v>
      </c>
      <c r="CX7" s="33" t="e">
        <f t="shared" si="16"/>
        <v>#N/A</v>
      </c>
      <c r="CY7" s="33" t="e">
        <f t="shared" si="16"/>
        <v>#N/A</v>
      </c>
      <c r="CZ7" s="33">
        <f t="shared" si="16"/>
        <v>5.5555555555555554</v>
      </c>
      <c r="DA7" s="33">
        <f t="shared" si="16"/>
        <v>0</v>
      </c>
      <c r="DB7" s="33">
        <f t="shared" si="16"/>
        <v>0</v>
      </c>
      <c r="DC7" s="33">
        <f t="shared" si="16"/>
        <v>100</v>
      </c>
      <c r="DD7" s="33">
        <f t="shared" si="16"/>
        <v>8.3333333333333321</v>
      </c>
      <c r="DE7" s="33">
        <f t="shared" si="16"/>
        <v>0</v>
      </c>
      <c r="DF7" s="33">
        <f t="shared" si="16"/>
        <v>0</v>
      </c>
      <c r="DG7" s="33">
        <f t="shared" si="16"/>
        <v>11.76470588235294</v>
      </c>
      <c r="DH7" s="33">
        <f t="shared" si="16"/>
        <v>8.3333333333333321</v>
      </c>
      <c r="DI7" s="33">
        <f t="shared" si="16"/>
        <v>0</v>
      </c>
      <c r="DJ7" s="33">
        <f t="shared" si="16"/>
        <v>0</v>
      </c>
      <c r="DK7" s="33" t="e">
        <f t="shared" si="16"/>
        <v>#N/A</v>
      </c>
      <c r="DL7" s="33">
        <f t="shared" si="16"/>
        <v>0</v>
      </c>
      <c r="DM7" s="33">
        <f t="shared" si="16"/>
        <v>4566200</v>
      </c>
      <c r="DN7" s="33">
        <f t="shared" si="16"/>
        <v>14.492753623188406</v>
      </c>
      <c r="DO7" s="33">
        <f t="shared" si="16"/>
        <v>33.333333333333329</v>
      </c>
      <c r="DP7" s="33">
        <f t="shared" si="16"/>
        <v>0</v>
      </c>
      <c r="DQ7" s="33">
        <f t="shared" si="16"/>
        <v>6.0606060606060606</v>
      </c>
      <c r="DR7" s="33">
        <f t="shared" si="16"/>
        <v>35.714285714285715</v>
      </c>
      <c r="DS7" s="33">
        <f t="shared" si="16"/>
        <v>20</v>
      </c>
      <c r="DT7" s="33">
        <f t="shared" si="16"/>
        <v>25</v>
      </c>
      <c r="DU7" s="33" t="e">
        <f t="shared" si="16"/>
        <v>#N/A</v>
      </c>
    </row>
    <row r="8" spans="2:125" x14ac:dyDescent="0.3">
      <c r="B8" s="29">
        <v>2</v>
      </c>
      <c r="C8">
        <f>duration_freq!AF7</f>
        <v>5</v>
      </c>
      <c r="D8" s="11">
        <f>duration_freq!AG7</f>
        <v>0.1388888888888889</v>
      </c>
      <c r="F8" s="31" t="s">
        <v>39</v>
      </c>
      <c r="G8" s="30">
        <f>int_count!BH7</f>
        <v>5</v>
      </c>
      <c r="H8" s="11">
        <f>int_count!BI7</f>
        <v>7.2463768115942032E-2</v>
      </c>
      <c r="K8" s="29">
        <v>2</v>
      </c>
      <c r="L8">
        <f>duration_freq!AL7</f>
        <v>0</v>
      </c>
      <c r="M8">
        <f>duration_freq!AM7</f>
        <v>0</v>
      </c>
      <c r="O8" s="31" t="s">
        <v>39</v>
      </c>
      <c r="P8" s="30">
        <f>int_count!BJ7</f>
        <v>0</v>
      </c>
      <c r="Q8" s="11">
        <f>int_count!BK7</f>
        <v>0</v>
      </c>
      <c r="S8" s="29">
        <v>2</v>
      </c>
      <c r="T8">
        <f>duration_freq!AP7</f>
        <v>0</v>
      </c>
      <c r="U8">
        <f>duration_freq!AQ7</f>
        <v>0</v>
      </c>
      <c r="W8" s="31" t="s">
        <v>39</v>
      </c>
      <c r="X8" s="30">
        <f>int_count!BL7</f>
        <v>0</v>
      </c>
      <c r="Y8" s="11">
        <f>int_count!BM7</f>
        <v>0</v>
      </c>
      <c r="AA8" s="29">
        <v>2</v>
      </c>
      <c r="AB8">
        <f>duration_freq!AT7</f>
        <v>0</v>
      </c>
      <c r="AC8" s="11">
        <f>duration_freq!AU7</f>
        <v>0</v>
      </c>
      <c r="AE8" s="31" t="s">
        <v>39</v>
      </c>
      <c r="AF8" s="30">
        <f>int_count!BN7</f>
        <v>3</v>
      </c>
      <c r="AG8" s="11">
        <f>int_count!BO7</f>
        <v>9.0909090909090912E-2</v>
      </c>
      <c r="AJ8" s="29">
        <v>2</v>
      </c>
      <c r="AK8">
        <f>duration_freq!AZ7</f>
        <v>0</v>
      </c>
      <c r="AL8" s="11">
        <f>duration_freq!BA7</f>
        <v>0</v>
      </c>
      <c r="AN8" s="31" t="s">
        <v>39</v>
      </c>
      <c r="AO8" s="30">
        <f>int_count!BP7</f>
        <v>6</v>
      </c>
      <c r="AP8" s="11">
        <f>int_count!BQ7</f>
        <v>0.21428571428571427</v>
      </c>
      <c r="AR8" s="29">
        <v>2</v>
      </c>
      <c r="AS8">
        <f>duration_freq!BD7</f>
        <v>0</v>
      </c>
      <c r="AT8" s="11">
        <f>duration_freq!BE7</f>
        <v>0</v>
      </c>
      <c r="AV8" s="31" t="s">
        <v>39</v>
      </c>
      <c r="AW8" s="30">
        <f>int_count!BR7</f>
        <v>1</v>
      </c>
      <c r="AX8" s="11">
        <f>int_count!BS7</f>
        <v>0.2</v>
      </c>
      <c r="AZ8" s="29">
        <v>2</v>
      </c>
      <c r="BA8">
        <f>duration_freq!BH7</f>
        <v>0</v>
      </c>
      <c r="BB8" s="11">
        <f>duration_freq!BI7</f>
        <v>0</v>
      </c>
      <c r="BD8" s="31" t="s">
        <v>39</v>
      </c>
      <c r="BE8" s="30">
        <f>int_count!BT7</f>
        <v>0</v>
      </c>
      <c r="BF8" s="11">
        <f>int_count!BU7</f>
        <v>0</v>
      </c>
      <c r="BP8" s="29">
        <v>2</v>
      </c>
      <c r="BQ8" s="33">
        <f t="shared" si="17"/>
        <v>8.3333333333333329E-2</v>
      </c>
      <c r="BR8" s="33" t="e">
        <f t="shared" si="18"/>
        <v>#N/A</v>
      </c>
      <c r="BS8" s="33" t="e">
        <f t="shared" si="19"/>
        <v>#N/A</v>
      </c>
      <c r="BT8" s="33" t="e">
        <f t="shared" si="20"/>
        <v>#N/A</v>
      </c>
      <c r="BU8" s="33" t="e">
        <f t="shared" si="21"/>
        <v>#N/A</v>
      </c>
      <c r="BV8" s="33" t="e">
        <f t="shared" si="21"/>
        <v>#N/A</v>
      </c>
      <c r="BW8" s="33">
        <f t="shared" si="22"/>
        <v>0.1111111111111111</v>
      </c>
      <c r="BX8" s="33"/>
      <c r="BZ8" s="29">
        <v>2</v>
      </c>
      <c r="CA8" s="33">
        <f t="shared" si="0"/>
        <v>0.1388888888888889</v>
      </c>
      <c r="CB8" s="33">
        <f t="shared" si="1"/>
        <v>0</v>
      </c>
      <c r="CC8" s="33">
        <f t="shared" si="2"/>
        <v>0</v>
      </c>
      <c r="CD8" s="33">
        <f t="shared" si="3"/>
        <v>0</v>
      </c>
      <c r="CE8" s="33">
        <f t="shared" si="4"/>
        <v>0</v>
      </c>
      <c r="CF8" s="33">
        <f t="shared" si="5"/>
        <v>0</v>
      </c>
      <c r="CG8" s="33">
        <f t="shared" si="6"/>
        <v>0</v>
      </c>
      <c r="CH8" s="33" t="e">
        <f t="shared" si="7"/>
        <v>#N/A</v>
      </c>
      <c r="CJ8" s="31" t="s">
        <v>39</v>
      </c>
      <c r="CK8" s="33">
        <f t="shared" si="8"/>
        <v>7.2463768115942032E-2</v>
      </c>
      <c r="CL8" s="33">
        <f t="shared" si="9"/>
        <v>0</v>
      </c>
      <c r="CM8" s="33">
        <f t="shared" si="10"/>
        <v>0</v>
      </c>
      <c r="CN8" s="33">
        <f t="shared" si="11"/>
        <v>9.0909090909090912E-2</v>
      </c>
      <c r="CO8" s="33">
        <f t="shared" si="12"/>
        <v>0.21428571428571427</v>
      </c>
      <c r="CP8" s="33">
        <f t="shared" si="13"/>
        <v>0.2</v>
      </c>
      <c r="CQ8" s="33">
        <f t="shared" si="14"/>
        <v>0</v>
      </c>
      <c r="CR8" s="33" t="e">
        <f t="shared" si="15"/>
        <v>#N/A</v>
      </c>
      <c r="CT8" s="33">
        <f t="shared" si="23"/>
        <v>8.3333333333333321</v>
      </c>
      <c r="CU8" s="33" t="e">
        <f t="shared" si="16"/>
        <v>#N/A</v>
      </c>
      <c r="CV8" s="33" t="e">
        <f t="shared" si="16"/>
        <v>#N/A</v>
      </c>
      <c r="CW8" s="33" t="e">
        <f t="shared" si="16"/>
        <v>#N/A</v>
      </c>
      <c r="CX8" s="33" t="e">
        <f t="shared" si="16"/>
        <v>#N/A</v>
      </c>
      <c r="CY8" s="33" t="e">
        <f t="shared" si="16"/>
        <v>#N/A</v>
      </c>
      <c r="CZ8" s="33">
        <f t="shared" si="16"/>
        <v>11.111111111111111</v>
      </c>
      <c r="DA8" s="33">
        <f t="shared" si="16"/>
        <v>0</v>
      </c>
      <c r="DB8" s="33">
        <f t="shared" si="16"/>
        <v>0</v>
      </c>
      <c r="DC8" s="33">
        <f t="shared" si="16"/>
        <v>200</v>
      </c>
      <c r="DD8" s="33">
        <f t="shared" si="16"/>
        <v>13.888888888888889</v>
      </c>
      <c r="DE8" s="33">
        <f t="shared" si="16"/>
        <v>0</v>
      </c>
      <c r="DF8" s="33">
        <f t="shared" si="16"/>
        <v>0</v>
      </c>
      <c r="DG8" s="33">
        <f t="shared" si="16"/>
        <v>0</v>
      </c>
      <c r="DH8" s="33">
        <f t="shared" si="16"/>
        <v>0</v>
      </c>
      <c r="DI8" s="33">
        <f t="shared" si="16"/>
        <v>0</v>
      </c>
      <c r="DJ8" s="33">
        <f t="shared" si="16"/>
        <v>0</v>
      </c>
      <c r="DK8" s="33" t="e">
        <f t="shared" si="16"/>
        <v>#N/A</v>
      </c>
      <c r="DL8" s="33">
        <f t="shared" si="16"/>
        <v>0</v>
      </c>
      <c r="DM8" s="33">
        <f t="shared" si="16"/>
        <v>4578700</v>
      </c>
      <c r="DN8" s="33">
        <f t="shared" si="16"/>
        <v>7.2463768115942031</v>
      </c>
      <c r="DO8" s="33">
        <f t="shared" si="16"/>
        <v>0</v>
      </c>
      <c r="DP8" s="33">
        <f t="shared" si="16"/>
        <v>0</v>
      </c>
      <c r="DQ8" s="33">
        <f t="shared" si="16"/>
        <v>9.0909090909090917</v>
      </c>
      <c r="DR8" s="33">
        <f t="shared" si="16"/>
        <v>21.428571428571427</v>
      </c>
      <c r="DS8" s="33">
        <f t="shared" si="16"/>
        <v>20</v>
      </c>
      <c r="DT8" s="33">
        <f t="shared" si="16"/>
        <v>0</v>
      </c>
      <c r="DU8" s="33" t="e">
        <f t="shared" si="16"/>
        <v>#N/A</v>
      </c>
    </row>
    <row r="9" spans="2:125" x14ac:dyDescent="0.3">
      <c r="B9" s="29">
        <v>3</v>
      </c>
      <c r="C9">
        <f>duration_freq!AF8</f>
        <v>2</v>
      </c>
      <c r="D9" s="11">
        <f>duration_freq!AG8</f>
        <v>5.5555555555555552E-2</v>
      </c>
      <c r="F9" s="31" t="s">
        <v>35</v>
      </c>
      <c r="G9" s="30">
        <f>int_count!BH8</f>
        <v>9</v>
      </c>
      <c r="H9" s="11">
        <f>int_count!BI8</f>
        <v>0.13043478260869565</v>
      </c>
      <c r="K9" s="29">
        <v>3</v>
      </c>
      <c r="L9">
        <f>duration_freq!AL8</f>
        <v>0</v>
      </c>
      <c r="M9">
        <f>duration_freq!AM8</f>
        <v>0</v>
      </c>
      <c r="O9" s="31" t="s">
        <v>35</v>
      </c>
      <c r="P9" s="30">
        <f>int_count!BJ8</f>
        <v>1</v>
      </c>
      <c r="Q9" s="11">
        <f>int_count!BK8</f>
        <v>0.33333333333333331</v>
      </c>
      <c r="S9" s="29">
        <v>3</v>
      </c>
      <c r="T9">
        <f>duration_freq!AP8</f>
        <v>0</v>
      </c>
      <c r="U9">
        <f>duration_freq!AQ8</f>
        <v>0</v>
      </c>
      <c r="W9" s="31" t="s">
        <v>35</v>
      </c>
      <c r="X9" s="30">
        <f>int_count!BL8</f>
        <v>0</v>
      </c>
      <c r="Y9" s="11">
        <f>int_count!BM8</f>
        <v>0</v>
      </c>
      <c r="AA9" s="29">
        <v>3</v>
      </c>
      <c r="AB9">
        <f>duration_freq!AT8</f>
        <v>0</v>
      </c>
      <c r="AC9" s="11">
        <f>duration_freq!AU8</f>
        <v>0</v>
      </c>
      <c r="AE9" s="31" t="s">
        <v>35</v>
      </c>
      <c r="AF9" s="30">
        <f>int_count!BN8</f>
        <v>9</v>
      </c>
      <c r="AG9" s="11">
        <f>int_count!BO8</f>
        <v>0.27272727272727271</v>
      </c>
      <c r="AJ9" s="29">
        <v>3</v>
      </c>
      <c r="AK9">
        <f>duration_freq!AZ8</f>
        <v>1</v>
      </c>
      <c r="AL9" s="11">
        <f>duration_freq!BA8</f>
        <v>8.3333333333333329E-2</v>
      </c>
      <c r="AN9" s="31" t="s">
        <v>35</v>
      </c>
      <c r="AO9" s="30">
        <f>int_count!BP8</f>
        <v>5</v>
      </c>
      <c r="AP9" s="11">
        <f>int_count!BQ8</f>
        <v>0.17857142857142858</v>
      </c>
      <c r="AR9" s="29">
        <v>3</v>
      </c>
      <c r="AS9">
        <f>duration_freq!BD8</f>
        <v>1</v>
      </c>
      <c r="AT9" s="11">
        <f>duration_freq!BE8</f>
        <v>0.33333333333333331</v>
      </c>
      <c r="AV9" s="31" t="s">
        <v>35</v>
      </c>
      <c r="AW9" s="30">
        <f>int_count!BR8</f>
        <v>1</v>
      </c>
      <c r="AX9" s="11">
        <f>int_count!BS8</f>
        <v>0.2</v>
      </c>
      <c r="AZ9" s="29">
        <v>3</v>
      </c>
      <c r="BA9">
        <f>duration_freq!BH8</f>
        <v>1</v>
      </c>
      <c r="BB9" s="11">
        <f>duration_freq!BI8</f>
        <v>5.5555555555555552E-2</v>
      </c>
      <c r="BD9" s="31" t="s">
        <v>35</v>
      </c>
      <c r="BE9" s="30">
        <f>int_count!BT8</f>
        <v>3</v>
      </c>
      <c r="BF9" s="11">
        <f>int_count!BU8</f>
        <v>0.10714285714285714</v>
      </c>
      <c r="BP9" s="29">
        <v>3</v>
      </c>
      <c r="BQ9" s="33">
        <f t="shared" si="17"/>
        <v>0.1388888888888889</v>
      </c>
      <c r="BR9" s="33" t="e">
        <f t="shared" si="18"/>
        <v>#N/A</v>
      </c>
      <c r="BS9" s="33">
        <f t="shared" si="19"/>
        <v>1</v>
      </c>
      <c r="BT9" s="33">
        <f t="shared" si="20"/>
        <v>0.1764705882352941</v>
      </c>
      <c r="BU9" s="33">
        <f t="shared" si="21"/>
        <v>0.33333333333333331</v>
      </c>
      <c r="BV9" s="33">
        <f t="shared" si="21"/>
        <v>0.33333333333333331</v>
      </c>
      <c r="BW9" s="33">
        <f t="shared" si="22"/>
        <v>0.16666666666666671</v>
      </c>
      <c r="BX9" s="33"/>
      <c r="BZ9" s="29">
        <v>3</v>
      </c>
      <c r="CA9" s="33">
        <f t="shared" si="0"/>
        <v>5.5555555555555552E-2</v>
      </c>
      <c r="CB9" s="33">
        <f t="shared" si="1"/>
        <v>0</v>
      </c>
      <c r="CC9" s="33">
        <f t="shared" si="2"/>
        <v>0</v>
      </c>
      <c r="CD9" s="33">
        <f t="shared" si="3"/>
        <v>0</v>
      </c>
      <c r="CE9" s="33">
        <f t="shared" si="4"/>
        <v>8.3333333333333329E-2</v>
      </c>
      <c r="CF9" s="33">
        <f t="shared" si="5"/>
        <v>0.33333333333333331</v>
      </c>
      <c r="CG9" s="33">
        <f t="shared" si="6"/>
        <v>5.5555555555555552E-2</v>
      </c>
      <c r="CH9" s="33" t="e">
        <f t="shared" si="7"/>
        <v>#N/A</v>
      </c>
      <c r="CJ9" s="31" t="s">
        <v>35</v>
      </c>
      <c r="CK9" s="33">
        <f t="shared" si="8"/>
        <v>0.13043478260869565</v>
      </c>
      <c r="CL9" s="33">
        <f t="shared" si="9"/>
        <v>0.33333333333333331</v>
      </c>
      <c r="CM9" s="33">
        <f t="shared" si="10"/>
        <v>0</v>
      </c>
      <c r="CN9" s="33">
        <f t="shared" si="11"/>
        <v>0.27272727272727271</v>
      </c>
      <c r="CO9" s="33">
        <f t="shared" si="12"/>
        <v>0.17857142857142858</v>
      </c>
      <c r="CP9" s="33">
        <f t="shared" si="13"/>
        <v>0.2</v>
      </c>
      <c r="CQ9" s="33">
        <f t="shared" si="14"/>
        <v>0.10714285714285714</v>
      </c>
      <c r="CR9" s="33" t="e">
        <f t="shared" si="15"/>
        <v>#N/A</v>
      </c>
      <c r="CT9" s="33">
        <f t="shared" si="23"/>
        <v>13.888888888888889</v>
      </c>
      <c r="CU9" s="33" t="e">
        <f t="shared" si="16"/>
        <v>#N/A</v>
      </c>
      <c r="CV9" s="33">
        <f t="shared" si="16"/>
        <v>100</v>
      </c>
      <c r="CW9" s="33">
        <f t="shared" si="16"/>
        <v>17.647058823529409</v>
      </c>
      <c r="CX9" s="33">
        <f t="shared" si="16"/>
        <v>33.333333333333329</v>
      </c>
      <c r="CY9" s="33">
        <f t="shared" si="16"/>
        <v>33.333333333333329</v>
      </c>
      <c r="CZ9" s="33">
        <f t="shared" si="16"/>
        <v>16.666666666666671</v>
      </c>
      <c r="DA9" s="33">
        <f t="shared" si="16"/>
        <v>0</v>
      </c>
      <c r="DB9" s="33">
        <f t="shared" si="16"/>
        <v>0</v>
      </c>
      <c r="DC9" s="33">
        <f t="shared" si="16"/>
        <v>300</v>
      </c>
      <c r="DD9" s="33">
        <f t="shared" si="16"/>
        <v>5.5555555555555554</v>
      </c>
      <c r="DE9" s="33">
        <f t="shared" si="16"/>
        <v>0</v>
      </c>
      <c r="DF9" s="33">
        <f t="shared" si="16"/>
        <v>0</v>
      </c>
      <c r="DG9" s="33">
        <f t="shared" si="16"/>
        <v>0</v>
      </c>
      <c r="DH9" s="33">
        <f t="shared" si="16"/>
        <v>8.3333333333333321</v>
      </c>
      <c r="DI9" s="33">
        <f t="shared" si="16"/>
        <v>33.333333333333329</v>
      </c>
      <c r="DJ9" s="33">
        <f t="shared" si="16"/>
        <v>5.5555555555555554</v>
      </c>
      <c r="DK9" s="33" t="e">
        <f t="shared" si="16"/>
        <v>#N/A</v>
      </c>
      <c r="DL9" s="33">
        <f t="shared" si="16"/>
        <v>0</v>
      </c>
      <c r="DM9" s="33">
        <f t="shared" si="16"/>
        <v>4595000</v>
      </c>
      <c r="DN9" s="33">
        <f t="shared" si="16"/>
        <v>13.043478260869565</v>
      </c>
      <c r="DO9" s="33">
        <f t="shared" si="16"/>
        <v>33.333333333333329</v>
      </c>
      <c r="DP9" s="33">
        <f t="shared" si="16"/>
        <v>0</v>
      </c>
      <c r="DQ9" s="33">
        <f t="shared" si="16"/>
        <v>27.27272727272727</v>
      </c>
      <c r="DR9" s="33">
        <f t="shared" si="16"/>
        <v>17.857142857142858</v>
      </c>
      <c r="DS9" s="33">
        <f t="shared" si="16"/>
        <v>20</v>
      </c>
      <c r="DT9" s="33">
        <f t="shared" si="16"/>
        <v>10.714285714285714</v>
      </c>
      <c r="DU9" s="33" t="e">
        <f t="shared" si="16"/>
        <v>#N/A</v>
      </c>
    </row>
    <row r="10" spans="2:125" x14ac:dyDescent="0.3">
      <c r="B10" s="29">
        <v>4</v>
      </c>
      <c r="C10">
        <f>duration_freq!AF9</f>
        <v>1</v>
      </c>
      <c r="D10" s="11">
        <f>duration_freq!AG9</f>
        <v>2.777777777777778E-2</v>
      </c>
      <c r="F10" s="31" t="s">
        <v>42</v>
      </c>
      <c r="G10" s="30">
        <f>int_count!BH9</f>
        <v>20</v>
      </c>
      <c r="H10" s="11">
        <f>int_count!BI9</f>
        <v>0.28985507246376813</v>
      </c>
      <c r="K10" s="29">
        <v>4</v>
      </c>
      <c r="L10">
        <f>duration_freq!AL9</f>
        <v>0</v>
      </c>
      <c r="M10">
        <f>duration_freq!AM9</f>
        <v>0</v>
      </c>
      <c r="O10" s="31" t="s">
        <v>42</v>
      </c>
      <c r="P10" s="30">
        <f>int_count!BJ9</f>
        <v>0</v>
      </c>
      <c r="Q10" s="11">
        <f>int_count!BK9</f>
        <v>0</v>
      </c>
      <c r="S10" s="29">
        <v>4</v>
      </c>
      <c r="T10">
        <f>duration_freq!AP9</f>
        <v>0</v>
      </c>
      <c r="U10">
        <f>duration_freq!AQ9</f>
        <v>0</v>
      </c>
      <c r="W10" s="31" t="s">
        <v>42</v>
      </c>
      <c r="X10" s="30">
        <f>int_count!BL9</f>
        <v>0</v>
      </c>
      <c r="Y10" s="11">
        <f>int_count!BM9</f>
        <v>0</v>
      </c>
      <c r="AA10" s="29">
        <v>4</v>
      </c>
      <c r="AB10">
        <f>duration_freq!AT9</f>
        <v>0</v>
      </c>
      <c r="AC10" s="11">
        <f>duration_freq!AU9</f>
        <v>0</v>
      </c>
      <c r="AE10" s="31" t="s">
        <v>42</v>
      </c>
      <c r="AF10" s="30">
        <f>int_count!BN9</f>
        <v>11</v>
      </c>
      <c r="AG10" s="11">
        <f>int_count!BO9</f>
        <v>0.33333333333333331</v>
      </c>
      <c r="AJ10" s="29">
        <v>4</v>
      </c>
      <c r="AK10">
        <f>duration_freq!AZ9</f>
        <v>0</v>
      </c>
      <c r="AL10" s="11">
        <f>duration_freq!BA9</f>
        <v>0</v>
      </c>
      <c r="AN10" s="31" t="s">
        <v>42</v>
      </c>
      <c r="AO10" s="30">
        <f>int_count!BP9</f>
        <v>5</v>
      </c>
      <c r="AP10" s="11">
        <f>int_count!BQ9</f>
        <v>0.17857142857142858</v>
      </c>
      <c r="AR10" s="29">
        <v>4</v>
      </c>
      <c r="AS10">
        <f>duration_freq!BD9</f>
        <v>0</v>
      </c>
      <c r="AT10" s="11">
        <f>duration_freq!BE9</f>
        <v>0</v>
      </c>
      <c r="AV10" s="31" t="s">
        <v>42</v>
      </c>
      <c r="AW10" s="30">
        <f>int_count!BR9</f>
        <v>1</v>
      </c>
      <c r="AX10" s="11">
        <f>int_count!BS9</f>
        <v>0.2</v>
      </c>
      <c r="AZ10" s="29">
        <v>4</v>
      </c>
      <c r="BA10">
        <f>duration_freq!BH9</f>
        <v>0</v>
      </c>
      <c r="BB10" s="11">
        <f>duration_freq!BI9</f>
        <v>0</v>
      </c>
      <c r="BD10" s="31" t="s">
        <v>42</v>
      </c>
      <c r="BE10" s="30">
        <f>int_count!BT9</f>
        <v>11</v>
      </c>
      <c r="BF10" s="11">
        <f>int_count!BU9</f>
        <v>0.39285714285714285</v>
      </c>
      <c r="BP10" s="29">
        <v>4</v>
      </c>
      <c r="BQ10" s="33">
        <f t="shared" si="17"/>
        <v>0.16666666666666671</v>
      </c>
      <c r="BR10" s="33" t="e">
        <f t="shared" si="18"/>
        <v>#N/A</v>
      </c>
      <c r="BS10" s="33" t="e">
        <f t="shared" si="19"/>
        <v>#N/A</v>
      </c>
      <c r="BT10" s="33" t="e">
        <f t="shared" si="20"/>
        <v>#N/A</v>
      </c>
      <c r="BU10" s="33" t="e">
        <f t="shared" si="21"/>
        <v>#N/A</v>
      </c>
      <c r="BV10" s="33" t="e">
        <f t="shared" si="21"/>
        <v>#N/A</v>
      </c>
      <c r="BW10" s="33">
        <f t="shared" si="22"/>
        <v>0.22222222222222221</v>
      </c>
      <c r="BX10" s="33"/>
      <c r="BZ10" s="29">
        <v>4</v>
      </c>
      <c r="CA10" s="33">
        <f t="shared" si="0"/>
        <v>2.777777777777778E-2</v>
      </c>
      <c r="CB10" s="33">
        <f t="shared" si="1"/>
        <v>0</v>
      </c>
      <c r="CC10" s="33">
        <f t="shared" si="2"/>
        <v>0</v>
      </c>
      <c r="CD10" s="33">
        <f t="shared" si="3"/>
        <v>0</v>
      </c>
      <c r="CE10" s="33">
        <f t="shared" si="4"/>
        <v>0</v>
      </c>
      <c r="CF10" s="33">
        <f t="shared" si="5"/>
        <v>0</v>
      </c>
      <c r="CG10" s="33">
        <f t="shared" si="6"/>
        <v>0</v>
      </c>
      <c r="CH10" s="33" t="e">
        <f t="shared" si="7"/>
        <v>#N/A</v>
      </c>
      <c r="CJ10" s="31" t="s">
        <v>42</v>
      </c>
      <c r="CK10" s="33">
        <f t="shared" si="8"/>
        <v>0.28985507246376813</v>
      </c>
      <c r="CL10" s="33">
        <f t="shared" si="9"/>
        <v>0</v>
      </c>
      <c r="CM10" s="33">
        <f t="shared" si="10"/>
        <v>0</v>
      </c>
      <c r="CN10" s="33">
        <f t="shared" si="11"/>
        <v>0.33333333333333331</v>
      </c>
      <c r="CO10" s="33">
        <f t="shared" si="12"/>
        <v>0.17857142857142858</v>
      </c>
      <c r="CP10" s="33">
        <f t="shared" si="13"/>
        <v>0.2</v>
      </c>
      <c r="CQ10" s="33">
        <f t="shared" si="14"/>
        <v>0.39285714285714285</v>
      </c>
      <c r="CR10" s="33" t="e">
        <f t="shared" si="15"/>
        <v>#N/A</v>
      </c>
      <c r="CT10" s="33">
        <f t="shared" si="23"/>
        <v>16.666666666666671</v>
      </c>
      <c r="CU10" s="33" t="e">
        <f t="shared" si="16"/>
        <v>#N/A</v>
      </c>
      <c r="CV10" s="33" t="e">
        <f t="shared" si="16"/>
        <v>#N/A</v>
      </c>
      <c r="CW10" s="33" t="e">
        <f t="shared" si="16"/>
        <v>#N/A</v>
      </c>
      <c r="CX10" s="33" t="e">
        <f t="shared" si="16"/>
        <v>#N/A</v>
      </c>
      <c r="CY10" s="33" t="e">
        <f t="shared" si="16"/>
        <v>#N/A</v>
      </c>
      <c r="CZ10" s="33">
        <f t="shared" si="16"/>
        <v>22.222222222222221</v>
      </c>
      <c r="DA10" s="33">
        <f t="shared" si="16"/>
        <v>0</v>
      </c>
      <c r="DB10" s="33">
        <f t="shared" si="16"/>
        <v>0</v>
      </c>
      <c r="DC10" s="33">
        <f t="shared" si="16"/>
        <v>400</v>
      </c>
      <c r="DD10" s="33">
        <f t="shared" si="16"/>
        <v>2.7777777777777781</v>
      </c>
      <c r="DE10" s="33">
        <f t="shared" si="16"/>
        <v>0</v>
      </c>
      <c r="DF10" s="33">
        <f t="shared" si="16"/>
        <v>0</v>
      </c>
      <c r="DG10" s="33">
        <f t="shared" si="16"/>
        <v>0</v>
      </c>
      <c r="DH10" s="33">
        <f t="shared" si="16"/>
        <v>0</v>
      </c>
      <c r="DI10" s="33">
        <f t="shared" si="16"/>
        <v>0</v>
      </c>
      <c r="DJ10" s="33">
        <f t="shared" ref="DJ10:DJ30" si="24">CG10*100</f>
        <v>0</v>
      </c>
      <c r="DK10" s="33" t="e">
        <f t="shared" ref="DK10:DK30" si="25">CH10*100</f>
        <v>#N/A</v>
      </c>
      <c r="DL10" s="33">
        <f t="shared" ref="DL10:DL30" si="26">CI10*100</f>
        <v>0</v>
      </c>
      <c r="DM10" s="33" t="e">
        <f t="shared" ref="DM10:DM30" si="27">CJ10*100</f>
        <v>#VALUE!</v>
      </c>
      <c r="DN10" s="33">
        <f t="shared" ref="DN10:DN30" si="28">CK10*100</f>
        <v>28.985507246376812</v>
      </c>
      <c r="DO10" s="33">
        <f t="shared" ref="DO10:DO30" si="29">CL10*100</f>
        <v>0</v>
      </c>
      <c r="DP10" s="33">
        <f t="shared" ref="DP10:DP30" si="30">CM10*100</f>
        <v>0</v>
      </c>
      <c r="DQ10" s="33">
        <f t="shared" ref="DQ10:DQ30" si="31">CN10*100</f>
        <v>33.333333333333329</v>
      </c>
      <c r="DR10" s="33">
        <f t="shared" ref="DR10:DR30" si="32">CO10*100</f>
        <v>17.857142857142858</v>
      </c>
      <c r="DS10" s="33">
        <f t="shared" ref="DS10:DS30" si="33">CP10*100</f>
        <v>20</v>
      </c>
      <c r="DT10" s="33">
        <f t="shared" ref="DT10:DT30" si="34">CQ10*100</f>
        <v>39.285714285714285</v>
      </c>
      <c r="DU10" s="33" t="e">
        <f t="shared" ref="DU10:DU30" si="35">CR10*100</f>
        <v>#N/A</v>
      </c>
    </row>
    <row r="11" spans="2:125" x14ac:dyDescent="0.3">
      <c r="B11" s="29">
        <v>5</v>
      </c>
      <c r="C11">
        <f>duration_freq!AF10</f>
        <v>0</v>
      </c>
      <c r="D11" s="11">
        <f>duration_freq!AG10</f>
        <v>0</v>
      </c>
      <c r="F11" s="31" t="s">
        <v>34</v>
      </c>
      <c r="G11" s="30">
        <f>int_count!BH10</f>
        <v>10</v>
      </c>
      <c r="H11" s="11">
        <f>int_count!BI10</f>
        <v>0.14492753623188406</v>
      </c>
      <c r="K11" s="29">
        <v>5</v>
      </c>
      <c r="L11">
        <f>duration_freq!AL10</f>
        <v>0</v>
      </c>
      <c r="M11">
        <f>duration_freq!AM10</f>
        <v>0</v>
      </c>
      <c r="O11" s="31" t="s">
        <v>34</v>
      </c>
      <c r="P11" s="30">
        <f>int_count!BJ10</f>
        <v>1</v>
      </c>
      <c r="Q11" s="11">
        <f>int_count!BK10</f>
        <v>0.33333333333333331</v>
      </c>
      <c r="S11" s="29">
        <v>5</v>
      </c>
      <c r="T11">
        <f>duration_freq!AP10</f>
        <v>0</v>
      </c>
      <c r="U11">
        <f>duration_freq!AQ10</f>
        <v>0</v>
      </c>
      <c r="W11" s="31" t="s">
        <v>34</v>
      </c>
      <c r="X11" s="30">
        <f>int_count!BL10</f>
        <v>1</v>
      </c>
      <c r="Y11" s="11">
        <f>int_count!BM10</f>
        <v>0.5</v>
      </c>
      <c r="AA11" s="29">
        <v>5</v>
      </c>
      <c r="AB11">
        <f>duration_freq!AT10</f>
        <v>1</v>
      </c>
      <c r="AC11" s="11">
        <f>duration_freq!AU10</f>
        <v>5.8823529411764712E-2</v>
      </c>
      <c r="AE11" s="31" t="s">
        <v>34</v>
      </c>
      <c r="AF11" s="30">
        <f>int_count!BN10</f>
        <v>4</v>
      </c>
      <c r="AG11" s="11">
        <f>int_count!BO10</f>
        <v>0.12121212121212122</v>
      </c>
      <c r="AJ11" s="29">
        <v>5</v>
      </c>
      <c r="AK11">
        <f>duration_freq!AZ10</f>
        <v>0</v>
      </c>
      <c r="AL11" s="11">
        <f>duration_freq!BA10</f>
        <v>0</v>
      </c>
      <c r="AN11" s="31" t="s">
        <v>34</v>
      </c>
      <c r="AO11" s="30">
        <f>int_count!BP10</f>
        <v>2</v>
      </c>
      <c r="AP11" s="11">
        <f>int_count!BQ10</f>
        <v>7.1428571428571425E-2</v>
      </c>
      <c r="AR11" s="29">
        <v>5</v>
      </c>
      <c r="AS11">
        <f>duration_freq!BD10</f>
        <v>0</v>
      </c>
      <c r="AT11" s="11">
        <f>duration_freq!BE10</f>
        <v>0</v>
      </c>
      <c r="AV11" s="31" t="s">
        <v>34</v>
      </c>
      <c r="AW11" s="30">
        <f>int_count!BR10</f>
        <v>1</v>
      </c>
      <c r="AX11" s="11">
        <f>int_count!BS10</f>
        <v>0.2</v>
      </c>
      <c r="AZ11" s="29">
        <v>5</v>
      </c>
      <c r="BA11">
        <f>duration_freq!BH10</f>
        <v>0</v>
      </c>
      <c r="BB11" s="11">
        <f>duration_freq!BI10</f>
        <v>0</v>
      </c>
      <c r="BD11" s="31" t="s">
        <v>34</v>
      </c>
      <c r="BE11" s="30">
        <f>int_count!BT10</f>
        <v>2</v>
      </c>
      <c r="BF11" s="11">
        <f>int_count!BU10</f>
        <v>7.1428571428571425E-2</v>
      </c>
      <c r="BP11" s="29">
        <v>5</v>
      </c>
      <c r="BQ11" s="33">
        <f t="shared" si="17"/>
        <v>0.16666666666666671</v>
      </c>
      <c r="BR11" s="33">
        <f t="shared" si="18"/>
        <v>1</v>
      </c>
      <c r="BS11" s="33" t="e">
        <f t="shared" si="19"/>
        <v>#N/A</v>
      </c>
      <c r="BT11" s="33">
        <f t="shared" si="20"/>
        <v>0.23529411764705879</v>
      </c>
      <c r="BU11" s="33">
        <f t="shared" si="21"/>
        <v>0.33333333333333331</v>
      </c>
      <c r="BV11" s="33">
        <f t="shared" si="21"/>
        <v>0.33333333333333331</v>
      </c>
      <c r="BW11" s="33">
        <f t="shared" si="22"/>
        <v>0.22222222222222221</v>
      </c>
      <c r="BX11" s="33"/>
      <c r="BZ11" s="29">
        <v>5</v>
      </c>
      <c r="CA11" s="33">
        <f t="shared" si="0"/>
        <v>0</v>
      </c>
      <c r="CB11" s="33">
        <f t="shared" si="1"/>
        <v>0</v>
      </c>
      <c r="CC11" s="33">
        <f t="shared" si="2"/>
        <v>0</v>
      </c>
      <c r="CD11" s="33">
        <f t="shared" si="3"/>
        <v>5.8823529411764712E-2</v>
      </c>
      <c r="CE11" s="33">
        <f t="shared" si="4"/>
        <v>0</v>
      </c>
      <c r="CF11" s="33">
        <f t="shared" si="5"/>
        <v>0</v>
      </c>
      <c r="CG11" s="33">
        <f t="shared" si="6"/>
        <v>0</v>
      </c>
      <c r="CH11" s="33" t="e">
        <f t="shared" si="7"/>
        <v>#N/A</v>
      </c>
      <c r="CJ11" s="31" t="s">
        <v>34</v>
      </c>
      <c r="CK11" s="33">
        <f t="shared" si="8"/>
        <v>0.14492753623188406</v>
      </c>
      <c r="CL11" s="33">
        <f t="shared" si="9"/>
        <v>0.33333333333333331</v>
      </c>
      <c r="CM11" s="33">
        <f t="shared" si="10"/>
        <v>0.5</v>
      </c>
      <c r="CN11" s="33">
        <f t="shared" si="11"/>
        <v>0.12121212121212122</v>
      </c>
      <c r="CO11" s="33">
        <f t="shared" si="12"/>
        <v>7.1428571428571425E-2</v>
      </c>
      <c r="CP11" s="33">
        <f t="shared" si="13"/>
        <v>0.2</v>
      </c>
      <c r="CQ11" s="33">
        <f t="shared" si="14"/>
        <v>7.1428571428571425E-2</v>
      </c>
      <c r="CR11" s="33" t="e">
        <f t="shared" si="15"/>
        <v>#N/A</v>
      </c>
      <c r="CT11" s="33">
        <f t="shared" si="23"/>
        <v>16.666666666666671</v>
      </c>
      <c r="CU11" s="33">
        <f t="shared" ref="CU11:CU30" si="36">BR11*100</f>
        <v>100</v>
      </c>
      <c r="CV11" s="33" t="e">
        <f t="shared" ref="CV11:CV30" si="37">BS11*100</f>
        <v>#N/A</v>
      </c>
      <c r="CW11" s="33">
        <f t="shared" ref="CW11:CW30" si="38">BT11*100</f>
        <v>23.52941176470588</v>
      </c>
      <c r="CX11" s="33">
        <f t="shared" ref="CX11:CX30" si="39">BU11*100</f>
        <v>33.333333333333329</v>
      </c>
      <c r="CY11" s="33">
        <f t="shared" ref="CY11:CY30" si="40">BV11*100</f>
        <v>33.333333333333329</v>
      </c>
      <c r="CZ11" s="33">
        <f t="shared" ref="CZ11:CZ30" si="41">BW11*100</f>
        <v>22.222222222222221</v>
      </c>
      <c r="DA11" s="33">
        <f t="shared" ref="DA11:DA30" si="42">BX11*100</f>
        <v>0</v>
      </c>
      <c r="DB11" s="33">
        <f t="shared" ref="DB11:DB30" si="43">BY11*100</f>
        <v>0</v>
      </c>
      <c r="DC11" s="33">
        <f t="shared" ref="DC11:DC30" si="44">BZ11*100</f>
        <v>500</v>
      </c>
      <c r="DD11" s="33">
        <f t="shared" ref="DD11:DD30" si="45">CA11*100</f>
        <v>0</v>
      </c>
      <c r="DE11" s="33">
        <f t="shared" ref="DE11:DE30" si="46">CB11*100</f>
        <v>0</v>
      </c>
      <c r="DF11" s="33">
        <f t="shared" ref="DF11:DF30" si="47">CC11*100</f>
        <v>0</v>
      </c>
      <c r="DG11" s="33">
        <f t="shared" ref="DG11:DG30" si="48">CD11*100</f>
        <v>5.882352941176471</v>
      </c>
      <c r="DH11" s="33">
        <f t="shared" ref="DH11:DH30" si="49">CE11*100</f>
        <v>0</v>
      </c>
      <c r="DI11" s="33">
        <f t="shared" ref="DI11:DI30" si="50">CF11*100</f>
        <v>0</v>
      </c>
      <c r="DJ11" s="33">
        <f t="shared" si="24"/>
        <v>0</v>
      </c>
      <c r="DK11" s="33" t="e">
        <f t="shared" si="25"/>
        <v>#N/A</v>
      </c>
      <c r="DL11" s="33">
        <f t="shared" si="26"/>
        <v>0</v>
      </c>
      <c r="DM11" s="33" t="e">
        <f t="shared" si="27"/>
        <v>#VALUE!</v>
      </c>
      <c r="DN11" s="33">
        <f t="shared" si="28"/>
        <v>14.492753623188406</v>
      </c>
      <c r="DO11" s="33">
        <f t="shared" si="29"/>
        <v>33.333333333333329</v>
      </c>
      <c r="DP11" s="33">
        <f t="shared" si="30"/>
        <v>50</v>
      </c>
      <c r="DQ11" s="33">
        <f t="shared" si="31"/>
        <v>12.121212121212121</v>
      </c>
      <c r="DR11" s="33">
        <f t="shared" si="32"/>
        <v>7.1428571428571423</v>
      </c>
      <c r="DS11" s="33">
        <f t="shared" si="33"/>
        <v>20</v>
      </c>
      <c r="DT11" s="33">
        <f t="shared" si="34"/>
        <v>7.1428571428571423</v>
      </c>
      <c r="DU11" s="33" t="e">
        <f t="shared" si="35"/>
        <v>#N/A</v>
      </c>
    </row>
    <row r="12" spans="2:125" x14ac:dyDescent="0.3">
      <c r="B12" s="29">
        <v>6</v>
      </c>
      <c r="C12">
        <f>duration_freq!AF11</f>
        <v>0</v>
      </c>
      <c r="D12" s="11">
        <f>duration_freq!AG11</f>
        <v>0</v>
      </c>
      <c r="F12" s="31" t="s">
        <v>41</v>
      </c>
      <c r="G12" s="30">
        <f>int_count!BH11</f>
        <v>6</v>
      </c>
      <c r="H12" s="11">
        <f>int_count!BI11</f>
        <v>8.6956521739130432E-2</v>
      </c>
      <c r="K12" s="29">
        <v>6</v>
      </c>
      <c r="L12">
        <f>duration_freq!AL11</f>
        <v>0</v>
      </c>
      <c r="M12">
        <f>duration_freq!AM11</f>
        <v>0</v>
      </c>
      <c r="O12" s="31" t="s">
        <v>41</v>
      </c>
      <c r="P12" s="30">
        <f>int_count!BJ11</f>
        <v>0</v>
      </c>
      <c r="Q12" s="11">
        <f>int_count!BK11</f>
        <v>0</v>
      </c>
      <c r="S12" s="29">
        <v>6</v>
      </c>
      <c r="T12">
        <f>duration_freq!AP11</f>
        <v>0</v>
      </c>
      <c r="U12">
        <f>duration_freq!AQ11</f>
        <v>0</v>
      </c>
      <c r="W12" s="31" t="s">
        <v>41</v>
      </c>
      <c r="X12" s="30">
        <f>int_count!BL11</f>
        <v>0</v>
      </c>
      <c r="Y12" s="11">
        <f>int_count!BM11</f>
        <v>0</v>
      </c>
      <c r="AA12" s="29">
        <v>6</v>
      </c>
      <c r="AB12">
        <f>duration_freq!AT11</f>
        <v>0</v>
      </c>
      <c r="AC12" s="11">
        <f>duration_freq!AU11</f>
        <v>0</v>
      </c>
      <c r="AE12" s="31" t="s">
        <v>41</v>
      </c>
      <c r="AF12" s="30">
        <f>int_count!BN11</f>
        <v>0</v>
      </c>
      <c r="AG12" s="11">
        <f>int_count!BO11</f>
        <v>0</v>
      </c>
      <c r="AJ12" s="29">
        <v>6</v>
      </c>
      <c r="AK12">
        <f>duration_freq!AZ11</f>
        <v>1</v>
      </c>
      <c r="AL12" s="11">
        <f>duration_freq!BA11</f>
        <v>8.3333333333333329E-2</v>
      </c>
      <c r="AN12" s="31" t="s">
        <v>41</v>
      </c>
      <c r="AO12" s="30">
        <f>int_count!BP11</f>
        <v>0</v>
      </c>
      <c r="AP12" s="11">
        <f>int_count!BQ11</f>
        <v>0</v>
      </c>
      <c r="AR12" s="29">
        <v>6</v>
      </c>
      <c r="AS12">
        <f>duration_freq!BD11</f>
        <v>0</v>
      </c>
      <c r="AT12" s="11">
        <f>duration_freq!BE11</f>
        <v>0</v>
      </c>
      <c r="AV12" s="31" t="s">
        <v>41</v>
      </c>
      <c r="AW12" s="30">
        <f>int_count!BR11</f>
        <v>0</v>
      </c>
      <c r="AX12" s="11">
        <f>int_count!BS11</f>
        <v>0</v>
      </c>
      <c r="AZ12" s="29">
        <v>6</v>
      </c>
      <c r="BA12">
        <f>duration_freq!BH11</f>
        <v>2</v>
      </c>
      <c r="BB12" s="11">
        <f>duration_freq!BI11</f>
        <v>0.1111111111111111</v>
      </c>
      <c r="BD12" s="31" t="s">
        <v>41</v>
      </c>
      <c r="BE12" s="30">
        <f>int_count!BT11</f>
        <v>3</v>
      </c>
      <c r="BF12" s="11">
        <f>int_count!BU11</f>
        <v>0.10714285714285714</v>
      </c>
      <c r="BP12" s="29">
        <v>6</v>
      </c>
      <c r="BQ12" s="33">
        <f t="shared" si="17"/>
        <v>0.1111111111111111</v>
      </c>
      <c r="BR12" s="33" t="e">
        <f t="shared" si="18"/>
        <v>#N/A</v>
      </c>
      <c r="BS12" s="33" t="e">
        <f t="shared" si="19"/>
        <v>#N/A</v>
      </c>
      <c r="BT12" s="33">
        <f t="shared" si="20"/>
        <v>0.1176470588235294</v>
      </c>
      <c r="BU12" s="33" t="e">
        <f t="shared" si="21"/>
        <v>#N/A</v>
      </c>
      <c r="BV12" s="33" t="e">
        <f t="shared" si="21"/>
        <v>#N/A</v>
      </c>
      <c r="BW12" s="33">
        <f t="shared" si="22"/>
        <v>5.5555555555555552E-2</v>
      </c>
      <c r="BX12" s="33"/>
      <c r="BZ12" s="29">
        <v>6</v>
      </c>
      <c r="CA12" s="33">
        <f t="shared" si="0"/>
        <v>0</v>
      </c>
      <c r="CB12" s="33">
        <f t="shared" si="1"/>
        <v>0</v>
      </c>
      <c r="CC12" s="33">
        <f t="shared" si="2"/>
        <v>0</v>
      </c>
      <c r="CD12" s="33">
        <f t="shared" si="3"/>
        <v>0</v>
      </c>
      <c r="CE12" s="33">
        <f t="shared" si="4"/>
        <v>8.3333333333333329E-2</v>
      </c>
      <c r="CF12" s="33">
        <f t="shared" si="5"/>
        <v>0</v>
      </c>
      <c r="CG12" s="33">
        <f t="shared" si="6"/>
        <v>0.1111111111111111</v>
      </c>
      <c r="CH12" s="33" t="e">
        <f t="shared" si="7"/>
        <v>#N/A</v>
      </c>
      <c r="CJ12" s="31" t="s">
        <v>41</v>
      </c>
      <c r="CK12" s="33">
        <f t="shared" si="8"/>
        <v>8.6956521739130432E-2</v>
      </c>
      <c r="CL12" s="33">
        <f t="shared" si="9"/>
        <v>0</v>
      </c>
      <c r="CM12" s="33">
        <f t="shared" si="10"/>
        <v>0</v>
      </c>
      <c r="CN12" s="33">
        <f t="shared" si="11"/>
        <v>0</v>
      </c>
      <c r="CO12" s="33">
        <f t="shared" si="12"/>
        <v>0</v>
      </c>
      <c r="CP12" s="33">
        <f t="shared" si="13"/>
        <v>0</v>
      </c>
      <c r="CQ12" s="33">
        <f t="shared" si="14"/>
        <v>0.10714285714285714</v>
      </c>
      <c r="CR12" s="33" t="e">
        <f t="shared" si="15"/>
        <v>#N/A</v>
      </c>
      <c r="CT12" s="33">
        <f t="shared" si="23"/>
        <v>11.111111111111111</v>
      </c>
      <c r="CU12" s="33" t="e">
        <f t="shared" si="36"/>
        <v>#N/A</v>
      </c>
      <c r="CV12" s="33" t="e">
        <f t="shared" si="37"/>
        <v>#N/A</v>
      </c>
      <c r="CW12" s="33">
        <f t="shared" si="38"/>
        <v>11.76470588235294</v>
      </c>
      <c r="CX12" s="33" t="e">
        <f t="shared" si="39"/>
        <v>#N/A</v>
      </c>
      <c r="CY12" s="33" t="e">
        <f t="shared" si="40"/>
        <v>#N/A</v>
      </c>
      <c r="CZ12" s="33">
        <f t="shared" si="41"/>
        <v>5.5555555555555554</v>
      </c>
      <c r="DA12" s="33">
        <f t="shared" si="42"/>
        <v>0</v>
      </c>
      <c r="DB12" s="33">
        <f t="shared" si="43"/>
        <v>0</v>
      </c>
      <c r="DC12" s="33">
        <f t="shared" si="44"/>
        <v>600</v>
      </c>
      <c r="DD12" s="33">
        <f t="shared" si="45"/>
        <v>0</v>
      </c>
      <c r="DE12" s="33">
        <f t="shared" si="46"/>
        <v>0</v>
      </c>
      <c r="DF12" s="33">
        <f t="shared" si="47"/>
        <v>0</v>
      </c>
      <c r="DG12" s="33">
        <f t="shared" si="48"/>
        <v>0</v>
      </c>
      <c r="DH12" s="33">
        <f t="shared" si="49"/>
        <v>8.3333333333333321</v>
      </c>
      <c r="DI12" s="33">
        <f t="shared" si="50"/>
        <v>0</v>
      </c>
      <c r="DJ12" s="33">
        <f t="shared" si="24"/>
        <v>11.111111111111111</v>
      </c>
      <c r="DK12" s="33" t="e">
        <f t="shared" si="25"/>
        <v>#N/A</v>
      </c>
      <c r="DL12" s="33">
        <f t="shared" si="26"/>
        <v>0</v>
      </c>
      <c r="DM12" s="33" t="e">
        <f t="shared" si="27"/>
        <v>#VALUE!</v>
      </c>
      <c r="DN12" s="33">
        <f t="shared" si="28"/>
        <v>8.695652173913043</v>
      </c>
      <c r="DO12" s="33">
        <f t="shared" si="29"/>
        <v>0</v>
      </c>
      <c r="DP12" s="33">
        <f t="shared" si="30"/>
        <v>0</v>
      </c>
      <c r="DQ12" s="33">
        <f t="shared" si="31"/>
        <v>0</v>
      </c>
      <c r="DR12" s="33">
        <f t="shared" si="32"/>
        <v>0</v>
      </c>
      <c r="DS12" s="33">
        <f t="shared" si="33"/>
        <v>0</v>
      </c>
      <c r="DT12" s="33">
        <f t="shared" si="34"/>
        <v>10.714285714285714</v>
      </c>
      <c r="DU12" s="33" t="e">
        <f t="shared" si="35"/>
        <v>#N/A</v>
      </c>
    </row>
    <row r="13" spans="2:125" x14ac:dyDescent="0.3">
      <c r="B13" s="29">
        <v>7</v>
      </c>
      <c r="C13">
        <f>duration_freq!AF12</f>
        <v>0</v>
      </c>
      <c r="D13" s="11">
        <f>duration_freq!AG12</f>
        <v>0</v>
      </c>
      <c r="K13" s="29">
        <v>7</v>
      </c>
      <c r="L13">
        <f>duration_freq!AL12</f>
        <v>0</v>
      </c>
      <c r="M13">
        <f>duration_freq!AM12</f>
        <v>0</v>
      </c>
      <c r="S13" s="29">
        <v>7</v>
      </c>
      <c r="T13">
        <f>duration_freq!AP12</f>
        <v>0</v>
      </c>
      <c r="U13">
        <f>duration_freq!AQ12</f>
        <v>0</v>
      </c>
      <c r="AA13" s="29">
        <v>7</v>
      </c>
      <c r="AB13">
        <f>duration_freq!AT12</f>
        <v>2</v>
      </c>
      <c r="AC13" s="11">
        <f>duration_freq!AU12</f>
        <v>0.1176470588235294</v>
      </c>
      <c r="AF13" t="s">
        <v>68</v>
      </c>
      <c r="AJ13" s="29">
        <v>7</v>
      </c>
      <c r="AK13">
        <f>duration_freq!AZ12</f>
        <v>1</v>
      </c>
      <c r="AL13" s="11">
        <f>duration_freq!BA12</f>
        <v>8.3333333333333329E-2</v>
      </c>
      <c r="AR13" s="29">
        <v>7</v>
      </c>
      <c r="AS13">
        <f>duration_freq!BD12</f>
        <v>0</v>
      </c>
      <c r="AT13" s="11">
        <f>duration_freq!BE12</f>
        <v>0</v>
      </c>
      <c r="AZ13" s="29">
        <v>7</v>
      </c>
      <c r="BA13">
        <f>duration_freq!BH12</f>
        <v>0</v>
      </c>
      <c r="BB13" s="11">
        <f>duration_freq!BI12</f>
        <v>0</v>
      </c>
      <c r="BP13" s="29">
        <v>7</v>
      </c>
      <c r="BQ13" s="33">
        <f t="shared" si="17"/>
        <v>2.777777777777778E-2</v>
      </c>
      <c r="BR13" s="33" t="e">
        <f t="shared" si="18"/>
        <v>#N/A</v>
      </c>
      <c r="BS13" s="33" t="e">
        <f t="shared" si="19"/>
        <v>#N/A</v>
      </c>
      <c r="BT13" s="33">
        <f t="shared" si="20"/>
        <v>5.8823529411764712E-2</v>
      </c>
      <c r="BU13" s="33" t="e">
        <f t="shared" si="21"/>
        <v>#N/A</v>
      </c>
      <c r="BV13" s="33" t="e">
        <f t="shared" si="21"/>
        <v>#N/A</v>
      </c>
      <c r="BW13" s="33">
        <f t="shared" si="22"/>
        <v>0.1111111111111111</v>
      </c>
      <c r="BX13" s="33"/>
      <c r="BZ13" s="29">
        <v>7</v>
      </c>
      <c r="CA13" s="33">
        <f t="shared" si="0"/>
        <v>0</v>
      </c>
      <c r="CB13" s="33">
        <f t="shared" si="1"/>
        <v>0</v>
      </c>
      <c r="CC13" s="33">
        <f t="shared" si="2"/>
        <v>0</v>
      </c>
      <c r="CD13" s="33">
        <f t="shared" si="3"/>
        <v>0.1176470588235294</v>
      </c>
      <c r="CE13" s="33">
        <f t="shared" si="4"/>
        <v>8.3333333333333329E-2</v>
      </c>
      <c r="CF13" s="33">
        <f t="shared" si="5"/>
        <v>0</v>
      </c>
      <c r="CG13" s="33">
        <f t="shared" si="6"/>
        <v>0</v>
      </c>
      <c r="CH13" s="33" t="e">
        <f t="shared" si="7"/>
        <v>#N/A</v>
      </c>
      <c r="CK13" s="34">
        <f>SUM(G6:G12)</f>
        <v>69</v>
      </c>
      <c r="CL13" s="34">
        <f>SUM(P6:P12)</f>
        <v>3</v>
      </c>
      <c r="CM13" s="34">
        <f>SUM(X6:X12)</f>
        <v>2</v>
      </c>
      <c r="CN13" s="34">
        <f>SUM(AF6:AF12)</f>
        <v>33</v>
      </c>
      <c r="CO13" s="34">
        <f>SUM(AO6:AO12)</f>
        <v>28</v>
      </c>
      <c r="CP13" s="34">
        <f>SUM(AW6:AW12)</f>
        <v>5</v>
      </c>
      <c r="CQ13" s="34">
        <f>SUM(BE6:BE12)</f>
        <v>28</v>
      </c>
      <c r="CR13" s="34">
        <f>SUM(BM6:BM12)</f>
        <v>0</v>
      </c>
      <c r="CT13" s="33">
        <f t="shared" si="23"/>
        <v>2.7777777777777781</v>
      </c>
      <c r="CU13" s="33" t="e">
        <f t="shared" si="36"/>
        <v>#N/A</v>
      </c>
      <c r="CV13" s="33" t="e">
        <f t="shared" si="37"/>
        <v>#N/A</v>
      </c>
      <c r="CW13" s="33">
        <f t="shared" si="38"/>
        <v>5.882352941176471</v>
      </c>
      <c r="CX13" s="33" t="e">
        <f t="shared" si="39"/>
        <v>#N/A</v>
      </c>
      <c r="CY13" s="33" t="e">
        <f t="shared" si="40"/>
        <v>#N/A</v>
      </c>
      <c r="CZ13" s="33">
        <f t="shared" si="41"/>
        <v>11.111111111111111</v>
      </c>
      <c r="DA13" s="33">
        <f t="shared" si="42"/>
        <v>0</v>
      </c>
      <c r="DB13" s="33">
        <f t="shared" si="43"/>
        <v>0</v>
      </c>
      <c r="DC13" s="33">
        <f t="shared" si="44"/>
        <v>700</v>
      </c>
      <c r="DD13" s="33">
        <f t="shared" si="45"/>
        <v>0</v>
      </c>
      <c r="DE13" s="33">
        <f t="shared" si="46"/>
        <v>0</v>
      </c>
      <c r="DF13" s="33">
        <f t="shared" si="47"/>
        <v>0</v>
      </c>
      <c r="DG13" s="33">
        <f t="shared" si="48"/>
        <v>11.76470588235294</v>
      </c>
      <c r="DH13" s="33">
        <f t="shared" si="49"/>
        <v>8.3333333333333321</v>
      </c>
      <c r="DI13" s="33">
        <f t="shared" si="50"/>
        <v>0</v>
      </c>
      <c r="DJ13" s="33">
        <f t="shared" si="24"/>
        <v>0</v>
      </c>
      <c r="DK13" s="33" t="e">
        <f t="shared" si="25"/>
        <v>#N/A</v>
      </c>
      <c r="DL13" s="33">
        <f t="shared" si="26"/>
        <v>0</v>
      </c>
      <c r="DM13" s="33">
        <f t="shared" si="27"/>
        <v>0</v>
      </c>
      <c r="DN13" s="33">
        <f t="shared" si="28"/>
        <v>6900</v>
      </c>
      <c r="DO13" s="33">
        <f t="shared" si="29"/>
        <v>300</v>
      </c>
      <c r="DP13" s="33">
        <f t="shared" si="30"/>
        <v>200</v>
      </c>
      <c r="DQ13" s="33">
        <f t="shared" si="31"/>
        <v>3300</v>
      </c>
      <c r="DR13" s="33">
        <f t="shared" si="32"/>
        <v>2800</v>
      </c>
      <c r="DS13" s="33">
        <f t="shared" si="33"/>
        <v>500</v>
      </c>
      <c r="DT13" s="33">
        <f t="shared" si="34"/>
        <v>2800</v>
      </c>
      <c r="DU13" s="33">
        <f t="shared" si="35"/>
        <v>0</v>
      </c>
    </row>
    <row r="14" spans="2:125" x14ac:dyDescent="0.3">
      <c r="B14" s="29">
        <v>8</v>
      </c>
      <c r="C14">
        <f>duration_freq!AF13</f>
        <v>0</v>
      </c>
      <c r="D14" s="11">
        <f>duration_freq!AG13</f>
        <v>0</v>
      </c>
      <c r="F14" s="35" t="s">
        <v>67</v>
      </c>
      <c r="G14" s="36"/>
      <c r="H14" s="37"/>
      <c r="K14" s="29">
        <v>8</v>
      </c>
      <c r="L14">
        <f>duration_freq!AL13</f>
        <v>0</v>
      </c>
      <c r="M14">
        <f>duration_freq!AM13</f>
        <v>0</v>
      </c>
      <c r="O14" s="35" t="s">
        <v>67</v>
      </c>
      <c r="P14" s="36"/>
      <c r="Q14" s="37"/>
      <c r="S14" s="29">
        <v>8</v>
      </c>
      <c r="T14">
        <f>duration_freq!AP13</f>
        <v>0</v>
      </c>
      <c r="U14">
        <f>duration_freq!AQ13</f>
        <v>0</v>
      </c>
      <c r="W14" s="35" t="s">
        <v>67</v>
      </c>
      <c r="X14" s="36"/>
      <c r="Y14" s="37"/>
      <c r="AA14" s="29">
        <v>8</v>
      </c>
      <c r="AB14">
        <f>duration_freq!AT13</f>
        <v>0</v>
      </c>
      <c r="AC14" s="11">
        <f>duration_freq!AU13</f>
        <v>0</v>
      </c>
      <c r="AE14" s="35" t="s">
        <v>67</v>
      </c>
      <c r="AF14" s="36"/>
      <c r="AG14" s="37"/>
      <c r="AJ14" s="29">
        <v>8</v>
      </c>
      <c r="AK14">
        <f>duration_freq!AZ13</f>
        <v>0</v>
      </c>
      <c r="AL14" s="11">
        <f>duration_freq!BA13</f>
        <v>0</v>
      </c>
      <c r="AN14" s="35" t="s">
        <v>67</v>
      </c>
      <c r="AO14" s="36"/>
      <c r="AP14" s="37"/>
      <c r="AR14" s="29">
        <v>8</v>
      </c>
      <c r="AS14">
        <f>duration_freq!BD13</f>
        <v>0</v>
      </c>
      <c r="AT14" s="11">
        <f>duration_freq!BE13</f>
        <v>0</v>
      </c>
      <c r="AV14" s="35" t="s">
        <v>67</v>
      </c>
      <c r="AW14" s="36"/>
      <c r="AX14" s="37"/>
      <c r="AZ14" s="29">
        <v>8</v>
      </c>
      <c r="BA14">
        <f>duration_freq!BH13</f>
        <v>2</v>
      </c>
      <c r="BB14" s="11">
        <f>duration_freq!BI13</f>
        <v>0.1111111111111111</v>
      </c>
      <c r="BD14" s="35" t="s">
        <v>67</v>
      </c>
      <c r="BE14" s="36"/>
      <c r="BF14" s="37"/>
      <c r="BP14" s="29">
        <v>8</v>
      </c>
      <c r="BQ14" s="33">
        <f t="shared" si="17"/>
        <v>5.5555555555555552E-2</v>
      </c>
      <c r="BR14" s="33" t="e">
        <f t="shared" si="18"/>
        <v>#N/A</v>
      </c>
      <c r="BS14" s="33" t="e">
        <f t="shared" si="19"/>
        <v>#N/A</v>
      </c>
      <c r="BT14" s="33">
        <f t="shared" si="20"/>
        <v>0.1176470588235294</v>
      </c>
      <c r="BU14" s="33">
        <f t="shared" si="21"/>
        <v>0.33333333333333331</v>
      </c>
      <c r="BV14" s="33">
        <f t="shared" si="21"/>
        <v>0.33333333333333331</v>
      </c>
      <c r="BW14" s="33" t="e">
        <f t="shared" si="22"/>
        <v>#N/A</v>
      </c>
      <c r="BX14" s="33"/>
      <c r="BZ14" s="29">
        <v>8</v>
      </c>
      <c r="CA14" s="33">
        <f t="shared" si="0"/>
        <v>0</v>
      </c>
      <c r="CB14" s="33">
        <f t="shared" si="1"/>
        <v>0</v>
      </c>
      <c r="CC14" s="33">
        <f t="shared" si="2"/>
        <v>0</v>
      </c>
      <c r="CD14" s="33">
        <f t="shared" si="3"/>
        <v>0</v>
      </c>
      <c r="CE14" s="33">
        <f t="shared" si="4"/>
        <v>0</v>
      </c>
      <c r="CF14" s="33">
        <f t="shared" si="5"/>
        <v>0</v>
      </c>
      <c r="CG14" s="33">
        <f t="shared" si="6"/>
        <v>0.1111111111111111</v>
      </c>
      <c r="CH14" s="33" t="e">
        <f t="shared" si="7"/>
        <v>#N/A</v>
      </c>
      <c r="CT14" s="33">
        <f t="shared" si="23"/>
        <v>5.5555555555555554</v>
      </c>
      <c r="CU14" s="33" t="e">
        <f t="shared" si="36"/>
        <v>#N/A</v>
      </c>
      <c r="CV14" s="33" t="e">
        <f t="shared" si="37"/>
        <v>#N/A</v>
      </c>
      <c r="CW14" s="33">
        <f t="shared" si="38"/>
        <v>11.76470588235294</v>
      </c>
      <c r="CX14" s="33">
        <f t="shared" si="39"/>
        <v>33.333333333333329</v>
      </c>
      <c r="CY14" s="33">
        <f t="shared" si="40"/>
        <v>33.333333333333329</v>
      </c>
      <c r="CZ14" s="33" t="e">
        <f t="shared" si="41"/>
        <v>#N/A</v>
      </c>
      <c r="DA14" s="33">
        <f t="shared" si="42"/>
        <v>0</v>
      </c>
      <c r="DB14" s="33">
        <f t="shared" si="43"/>
        <v>0</v>
      </c>
      <c r="DC14" s="33">
        <f t="shared" si="44"/>
        <v>800</v>
      </c>
      <c r="DD14" s="33">
        <f t="shared" si="45"/>
        <v>0</v>
      </c>
      <c r="DE14" s="33">
        <f t="shared" si="46"/>
        <v>0</v>
      </c>
      <c r="DF14" s="33">
        <f t="shared" si="47"/>
        <v>0</v>
      </c>
      <c r="DG14" s="33">
        <f t="shared" si="48"/>
        <v>0</v>
      </c>
      <c r="DH14" s="33">
        <f t="shared" si="49"/>
        <v>0</v>
      </c>
      <c r="DI14" s="33">
        <f t="shared" si="50"/>
        <v>0</v>
      </c>
      <c r="DJ14" s="33">
        <f t="shared" si="24"/>
        <v>11.111111111111111</v>
      </c>
      <c r="DK14" s="33" t="e">
        <f t="shared" si="25"/>
        <v>#N/A</v>
      </c>
      <c r="DL14" s="33">
        <f t="shared" si="26"/>
        <v>0</v>
      </c>
      <c r="DM14" s="33">
        <f t="shared" si="27"/>
        <v>0</v>
      </c>
      <c r="DN14" s="33">
        <f t="shared" si="28"/>
        <v>0</v>
      </c>
      <c r="DO14" s="33">
        <f t="shared" si="29"/>
        <v>0</v>
      </c>
      <c r="DP14" s="33">
        <f t="shared" si="30"/>
        <v>0</v>
      </c>
      <c r="DQ14" s="33">
        <f t="shared" si="31"/>
        <v>0</v>
      </c>
      <c r="DR14" s="33">
        <f t="shared" si="32"/>
        <v>0</v>
      </c>
      <c r="DS14" s="33">
        <f t="shared" si="33"/>
        <v>0</v>
      </c>
      <c r="DT14" s="33">
        <f t="shared" si="34"/>
        <v>0</v>
      </c>
      <c r="DU14" s="33">
        <f t="shared" si="35"/>
        <v>0</v>
      </c>
    </row>
    <row r="15" spans="2:125" x14ac:dyDescent="0.3">
      <c r="B15" s="29">
        <v>9</v>
      </c>
      <c r="C15">
        <f>duration_freq!AF14</f>
        <v>0</v>
      </c>
      <c r="D15" s="11">
        <f>duration_freq!AG14</f>
        <v>0</v>
      </c>
      <c r="F15" s="27" t="s">
        <v>67</v>
      </c>
      <c r="G15" s="27" t="s">
        <v>66</v>
      </c>
      <c r="H15" s="27" t="s">
        <v>19</v>
      </c>
      <c r="K15" s="29">
        <v>9</v>
      </c>
      <c r="L15">
        <f>duration_freq!AL14</f>
        <v>1</v>
      </c>
      <c r="M15">
        <f>duration_freq!AM14</f>
        <v>1</v>
      </c>
      <c r="O15" s="27" t="s">
        <v>67</v>
      </c>
      <c r="P15" s="27" t="s">
        <v>66</v>
      </c>
      <c r="Q15" s="27" t="s">
        <v>19</v>
      </c>
      <c r="S15" s="29">
        <v>9</v>
      </c>
      <c r="T15">
        <f>duration_freq!AP14</f>
        <v>0</v>
      </c>
      <c r="U15">
        <f>duration_freq!AQ14</f>
        <v>0</v>
      </c>
      <c r="W15" s="27" t="s">
        <v>67</v>
      </c>
      <c r="X15" s="27" t="s">
        <v>66</v>
      </c>
      <c r="Y15" s="27" t="s">
        <v>19</v>
      </c>
      <c r="AA15" s="29">
        <v>9</v>
      </c>
      <c r="AB15">
        <f>duration_freq!AT14</f>
        <v>1</v>
      </c>
      <c r="AC15" s="11">
        <f>duration_freq!AU14</f>
        <v>5.8823529411764712E-2</v>
      </c>
      <c r="AE15" s="27" t="s">
        <v>67</v>
      </c>
      <c r="AF15" s="27" t="s">
        <v>66</v>
      </c>
      <c r="AG15" s="27" t="s">
        <v>19</v>
      </c>
      <c r="AJ15" s="29">
        <v>9</v>
      </c>
      <c r="AK15">
        <f>duration_freq!AZ14</f>
        <v>1</v>
      </c>
      <c r="AL15" s="11">
        <f>duration_freq!BA14</f>
        <v>8.3333333333333329E-2</v>
      </c>
      <c r="AN15" s="27" t="s">
        <v>67</v>
      </c>
      <c r="AO15" s="27" t="s">
        <v>66</v>
      </c>
      <c r="AP15" s="27" t="s">
        <v>19</v>
      </c>
      <c r="AR15" s="29">
        <v>9</v>
      </c>
      <c r="AS15">
        <f>duration_freq!BD14</f>
        <v>0</v>
      </c>
      <c r="AT15" s="11">
        <f>duration_freq!BE14</f>
        <v>0</v>
      </c>
      <c r="AV15" s="27" t="s">
        <v>67</v>
      </c>
      <c r="AW15" s="27" t="s">
        <v>66</v>
      </c>
      <c r="AX15" s="27" t="s">
        <v>19</v>
      </c>
      <c r="AZ15" s="29">
        <v>9</v>
      </c>
      <c r="BA15">
        <f>duration_freq!BH14</f>
        <v>0</v>
      </c>
      <c r="BB15" s="11">
        <f>duration_freq!BI14</f>
        <v>0</v>
      </c>
      <c r="BD15" s="27" t="s">
        <v>67</v>
      </c>
      <c r="BE15" s="27" t="s">
        <v>66</v>
      </c>
      <c r="BF15" s="27" t="s">
        <v>19</v>
      </c>
      <c r="BP15" s="29">
        <v>9</v>
      </c>
      <c r="BQ15" s="33">
        <f t="shared" si="17"/>
        <v>5.5555555555555552E-2</v>
      </c>
      <c r="BR15" s="33" t="e">
        <f t="shared" si="18"/>
        <v>#N/A</v>
      </c>
      <c r="BS15" s="33" t="e">
        <f t="shared" si="19"/>
        <v>#N/A</v>
      </c>
      <c r="BT15" s="33" t="e">
        <f t="shared" si="20"/>
        <v>#N/A</v>
      </c>
      <c r="BU15" s="33" t="e">
        <f t="shared" si="21"/>
        <v>#N/A</v>
      </c>
      <c r="BV15" s="33" t="e">
        <f t="shared" si="21"/>
        <v>#N/A</v>
      </c>
      <c r="BW15" s="33" t="e">
        <f t="shared" si="22"/>
        <v>#N/A</v>
      </c>
      <c r="BX15" s="33"/>
      <c r="BZ15" s="29">
        <v>9</v>
      </c>
      <c r="CA15" s="33">
        <f t="shared" si="0"/>
        <v>0</v>
      </c>
      <c r="CB15" s="33">
        <f t="shared" si="1"/>
        <v>1</v>
      </c>
      <c r="CC15" s="33">
        <f t="shared" si="2"/>
        <v>0</v>
      </c>
      <c r="CD15" s="33">
        <f t="shared" si="3"/>
        <v>5.8823529411764712E-2</v>
      </c>
      <c r="CE15" s="33">
        <f t="shared" si="4"/>
        <v>8.3333333333333329E-2</v>
      </c>
      <c r="CF15" s="33">
        <f t="shared" si="5"/>
        <v>0</v>
      </c>
      <c r="CG15" s="33">
        <f t="shared" si="6"/>
        <v>0</v>
      </c>
      <c r="CH15" s="33" t="e">
        <f t="shared" si="7"/>
        <v>#N/A</v>
      </c>
      <c r="CT15" s="33">
        <f t="shared" si="23"/>
        <v>5.5555555555555554</v>
      </c>
      <c r="CU15" s="33" t="e">
        <f t="shared" si="36"/>
        <v>#N/A</v>
      </c>
      <c r="CV15" s="33" t="e">
        <f t="shared" si="37"/>
        <v>#N/A</v>
      </c>
      <c r="CW15" s="33" t="e">
        <f t="shared" si="38"/>
        <v>#N/A</v>
      </c>
      <c r="CX15" s="33" t="e">
        <f t="shared" si="39"/>
        <v>#N/A</v>
      </c>
      <c r="CY15" s="33" t="e">
        <f t="shared" si="40"/>
        <v>#N/A</v>
      </c>
      <c r="CZ15" s="33" t="e">
        <f t="shared" si="41"/>
        <v>#N/A</v>
      </c>
      <c r="DA15" s="33">
        <f t="shared" si="42"/>
        <v>0</v>
      </c>
      <c r="DB15" s="33">
        <f t="shared" si="43"/>
        <v>0</v>
      </c>
      <c r="DC15" s="33">
        <f t="shared" si="44"/>
        <v>900</v>
      </c>
      <c r="DD15" s="33">
        <f t="shared" si="45"/>
        <v>0</v>
      </c>
      <c r="DE15" s="33">
        <f t="shared" si="46"/>
        <v>100</v>
      </c>
      <c r="DF15" s="33">
        <f t="shared" si="47"/>
        <v>0</v>
      </c>
      <c r="DG15" s="33">
        <f t="shared" si="48"/>
        <v>5.882352941176471</v>
      </c>
      <c r="DH15" s="33">
        <f t="shared" si="49"/>
        <v>8.3333333333333321</v>
      </c>
      <c r="DI15" s="33">
        <f t="shared" si="50"/>
        <v>0</v>
      </c>
      <c r="DJ15" s="33">
        <f t="shared" si="24"/>
        <v>0</v>
      </c>
      <c r="DK15" s="33" t="e">
        <f t="shared" si="25"/>
        <v>#N/A</v>
      </c>
      <c r="DL15" s="33">
        <f t="shared" si="26"/>
        <v>0</v>
      </c>
      <c r="DM15" s="33">
        <f t="shared" si="27"/>
        <v>0</v>
      </c>
      <c r="DN15" s="33">
        <f t="shared" si="28"/>
        <v>0</v>
      </c>
      <c r="DO15" s="33">
        <f t="shared" si="29"/>
        <v>0</v>
      </c>
      <c r="DP15" s="33">
        <f t="shared" si="30"/>
        <v>0</v>
      </c>
      <c r="DQ15" s="33">
        <f t="shared" si="31"/>
        <v>0</v>
      </c>
      <c r="DR15" s="33">
        <f t="shared" si="32"/>
        <v>0</v>
      </c>
      <c r="DS15" s="33">
        <f t="shared" si="33"/>
        <v>0</v>
      </c>
      <c r="DT15" s="33">
        <f t="shared" si="34"/>
        <v>0</v>
      </c>
      <c r="DU15" s="33">
        <f t="shared" si="35"/>
        <v>0</v>
      </c>
    </row>
    <row r="16" spans="2:125" x14ac:dyDescent="0.3">
      <c r="B16" s="29">
        <v>10</v>
      </c>
      <c r="C16">
        <f>duration_freq!AF15</f>
        <v>3</v>
      </c>
      <c r="D16" s="11">
        <f>duration_freq!AG15</f>
        <v>8.3333333333333329E-2</v>
      </c>
      <c r="F16" s="29">
        <f>duration_freq!A5</f>
        <v>1</v>
      </c>
      <c r="G16">
        <f>duration_freq!B5</f>
        <v>1</v>
      </c>
      <c r="H16" s="11">
        <f>duration_freq!C5</f>
        <v>2.777777777777778E-2</v>
      </c>
      <c r="K16" s="29">
        <v>10</v>
      </c>
      <c r="L16">
        <f>duration_freq!AL15</f>
        <v>0</v>
      </c>
      <c r="M16">
        <f>duration_freq!AM15</f>
        <v>0</v>
      </c>
      <c r="O16" s="29">
        <f>duration_freq!G5</f>
        <v>5</v>
      </c>
      <c r="P16">
        <f>duration_freq!H5</f>
        <v>1</v>
      </c>
      <c r="Q16" s="11">
        <f>duration_freq!I5</f>
        <v>1</v>
      </c>
      <c r="S16" s="29">
        <v>10</v>
      </c>
      <c r="T16">
        <f>duration_freq!AP15</f>
        <v>0</v>
      </c>
      <c r="U16">
        <f>duration_freq!AQ15</f>
        <v>0</v>
      </c>
      <c r="W16" s="29">
        <f>duration_freq!G9</f>
        <v>3</v>
      </c>
      <c r="X16">
        <f>duration_freq!H9</f>
        <v>1</v>
      </c>
      <c r="Y16" s="11">
        <f>duration_freq!I9</f>
        <v>1</v>
      </c>
      <c r="AA16" s="29">
        <v>10</v>
      </c>
      <c r="AB16">
        <f>duration_freq!AT15</f>
        <v>0</v>
      </c>
      <c r="AC16" s="11">
        <f>duration_freq!AU15</f>
        <v>0</v>
      </c>
      <c r="AE16" s="29">
        <f>duration_freq!K5</f>
        <v>3</v>
      </c>
      <c r="AF16">
        <f>duration_freq!L5</f>
        <v>3</v>
      </c>
      <c r="AG16" s="11">
        <f>duration_freq!M5</f>
        <v>0.1764705882352941</v>
      </c>
      <c r="AJ16" s="29">
        <v>10</v>
      </c>
      <c r="AK16">
        <f>duration_freq!AZ15</f>
        <v>0</v>
      </c>
      <c r="AL16" s="11">
        <f>duration_freq!BA15</f>
        <v>0</v>
      </c>
      <c r="AN16" s="29">
        <f>duration_freq!U5</f>
        <v>2</v>
      </c>
      <c r="AO16">
        <f>duration_freq!V5</f>
        <v>1</v>
      </c>
      <c r="AP16" s="11">
        <f>duration_freq!W5</f>
        <v>8.3333333333333329E-2</v>
      </c>
      <c r="AR16" s="29">
        <v>10</v>
      </c>
      <c r="AS16">
        <f>duration_freq!BD15</f>
        <v>0</v>
      </c>
      <c r="AT16" s="11">
        <f>duration_freq!BE15</f>
        <v>0</v>
      </c>
      <c r="AV16" s="29">
        <f>duration_freq!Q11</f>
        <v>3</v>
      </c>
      <c r="AW16">
        <f>duration_freq!R11</f>
        <v>1</v>
      </c>
      <c r="AX16" s="11">
        <f>duration_freq!S11</f>
        <v>0.33333333333333331</v>
      </c>
      <c r="AZ16" s="29">
        <v>10</v>
      </c>
      <c r="BA16">
        <f>duration_freq!BH15</f>
        <v>0</v>
      </c>
      <c r="BB16" s="11">
        <f>duration_freq!BI15</f>
        <v>0</v>
      </c>
      <c r="BD16" s="29">
        <f>duration_freq!Y5</f>
        <v>1</v>
      </c>
      <c r="BE16">
        <f>duration_freq!Z5</f>
        <v>1</v>
      </c>
      <c r="BF16" s="11">
        <f>duration_freq!AA5</f>
        <v>5.5555555555555552E-2</v>
      </c>
      <c r="BP16" s="29">
        <v>10</v>
      </c>
      <c r="BQ16" s="33">
        <f t="shared" si="17"/>
        <v>8.3333333333333329E-2</v>
      </c>
      <c r="BR16" s="33" t="e">
        <f t="shared" si="18"/>
        <v>#N/A</v>
      </c>
      <c r="BS16" s="33" t="e">
        <f t="shared" si="19"/>
        <v>#N/A</v>
      </c>
      <c r="BT16" s="33" t="e">
        <f t="shared" si="20"/>
        <v>#N/A</v>
      </c>
      <c r="BU16" s="33" t="e">
        <f t="shared" si="21"/>
        <v>#N/A</v>
      </c>
      <c r="BV16" s="33" t="e">
        <f t="shared" si="21"/>
        <v>#N/A</v>
      </c>
      <c r="BW16" s="33" t="e">
        <f t="shared" si="22"/>
        <v>#N/A</v>
      </c>
      <c r="BX16" s="33"/>
      <c r="BZ16" s="29">
        <v>10</v>
      </c>
      <c r="CA16" s="33">
        <f t="shared" si="0"/>
        <v>8.3333333333333329E-2</v>
      </c>
      <c r="CB16" s="33">
        <f t="shared" si="1"/>
        <v>0</v>
      </c>
      <c r="CC16" s="33">
        <f t="shared" si="2"/>
        <v>0</v>
      </c>
      <c r="CD16" s="33">
        <f t="shared" si="3"/>
        <v>0</v>
      </c>
      <c r="CE16" s="33">
        <f t="shared" si="4"/>
        <v>0</v>
      </c>
      <c r="CF16" s="33">
        <f t="shared" si="5"/>
        <v>0</v>
      </c>
      <c r="CG16" s="33">
        <f t="shared" si="6"/>
        <v>0</v>
      </c>
      <c r="CH16" s="33" t="e">
        <f t="shared" si="7"/>
        <v>#N/A</v>
      </c>
      <c r="CT16" s="33">
        <f t="shared" si="23"/>
        <v>8.3333333333333321</v>
      </c>
      <c r="CU16" s="33" t="e">
        <f t="shared" si="36"/>
        <v>#N/A</v>
      </c>
      <c r="CV16" s="33" t="e">
        <f t="shared" si="37"/>
        <v>#N/A</v>
      </c>
      <c r="CW16" s="33" t="e">
        <f t="shared" si="38"/>
        <v>#N/A</v>
      </c>
      <c r="CX16" s="33" t="e">
        <f t="shared" si="39"/>
        <v>#N/A</v>
      </c>
      <c r="CY16" s="33" t="e">
        <f t="shared" si="40"/>
        <v>#N/A</v>
      </c>
      <c r="CZ16" s="33" t="e">
        <f t="shared" si="41"/>
        <v>#N/A</v>
      </c>
      <c r="DA16" s="33">
        <f t="shared" si="42"/>
        <v>0</v>
      </c>
      <c r="DB16" s="33">
        <f t="shared" si="43"/>
        <v>0</v>
      </c>
      <c r="DC16" s="33">
        <f t="shared" si="44"/>
        <v>1000</v>
      </c>
      <c r="DD16" s="33">
        <f t="shared" si="45"/>
        <v>8.3333333333333321</v>
      </c>
      <c r="DE16" s="33">
        <f t="shared" si="46"/>
        <v>0</v>
      </c>
      <c r="DF16" s="33">
        <f t="shared" si="47"/>
        <v>0</v>
      </c>
      <c r="DG16" s="33">
        <f t="shared" si="48"/>
        <v>0</v>
      </c>
      <c r="DH16" s="33">
        <f t="shared" si="49"/>
        <v>0</v>
      </c>
      <c r="DI16" s="33">
        <f t="shared" si="50"/>
        <v>0</v>
      </c>
      <c r="DJ16" s="33">
        <f t="shared" si="24"/>
        <v>0</v>
      </c>
      <c r="DK16" s="33" t="e">
        <f t="shared" si="25"/>
        <v>#N/A</v>
      </c>
      <c r="DL16" s="33">
        <f t="shared" si="26"/>
        <v>0</v>
      </c>
      <c r="DM16" s="33">
        <f t="shared" si="27"/>
        <v>0</v>
      </c>
      <c r="DN16" s="33">
        <f t="shared" si="28"/>
        <v>0</v>
      </c>
      <c r="DO16" s="33">
        <f t="shared" si="29"/>
        <v>0</v>
      </c>
      <c r="DP16" s="33">
        <f t="shared" si="30"/>
        <v>0</v>
      </c>
      <c r="DQ16" s="33">
        <f t="shared" si="31"/>
        <v>0</v>
      </c>
      <c r="DR16" s="33">
        <f t="shared" si="32"/>
        <v>0</v>
      </c>
      <c r="DS16" s="33">
        <f t="shared" si="33"/>
        <v>0</v>
      </c>
      <c r="DT16" s="33">
        <f t="shared" si="34"/>
        <v>0</v>
      </c>
      <c r="DU16" s="33">
        <f t="shared" si="35"/>
        <v>0</v>
      </c>
    </row>
    <row r="17" spans="2:125" x14ac:dyDescent="0.3">
      <c r="B17" s="29">
        <v>11</v>
      </c>
      <c r="C17">
        <f>duration_freq!AF16</f>
        <v>2</v>
      </c>
      <c r="D17" s="11">
        <f>duration_freq!AG16</f>
        <v>5.5555555555555552E-2</v>
      </c>
      <c r="F17" s="29">
        <f>duration_freq!A6</f>
        <v>2</v>
      </c>
      <c r="G17">
        <f>duration_freq!B6</f>
        <v>3</v>
      </c>
      <c r="H17" s="11">
        <f>duration_freq!C6</f>
        <v>8.3333333333333329E-2</v>
      </c>
      <c r="K17" s="29">
        <v>11</v>
      </c>
      <c r="L17">
        <f>duration_freq!AL16</f>
        <v>0</v>
      </c>
      <c r="M17">
        <f>duration_freq!AM16</f>
        <v>0</v>
      </c>
      <c r="P17">
        <f>SUM(P16)</f>
        <v>1</v>
      </c>
      <c r="S17" s="29">
        <v>11</v>
      </c>
      <c r="T17">
        <f>duration_freq!AP16</f>
        <v>0</v>
      </c>
      <c r="U17">
        <f>duration_freq!AQ16</f>
        <v>0</v>
      </c>
      <c r="W17" s="32"/>
      <c r="X17">
        <f>SUM(X16:X16)</f>
        <v>1</v>
      </c>
      <c r="Y17" s="32"/>
      <c r="AA17" s="29">
        <v>11</v>
      </c>
      <c r="AB17">
        <f>duration_freq!AT16</f>
        <v>1</v>
      </c>
      <c r="AC17" s="11">
        <f>duration_freq!AU16</f>
        <v>5.8823529411764712E-2</v>
      </c>
      <c r="AE17" s="29">
        <f>duration_freq!K6</f>
        <v>5</v>
      </c>
      <c r="AF17">
        <f>duration_freq!L6</f>
        <v>4</v>
      </c>
      <c r="AG17" s="11">
        <f>duration_freq!M6</f>
        <v>0.23529411764705879</v>
      </c>
      <c r="AJ17" s="29">
        <v>11</v>
      </c>
      <c r="AK17">
        <f>duration_freq!AZ16</f>
        <v>1</v>
      </c>
      <c r="AL17" s="11">
        <f>duration_freq!BA16</f>
        <v>8.3333333333333329E-2</v>
      </c>
      <c r="AN17" s="29">
        <f>duration_freq!U6</f>
        <v>4</v>
      </c>
      <c r="AO17">
        <f>duration_freq!V6</f>
        <v>1</v>
      </c>
      <c r="AP17" s="11">
        <f>duration_freq!W6</f>
        <v>8.3333333333333329E-2</v>
      </c>
      <c r="AR17" s="29">
        <v>11</v>
      </c>
      <c r="AS17">
        <f>duration_freq!BD16</f>
        <v>0</v>
      </c>
      <c r="AT17" s="11">
        <f>duration_freq!BE16</f>
        <v>0</v>
      </c>
      <c r="AV17" s="29">
        <f>duration_freq!Q12</f>
        <v>5</v>
      </c>
      <c r="AW17">
        <f>duration_freq!R12</f>
        <v>1</v>
      </c>
      <c r="AX17" s="11">
        <f>duration_freq!S12</f>
        <v>0.33333333333333331</v>
      </c>
      <c r="AZ17" s="29">
        <v>11</v>
      </c>
      <c r="BA17">
        <f>duration_freq!BH16</f>
        <v>0</v>
      </c>
      <c r="BB17" s="11">
        <f>duration_freq!BI16</f>
        <v>0</v>
      </c>
      <c r="BD17" s="29">
        <f>duration_freq!Y6</f>
        <v>2</v>
      </c>
      <c r="BE17">
        <f>duration_freq!Z6</f>
        <v>2</v>
      </c>
      <c r="BF17" s="11">
        <f>duration_freq!AA6</f>
        <v>0.1111111111111111</v>
      </c>
      <c r="BP17" s="29">
        <v>11</v>
      </c>
      <c r="BQ17" s="33" t="e">
        <f t="shared" si="17"/>
        <v>#N/A</v>
      </c>
      <c r="BR17" s="33" t="e">
        <f t="shared" si="18"/>
        <v>#N/A</v>
      </c>
      <c r="BS17" s="33" t="e">
        <f t="shared" si="19"/>
        <v>#N/A</v>
      </c>
      <c r="BT17" s="33" t="e">
        <f t="shared" si="20"/>
        <v>#N/A</v>
      </c>
      <c r="BU17" s="33" t="e">
        <f t="shared" si="21"/>
        <v>#N/A</v>
      </c>
      <c r="BV17" s="33" t="e">
        <f t="shared" si="21"/>
        <v>#N/A</v>
      </c>
      <c r="BW17" s="33" t="e">
        <f t="shared" si="22"/>
        <v>#N/A</v>
      </c>
      <c r="BX17" s="33"/>
      <c r="BZ17" s="29">
        <v>11</v>
      </c>
      <c r="CA17" s="33">
        <f t="shared" si="0"/>
        <v>5.5555555555555552E-2</v>
      </c>
      <c r="CB17" s="33">
        <f t="shared" si="1"/>
        <v>0</v>
      </c>
      <c r="CC17" s="33">
        <f t="shared" si="2"/>
        <v>0</v>
      </c>
      <c r="CD17" s="33">
        <f t="shared" si="3"/>
        <v>5.8823529411764712E-2</v>
      </c>
      <c r="CE17" s="33">
        <f t="shared" si="4"/>
        <v>8.3333333333333329E-2</v>
      </c>
      <c r="CF17" s="33">
        <f t="shared" si="5"/>
        <v>0</v>
      </c>
      <c r="CG17" s="33">
        <f t="shared" si="6"/>
        <v>0</v>
      </c>
      <c r="CH17" s="33" t="e">
        <f t="shared" si="7"/>
        <v>#N/A</v>
      </c>
      <c r="CT17" s="33" t="e">
        <f t="shared" si="23"/>
        <v>#N/A</v>
      </c>
      <c r="CU17" s="33" t="e">
        <f t="shared" si="36"/>
        <v>#N/A</v>
      </c>
      <c r="CV17" s="33" t="e">
        <f t="shared" si="37"/>
        <v>#N/A</v>
      </c>
      <c r="CW17" s="33" t="e">
        <f t="shared" si="38"/>
        <v>#N/A</v>
      </c>
      <c r="CX17" s="33" t="e">
        <f t="shared" si="39"/>
        <v>#N/A</v>
      </c>
      <c r="CY17" s="33" t="e">
        <f t="shared" si="40"/>
        <v>#N/A</v>
      </c>
      <c r="CZ17" s="33" t="e">
        <f t="shared" si="41"/>
        <v>#N/A</v>
      </c>
      <c r="DA17" s="33">
        <f t="shared" si="42"/>
        <v>0</v>
      </c>
      <c r="DB17" s="33">
        <f t="shared" si="43"/>
        <v>0</v>
      </c>
      <c r="DC17" s="33">
        <f t="shared" si="44"/>
        <v>1100</v>
      </c>
      <c r="DD17" s="33">
        <f t="shared" si="45"/>
        <v>5.5555555555555554</v>
      </c>
      <c r="DE17" s="33">
        <f t="shared" si="46"/>
        <v>0</v>
      </c>
      <c r="DF17" s="33">
        <f t="shared" si="47"/>
        <v>0</v>
      </c>
      <c r="DG17" s="33">
        <f t="shared" si="48"/>
        <v>5.882352941176471</v>
      </c>
      <c r="DH17" s="33">
        <f t="shared" si="49"/>
        <v>8.3333333333333321</v>
      </c>
      <c r="DI17" s="33">
        <f t="shared" si="50"/>
        <v>0</v>
      </c>
      <c r="DJ17" s="33">
        <f t="shared" si="24"/>
        <v>0</v>
      </c>
      <c r="DK17" s="33" t="e">
        <f t="shared" si="25"/>
        <v>#N/A</v>
      </c>
      <c r="DL17" s="33">
        <f t="shared" si="26"/>
        <v>0</v>
      </c>
      <c r="DM17" s="33">
        <f t="shared" si="27"/>
        <v>0</v>
      </c>
      <c r="DN17" s="33">
        <f t="shared" si="28"/>
        <v>0</v>
      </c>
      <c r="DO17" s="33">
        <f t="shared" si="29"/>
        <v>0</v>
      </c>
      <c r="DP17" s="33">
        <f t="shared" si="30"/>
        <v>0</v>
      </c>
      <c r="DQ17" s="33">
        <f t="shared" si="31"/>
        <v>0</v>
      </c>
      <c r="DR17" s="33">
        <f t="shared" si="32"/>
        <v>0</v>
      </c>
      <c r="DS17" s="33">
        <f t="shared" si="33"/>
        <v>0</v>
      </c>
      <c r="DT17" s="33">
        <f t="shared" si="34"/>
        <v>0</v>
      </c>
      <c r="DU17" s="33">
        <f t="shared" si="35"/>
        <v>0</v>
      </c>
    </row>
    <row r="18" spans="2:125" x14ac:dyDescent="0.3">
      <c r="B18" s="29">
        <v>12</v>
      </c>
      <c r="C18">
        <f>duration_freq!AF17</f>
        <v>1</v>
      </c>
      <c r="D18" s="11">
        <f>duration_freq!AG17</f>
        <v>2.777777777777778E-2</v>
      </c>
      <c r="F18" s="29">
        <f>duration_freq!A7</f>
        <v>3</v>
      </c>
      <c r="G18">
        <f>duration_freq!B7</f>
        <v>5</v>
      </c>
      <c r="H18" s="11">
        <f>duration_freq!C7</f>
        <v>0.1388888888888889</v>
      </c>
      <c r="K18" s="29">
        <v>12</v>
      </c>
      <c r="L18">
        <f>duration_freq!AL17</f>
        <v>0</v>
      </c>
      <c r="M18">
        <f>duration_freq!AM17</f>
        <v>0</v>
      </c>
      <c r="S18" s="29">
        <v>12</v>
      </c>
      <c r="T18">
        <f>duration_freq!AP17</f>
        <v>0</v>
      </c>
      <c r="U18">
        <f>duration_freq!AQ17</f>
        <v>0</v>
      </c>
      <c r="W18" s="32"/>
      <c r="X18" s="32"/>
      <c r="Y18" s="32"/>
      <c r="AA18" s="29">
        <v>12</v>
      </c>
      <c r="AB18">
        <f>duration_freq!AT17</f>
        <v>1</v>
      </c>
      <c r="AC18" s="11">
        <f>duration_freq!AU17</f>
        <v>5.8823529411764712E-2</v>
      </c>
      <c r="AE18" s="29">
        <f>duration_freq!K7</f>
        <v>6</v>
      </c>
      <c r="AF18">
        <f>duration_freq!L7</f>
        <v>2</v>
      </c>
      <c r="AG18" s="11">
        <f>duration_freq!M7</f>
        <v>0.1176470588235294</v>
      </c>
      <c r="AJ18" s="29">
        <v>12</v>
      </c>
      <c r="AK18">
        <f>duration_freq!AZ17</f>
        <v>0</v>
      </c>
      <c r="AL18" s="11">
        <f>duration_freq!BA17</f>
        <v>0</v>
      </c>
      <c r="AN18" s="29">
        <f>duration_freq!U7</f>
        <v>7</v>
      </c>
      <c r="AO18">
        <f>duration_freq!V7</f>
        <v>2</v>
      </c>
      <c r="AP18" s="11">
        <f>duration_freq!W7</f>
        <v>0.16666666666666671</v>
      </c>
      <c r="AR18" s="29">
        <v>12</v>
      </c>
      <c r="AS18">
        <f>duration_freq!BD17</f>
        <v>0</v>
      </c>
      <c r="AT18" s="11">
        <f>duration_freq!BE17</f>
        <v>0</v>
      </c>
      <c r="AV18" s="29">
        <f>duration_freq!Q13</f>
        <v>8</v>
      </c>
      <c r="AW18">
        <f>duration_freq!R13</f>
        <v>1</v>
      </c>
      <c r="AX18" s="11">
        <f>duration_freq!S13</f>
        <v>0.33333333333333331</v>
      </c>
      <c r="AZ18" s="29">
        <v>12</v>
      </c>
      <c r="BA18">
        <f>duration_freq!BH17</f>
        <v>3</v>
      </c>
      <c r="BB18" s="11">
        <f>duration_freq!BI17</f>
        <v>0.16666666666666671</v>
      </c>
      <c r="BD18" s="29">
        <f>duration_freq!Y7</f>
        <v>3</v>
      </c>
      <c r="BE18">
        <f>duration_freq!Z7</f>
        <v>3</v>
      </c>
      <c r="BF18" s="11">
        <f>duration_freq!AA7</f>
        <v>0.16666666666666671</v>
      </c>
      <c r="BP18" s="29">
        <v>12</v>
      </c>
      <c r="BQ18" s="33" t="e">
        <f t="shared" si="17"/>
        <v>#N/A</v>
      </c>
      <c r="BR18" s="33" t="e">
        <f t="shared" si="18"/>
        <v>#N/A</v>
      </c>
      <c r="BS18" s="33" t="e">
        <f t="shared" si="19"/>
        <v>#N/A</v>
      </c>
      <c r="BT18" s="33">
        <f t="shared" si="20"/>
        <v>5.8823529411764712E-2</v>
      </c>
      <c r="BU18" s="33" t="e">
        <f t="shared" si="21"/>
        <v>#N/A</v>
      </c>
      <c r="BV18" s="33" t="e">
        <f t="shared" si="21"/>
        <v>#N/A</v>
      </c>
      <c r="BW18" s="33">
        <f t="shared" si="22"/>
        <v>5.5555555555555552E-2</v>
      </c>
      <c r="BX18" s="33"/>
      <c r="BZ18" s="29">
        <v>12</v>
      </c>
      <c r="CA18" s="33">
        <f t="shared" si="0"/>
        <v>2.777777777777778E-2</v>
      </c>
      <c r="CB18" s="33">
        <f t="shared" si="1"/>
        <v>0</v>
      </c>
      <c r="CC18" s="33">
        <f t="shared" si="2"/>
        <v>0</v>
      </c>
      <c r="CD18" s="33">
        <f t="shared" si="3"/>
        <v>5.8823529411764712E-2</v>
      </c>
      <c r="CE18" s="33">
        <f t="shared" si="4"/>
        <v>0</v>
      </c>
      <c r="CF18" s="33">
        <f t="shared" si="5"/>
        <v>0</v>
      </c>
      <c r="CG18" s="33">
        <f t="shared" si="6"/>
        <v>0.16666666666666671</v>
      </c>
      <c r="CH18" s="33" t="e">
        <f t="shared" si="7"/>
        <v>#N/A</v>
      </c>
      <c r="CT18" s="33" t="e">
        <f t="shared" si="23"/>
        <v>#N/A</v>
      </c>
      <c r="CU18" s="33" t="e">
        <f t="shared" si="36"/>
        <v>#N/A</v>
      </c>
      <c r="CV18" s="33" t="e">
        <f t="shared" si="37"/>
        <v>#N/A</v>
      </c>
      <c r="CW18" s="33">
        <f t="shared" si="38"/>
        <v>5.882352941176471</v>
      </c>
      <c r="CX18" s="33" t="e">
        <f t="shared" si="39"/>
        <v>#N/A</v>
      </c>
      <c r="CY18" s="33" t="e">
        <f t="shared" si="40"/>
        <v>#N/A</v>
      </c>
      <c r="CZ18" s="33">
        <f t="shared" si="41"/>
        <v>5.5555555555555554</v>
      </c>
      <c r="DA18" s="33">
        <f t="shared" si="42"/>
        <v>0</v>
      </c>
      <c r="DB18" s="33">
        <f t="shared" si="43"/>
        <v>0</v>
      </c>
      <c r="DC18" s="33">
        <f t="shared" si="44"/>
        <v>1200</v>
      </c>
      <c r="DD18" s="33">
        <f t="shared" si="45"/>
        <v>2.7777777777777781</v>
      </c>
      <c r="DE18" s="33">
        <f t="shared" si="46"/>
        <v>0</v>
      </c>
      <c r="DF18" s="33">
        <f t="shared" si="47"/>
        <v>0</v>
      </c>
      <c r="DG18" s="33">
        <f t="shared" si="48"/>
        <v>5.882352941176471</v>
      </c>
      <c r="DH18" s="33">
        <f t="shared" si="49"/>
        <v>0</v>
      </c>
      <c r="DI18" s="33">
        <f t="shared" si="50"/>
        <v>0</v>
      </c>
      <c r="DJ18" s="33">
        <f t="shared" si="24"/>
        <v>16.666666666666671</v>
      </c>
      <c r="DK18" s="33" t="e">
        <f t="shared" si="25"/>
        <v>#N/A</v>
      </c>
      <c r="DL18" s="33">
        <f t="shared" si="26"/>
        <v>0</v>
      </c>
      <c r="DM18" s="33">
        <f t="shared" si="27"/>
        <v>0</v>
      </c>
      <c r="DN18" s="33">
        <f t="shared" si="28"/>
        <v>0</v>
      </c>
      <c r="DO18" s="33">
        <f t="shared" si="29"/>
        <v>0</v>
      </c>
      <c r="DP18" s="33">
        <f t="shared" si="30"/>
        <v>0</v>
      </c>
      <c r="DQ18" s="33">
        <f t="shared" si="31"/>
        <v>0</v>
      </c>
      <c r="DR18" s="33">
        <f t="shared" si="32"/>
        <v>0</v>
      </c>
      <c r="DS18" s="33">
        <f t="shared" si="33"/>
        <v>0</v>
      </c>
      <c r="DT18" s="33">
        <f t="shared" si="34"/>
        <v>0</v>
      </c>
      <c r="DU18" s="33">
        <f t="shared" si="35"/>
        <v>0</v>
      </c>
    </row>
    <row r="19" spans="2:125" x14ac:dyDescent="0.3">
      <c r="B19" s="29">
        <v>13</v>
      </c>
      <c r="C19">
        <f>duration_freq!AF18</f>
        <v>5</v>
      </c>
      <c r="D19" s="11">
        <f>duration_freq!AG18</f>
        <v>0.1388888888888889</v>
      </c>
      <c r="F19" s="29">
        <f>duration_freq!A8</f>
        <v>4</v>
      </c>
      <c r="G19">
        <f>duration_freq!B8</f>
        <v>6</v>
      </c>
      <c r="H19" s="11">
        <f>duration_freq!C8</f>
        <v>0.16666666666666671</v>
      </c>
      <c r="K19" s="29">
        <v>13</v>
      </c>
      <c r="L19">
        <f>duration_freq!AL18</f>
        <v>0</v>
      </c>
      <c r="M19">
        <f>duration_freq!AM18</f>
        <v>0</v>
      </c>
      <c r="S19" s="29">
        <v>13</v>
      </c>
      <c r="T19">
        <f>duration_freq!AP18</f>
        <v>1</v>
      </c>
      <c r="U19">
        <f>duration_freq!AQ18</f>
        <v>1</v>
      </c>
      <c r="W19" s="32"/>
      <c r="X19" s="32"/>
      <c r="Y19" s="32"/>
      <c r="AA19" s="29">
        <v>13</v>
      </c>
      <c r="AB19">
        <f>duration_freq!AT18</f>
        <v>0</v>
      </c>
      <c r="AC19" s="11">
        <f>duration_freq!AU18</f>
        <v>0</v>
      </c>
      <c r="AE19" s="29">
        <f>duration_freq!K8</f>
        <v>7</v>
      </c>
      <c r="AF19">
        <f>duration_freq!L8</f>
        <v>1</v>
      </c>
      <c r="AG19" s="11">
        <f>duration_freq!M8</f>
        <v>5.8823529411764712E-2</v>
      </c>
      <c r="AJ19" s="29">
        <v>13</v>
      </c>
      <c r="AK19">
        <f>duration_freq!AZ18</f>
        <v>1</v>
      </c>
      <c r="AL19" s="11">
        <f>duration_freq!BA18</f>
        <v>8.3333333333333329E-2</v>
      </c>
      <c r="AN19" s="29">
        <f>duration_freq!U8</f>
        <v>9</v>
      </c>
      <c r="AO19">
        <f>duration_freq!V8</f>
        <v>2</v>
      </c>
      <c r="AP19" s="11">
        <f>duration_freq!W8</f>
        <v>0.16666666666666671</v>
      </c>
      <c r="AR19" s="29">
        <v>13</v>
      </c>
      <c r="AS19">
        <f>duration_freq!BD18</f>
        <v>0</v>
      </c>
      <c r="AT19" s="11">
        <f>duration_freq!BE18</f>
        <v>0</v>
      </c>
      <c r="AW19">
        <f>SUM(AW16:AW18)</f>
        <v>3</v>
      </c>
      <c r="AZ19" s="29">
        <v>13</v>
      </c>
      <c r="BA19">
        <f>duration_freq!BH18</f>
        <v>2</v>
      </c>
      <c r="BB19" s="11">
        <f>duration_freq!BI18</f>
        <v>0.1111111111111111</v>
      </c>
      <c r="BD19" s="29">
        <f>duration_freq!Y8</f>
        <v>4</v>
      </c>
      <c r="BE19">
        <f>duration_freq!Z8</f>
        <v>4</v>
      </c>
      <c r="BF19" s="11">
        <f>duration_freq!AA8</f>
        <v>0.22222222222222221</v>
      </c>
      <c r="BP19" s="29">
        <v>13</v>
      </c>
      <c r="BQ19" s="33">
        <f t="shared" si="17"/>
        <v>2.777777777777778E-2</v>
      </c>
      <c r="BR19" s="33" t="e">
        <f t="shared" si="18"/>
        <v>#N/A</v>
      </c>
      <c r="BS19" s="33" t="e">
        <f t="shared" si="19"/>
        <v>#N/A</v>
      </c>
      <c r="BT19" s="33">
        <f t="shared" si="20"/>
        <v>5.8823529411764712E-2</v>
      </c>
      <c r="BU19" s="33" t="e">
        <f t="shared" si="21"/>
        <v>#N/A</v>
      </c>
      <c r="BV19" s="33" t="e">
        <f t="shared" si="21"/>
        <v>#N/A</v>
      </c>
      <c r="BW19" s="33" t="e">
        <f t="shared" si="22"/>
        <v>#N/A</v>
      </c>
      <c r="BX19" s="33"/>
      <c r="BZ19" s="29">
        <v>13</v>
      </c>
      <c r="CA19" s="33">
        <f t="shared" si="0"/>
        <v>0.1388888888888889</v>
      </c>
      <c r="CB19" s="33">
        <f t="shared" si="1"/>
        <v>0</v>
      </c>
      <c r="CC19" s="33">
        <f t="shared" si="2"/>
        <v>1</v>
      </c>
      <c r="CD19" s="33">
        <f t="shared" si="3"/>
        <v>0</v>
      </c>
      <c r="CE19" s="33">
        <f t="shared" si="4"/>
        <v>8.3333333333333329E-2</v>
      </c>
      <c r="CF19" s="33">
        <f t="shared" si="5"/>
        <v>0</v>
      </c>
      <c r="CG19" s="33">
        <f t="shared" si="6"/>
        <v>0.1111111111111111</v>
      </c>
      <c r="CH19" s="33" t="e">
        <f t="shared" si="7"/>
        <v>#N/A</v>
      </c>
      <c r="CT19" s="33">
        <f t="shared" si="23"/>
        <v>2.7777777777777781</v>
      </c>
      <c r="CU19" s="33" t="e">
        <f t="shared" si="36"/>
        <v>#N/A</v>
      </c>
      <c r="CV19" s="33" t="e">
        <f t="shared" si="37"/>
        <v>#N/A</v>
      </c>
      <c r="CW19" s="33">
        <f t="shared" si="38"/>
        <v>5.882352941176471</v>
      </c>
      <c r="CX19" s="33" t="e">
        <f t="shared" si="39"/>
        <v>#N/A</v>
      </c>
      <c r="CY19" s="33" t="e">
        <f t="shared" si="40"/>
        <v>#N/A</v>
      </c>
      <c r="CZ19" s="33" t="e">
        <f t="shared" si="41"/>
        <v>#N/A</v>
      </c>
      <c r="DA19" s="33">
        <f t="shared" si="42"/>
        <v>0</v>
      </c>
      <c r="DB19" s="33">
        <f t="shared" si="43"/>
        <v>0</v>
      </c>
      <c r="DC19" s="33">
        <f t="shared" si="44"/>
        <v>1300</v>
      </c>
      <c r="DD19" s="33">
        <f t="shared" si="45"/>
        <v>13.888888888888889</v>
      </c>
      <c r="DE19" s="33">
        <f t="shared" si="46"/>
        <v>0</v>
      </c>
      <c r="DF19" s="33">
        <f t="shared" si="47"/>
        <v>100</v>
      </c>
      <c r="DG19" s="33">
        <f t="shared" si="48"/>
        <v>0</v>
      </c>
      <c r="DH19" s="33">
        <f t="shared" si="49"/>
        <v>8.3333333333333321</v>
      </c>
      <c r="DI19" s="33">
        <f t="shared" si="50"/>
        <v>0</v>
      </c>
      <c r="DJ19" s="33">
        <f t="shared" si="24"/>
        <v>11.111111111111111</v>
      </c>
      <c r="DK19" s="33" t="e">
        <f t="shared" si="25"/>
        <v>#N/A</v>
      </c>
      <c r="DL19" s="33">
        <f t="shared" si="26"/>
        <v>0</v>
      </c>
      <c r="DM19" s="33">
        <f t="shared" si="27"/>
        <v>0</v>
      </c>
      <c r="DN19" s="33">
        <f t="shared" si="28"/>
        <v>0</v>
      </c>
      <c r="DO19" s="33">
        <f t="shared" si="29"/>
        <v>0</v>
      </c>
      <c r="DP19" s="33">
        <f t="shared" si="30"/>
        <v>0</v>
      </c>
      <c r="DQ19" s="33">
        <f t="shared" si="31"/>
        <v>0</v>
      </c>
      <c r="DR19" s="33">
        <f t="shared" si="32"/>
        <v>0</v>
      </c>
      <c r="DS19" s="33">
        <f t="shared" si="33"/>
        <v>0</v>
      </c>
      <c r="DT19" s="33">
        <f t="shared" si="34"/>
        <v>0</v>
      </c>
      <c r="DU19" s="33">
        <f t="shared" si="35"/>
        <v>0</v>
      </c>
    </row>
    <row r="20" spans="2:125" x14ac:dyDescent="0.3">
      <c r="B20" s="29">
        <v>14</v>
      </c>
      <c r="C20">
        <f>duration_freq!AF19</f>
        <v>2</v>
      </c>
      <c r="D20" s="11">
        <f>duration_freq!AG19</f>
        <v>5.5555555555555552E-2</v>
      </c>
      <c r="F20" s="29">
        <f>duration_freq!A9</f>
        <v>5</v>
      </c>
      <c r="G20">
        <f>duration_freq!B9</f>
        <v>6</v>
      </c>
      <c r="H20" s="11">
        <f>duration_freq!C9</f>
        <v>0.16666666666666671</v>
      </c>
      <c r="K20" s="29">
        <v>14</v>
      </c>
      <c r="L20">
        <f>duration_freq!AL19</f>
        <v>0</v>
      </c>
      <c r="M20">
        <f>duration_freq!AM19</f>
        <v>0</v>
      </c>
      <c r="S20" s="29">
        <v>14</v>
      </c>
      <c r="T20">
        <f>duration_freq!AP19</f>
        <v>0</v>
      </c>
      <c r="U20">
        <f>duration_freq!AQ19</f>
        <v>0</v>
      </c>
      <c r="AA20" s="29">
        <v>14</v>
      </c>
      <c r="AB20">
        <f>duration_freq!AT19</f>
        <v>3</v>
      </c>
      <c r="AC20" s="11">
        <f>duration_freq!AU19</f>
        <v>0.1764705882352941</v>
      </c>
      <c r="AE20" s="29">
        <f>duration_freq!K9</f>
        <v>8</v>
      </c>
      <c r="AF20">
        <f>duration_freq!L9</f>
        <v>2</v>
      </c>
      <c r="AG20" s="11">
        <f>duration_freq!M9</f>
        <v>0.1176470588235294</v>
      </c>
      <c r="AJ20" s="29">
        <v>14</v>
      </c>
      <c r="AK20">
        <f>duration_freq!AZ19</f>
        <v>0</v>
      </c>
      <c r="AL20" s="11">
        <f>duration_freq!BA19</f>
        <v>0</v>
      </c>
      <c r="AN20" s="29">
        <f>duration_freq!U9</f>
        <v>10</v>
      </c>
      <c r="AO20">
        <f>duration_freq!V9</f>
        <v>2</v>
      </c>
      <c r="AP20" s="11">
        <f>duration_freq!W9</f>
        <v>0.16666666666666671</v>
      </c>
      <c r="AR20" s="29">
        <v>14</v>
      </c>
      <c r="AS20">
        <f>duration_freq!BD19</f>
        <v>0</v>
      </c>
      <c r="AT20" s="11">
        <f>duration_freq!BE19</f>
        <v>0</v>
      </c>
      <c r="AZ20" s="29">
        <v>14</v>
      </c>
      <c r="BA20">
        <f>duration_freq!BH19</f>
        <v>1</v>
      </c>
      <c r="BB20" s="11">
        <f>duration_freq!BI19</f>
        <v>5.5555555555555552E-2</v>
      </c>
      <c r="BD20" s="29">
        <f>duration_freq!Y9</f>
        <v>5</v>
      </c>
      <c r="BE20">
        <f>duration_freq!Z9</f>
        <v>4</v>
      </c>
      <c r="BF20" s="11">
        <f>duration_freq!AA9</f>
        <v>0.22222222222222221</v>
      </c>
      <c r="BP20" s="29">
        <v>14</v>
      </c>
      <c r="BQ20" s="33">
        <f t="shared" si="17"/>
        <v>5.5555555555555552E-2</v>
      </c>
      <c r="BR20" s="33" t="e">
        <f t="shared" si="18"/>
        <v>#N/A</v>
      </c>
      <c r="BS20" s="33" t="e">
        <f t="shared" si="19"/>
        <v>#N/A</v>
      </c>
      <c r="BT20" s="33">
        <f t="shared" si="20"/>
        <v>5.8823529411764712E-2</v>
      </c>
      <c r="BU20" s="33" t="e">
        <f t="shared" si="21"/>
        <v>#N/A</v>
      </c>
      <c r="BV20" s="33" t="e">
        <f t="shared" si="21"/>
        <v>#N/A</v>
      </c>
      <c r="BW20" s="33" t="e">
        <f t="shared" si="22"/>
        <v>#N/A</v>
      </c>
      <c r="BX20" s="33"/>
      <c r="BZ20" s="29">
        <v>14</v>
      </c>
      <c r="CA20" s="33">
        <f t="shared" si="0"/>
        <v>5.5555555555555552E-2</v>
      </c>
      <c r="CB20" s="33">
        <f t="shared" si="1"/>
        <v>0</v>
      </c>
      <c r="CC20" s="33">
        <f t="shared" si="2"/>
        <v>0</v>
      </c>
      <c r="CD20" s="33">
        <f t="shared" si="3"/>
        <v>0.1764705882352941</v>
      </c>
      <c r="CE20" s="33">
        <f t="shared" si="4"/>
        <v>0</v>
      </c>
      <c r="CF20" s="33">
        <f t="shared" si="5"/>
        <v>0</v>
      </c>
      <c r="CG20" s="33">
        <f t="shared" si="6"/>
        <v>5.5555555555555552E-2</v>
      </c>
      <c r="CH20" s="33" t="e">
        <f t="shared" si="7"/>
        <v>#N/A</v>
      </c>
      <c r="CT20" s="33">
        <f t="shared" si="23"/>
        <v>5.5555555555555554</v>
      </c>
      <c r="CU20" s="33" t="e">
        <f t="shared" si="36"/>
        <v>#N/A</v>
      </c>
      <c r="CV20" s="33" t="e">
        <f t="shared" si="37"/>
        <v>#N/A</v>
      </c>
      <c r="CW20" s="33">
        <f t="shared" si="38"/>
        <v>5.882352941176471</v>
      </c>
      <c r="CX20" s="33" t="e">
        <f t="shared" si="39"/>
        <v>#N/A</v>
      </c>
      <c r="CY20" s="33" t="e">
        <f t="shared" si="40"/>
        <v>#N/A</v>
      </c>
      <c r="CZ20" s="33" t="e">
        <f t="shared" si="41"/>
        <v>#N/A</v>
      </c>
      <c r="DA20" s="33">
        <f t="shared" si="42"/>
        <v>0</v>
      </c>
      <c r="DB20" s="33">
        <f t="shared" si="43"/>
        <v>0</v>
      </c>
      <c r="DC20" s="33">
        <f t="shared" si="44"/>
        <v>1400</v>
      </c>
      <c r="DD20" s="33">
        <f t="shared" si="45"/>
        <v>5.5555555555555554</v>
      </c>
      <c r="DE20" s="33">
        <f t="shared" si="46"/>
        <v>0</v>
      </c>
      <c r="DF20" s="33">
        <f t="shared" si="47"/>
        <v>0</v>
      </c>
      <c r="DG20" s="33">
        <f t="shared" si="48"/>
        <v>17.647058823529409</v>
      </c>
      <c r="DH20" s="33">
        <f t="shared" si="49"/>
        <v>0</v>
      </c>
      <c r="DI20" s="33">
        <f t="shared" si="50"/>
        <v>0</v>
      </c>
      <c r="DJ20" s="33">
        <f t="shared" si="24"/>
        <v>5.5555555555555554</v>
      </c>
      <c r="DK20" s="33" t="e">
        <f t="shared" si="25"/>
        <v>#N/A</v>
      </c>
      <c r="DL20" s="33">
        <f t="shared" si="26"/>
        <v>0</v>
      </c>
      <c r="DM20" s="33">
        <f t="shared" si="27"/>
        <v>0</v>
      </c>
      <c r="DN20" s="33">
        <f t="shared" si="28"/>
        <v>0</v>
      </c>
      <c r="DO20" s="33">
        <f t="shared" si="29"/>
        <v>0</v>
      </c>
      <c r="DP20" s="33">
        <f t="shared" si="30"/>
        <v>0</v>
      </c>
      <c r="DQ20" s="33">
        <f t="shared" si="31"/>
        <v>0</v>
      </c>
      <c r="DR20" s="33">
        <f t="shared" si="32"/>
        <v>0</v>
      </c>
      <c r="DS20" s="33">
        <f t="shared" si="33"/>
        <v>0</v>
      </c>
      <c r="DT20" s="33">
        <f t="shared" si="34"/>
        <v>0</v>
      </c>
      <c r="DU20" s="33">
        <f t="shared" si="35"/>
        <v>0</v>
      </c>
    </row>
    <row r="21" spans="2:125" x14ac:dyDescent="0.3">
      <c r="B21" s="29">
        <v>15</v>
      </c>
      <c r="C21">
        <f>duration_freq!AF20</f>
        <v>2</v>
      </c>
      <c r="D21" s="11">
        <f>duration_freq!AG20</f>
        <v>5.5555555555555552E-2</v>
      </c>
      <c r="F21" s="29">
        <f>duration_freq!A10</f>
        <v>6</v>
      </c>
      <c r="G21">
        <f>duration_freq!B10</f>
        <v>4</v>
      </c>
      <c r="H21" s="11">
        <f>duration_freq!C10</f>
        <v>0.1111111111111111</v>
      </c>
      <c r="K21" s="29">
        <v>15</v>
      </c>
      <c r="L21">
        <f>duration_freq!AL20</f>
        <v>0</v>
      </c>
      <c r="M21">
        <f>duration_freq!AM20</f>
        <v>0</v>
      </c>
      <c r="S21" s="29">
        <v>15</v>
      </c>
      <c r="T21">
        <f>duration_freq!AP20</f>
        <v>0</v>
      </c>
      <c r="U21">
        <f>duration_freq!AQ20</f>
        <v>0</v>
      </c>
      <c r="AA21" s="29">
        <v>15</v>
      </c>
      <c r="AB21">
        <f>duration_freq!AT20</f>
        <v>3</v>
      </c>
      <c r="AC21" s="11">
        <f>duration_freq!AU20</f>
        <v>0.1764705882352941</v>
      </c>
      <c r="AE21" s="29">
        <f>duration_freq!K10</f>
        <v>12</v>
      </c>
      <c r="AF21">
        <f>duration_freq!L10</f>
        <v>1</v>
      </c>
      <c r="AG21" s="11">
        <f>duration_freq!M10</f>
        <v>5.8823529411764712E-2</v>
      </c>
      <c r="AJ21" s="29">
        <v>15</v>
      </c>
      <c r="AK21">
        <f>duration_freq!AZ20</f>
        <v>0</v>
      </c>
      <c r="AL21" s="11">
        <f>duration_freq!BA20</f>
        <v>0</v>
      </c>
      <c r="AN21" s="29">
        <f>duration_freq!U10</f>
        <v>11</v>
      </c>
      <c r="AO21">
        <f>duration_freq!V10</f>
        <v>1</v>
      </c>
      <c r="AP21" s="11">
        <f>duration_freq!W10</f>
        <v>8.3333333333333329E-2</v>
      </c>
      <c r="AR21" s="29">
        <v>15</v>
      </c>
      <c r="AS21">
        <f>duration_freq!BD20</f>
        <v>2</v>
      </c>
      <c r="AT21" s="11">
        <f>duration_freq!BE20</f>
        <v>0.66666666666666663</v>
      </c>
      <c r="AZ21" s="29">
        <v>15</v>
      </c>
      <c r="BA21">
        <f>duration_freq!BH20</f>
        <v>3</v>
      </c>
      <c r="BB21" s="11">
        <f>duration_freq!BI20</f>
        <v>0.16666666666666671</v>
      </c>
      <c r="BD21" s="29">
        <f>duration_freq!Y10</f>
        <v>6</v>
      </c>
      <c r="BE21">
        <f>duration_freq!Z10</f>
        <v>1</v>
      </c>
      <c r="BF21" s="11">
        <f>duration_freq!AA10</f>
        <v>5.5555555555555552E-2</v>
      </c>
      <c r="BP21" s="29">
        <v>15</v>
      </c>
      <c r="BQ21" s="33" t="e">
        <f t="shared" si="17"/>
        <v>#N/A</v>
      </c>
      <c r="BR21" s="33" t="e">
        <f t="shared" si="18"/>
        <v>#N/A</v>
      </c>
      <c r="BS21" s="33" t="e">
        <f t="shared" si="19"/>
        <v>#N/A</v>
      </c>
      <c r="BT21" s="33" t="e">
        <f t="shared" si="20"/>
        <v>#N/A</v>
      </c>
      <c r="BU21" s="33" t="e">
        <f t="shared" si="21"/>
        <v>#N/A</v>
      </c>
      <c r="BV21" s="33" t="e">
        <f t="shared" si="21"/>
        <v>#N/A</v>
      </c>
      <c r="BW21" s="33" t="e">
        <f t="shared" si="22"/>
        <v>#N/A</v>
      </c>
      <c r="BX21" s="33"/>
      <c r="BZ21" s="29">
        <v>15</v>
      </c>
      <c r="CA21" s="33">
        <f t="shared" si="0"/>
        <v>5.5555555555555552E-2</v>
      </c>
      <c r="CB21" s="33">
        <f t="shared" si="1"/>
        <v>0</v>
      </c>
      <c r="CC21" s="33">
        <f t="shared" si="2"/>
        <v>0</v>
      </c>
      <c r="CD21" s="33">
        <f t="shared" si="3"/>
        <v>0.1764705882352941</v>
      </c>
      <c r="CE21" s="33">
        <f t="shared" si="4"/>
        <v>0</v>
      </c>
      <c r="CF21" s="33">
        <f t="shared" si="5"/>
        <v>0.66666666666666663</v>
      </c>
      <c r="CG21" s="33">
        <f t="shared" si="6"/>
        <v>0.16666666666666671</v>
      </c>
      <c r="CH21" s="33" t="e">
        <f t="shared" si="7"/>
        <v>#N/A</v>
      </c>
      <c r="CT21" s="33" t="e">
        <f t="shared" si="23"/>
        <v>#N/A</v>
      </c>
      <c r="CU21" s="33" t="e">
        <f t="shared" si="36"/>
        <v>#N/A</v>
      </c>
      <c r="CV21" s="33" t="e">
        <f t="shared" si="37"/>
        <v>#N/A</v>
      </c>
      <c r="CW21" s="33" t="e">
        <f t="shared" si="38"/>
        <v>#N/A</v>
      </c>
      <c r="CX21" s="33" t="e">
        <f t="shared" si="39"/>
        <v>#N/A</v>
      </c>
      <c r="CY21" s="33" t="e">
        <f t="shared" si="40"/>
        <v>#N/A</v>
      </c>
      <c r="CZ21" s="33" t="e">
        <f t="shared" si="41"/>
        <v>#N/A</v>
      </c>
      <c r="DA21" s="33">
        <f t="shared" si="42"/>
        <v>0</v>
      </c>
      <c r="DB21" s="33">
        <f t="shared" si="43"/>
        <v>0</v>
      </c>
      <c r="DC21" s="33">
        <f t="shared" si="44"/>
        <v>1500</v>
      </c>
      <c r="DD21" s="33">
        <f t="shared" si="45"/>
        <v>5.5555555555555554</v>
      </c>
      <c r="DE21" s="33">
        <f t="shared" si="46"/>
        <v>0</v>
      </c>
      <c r="DF21" s="33">
        <f t="shared" si="47"/>
        <v>0</v>
      </c>
      <c r="DG21" s="33">
        <f t="shared" si="48"/>
        <v>17.647058823529409</v>
      </c>
      <c r="DH21" s="33">
        <f t="shared" si="49"/>
        <v>0</v>
      </c>
      <c r="DI21" s="33">
        <f t="shared" si="50"/>
        <v>66.666666666666657</v>
      </c>
      <c r="DJ21" s="33">
        <f t="shared" si="24"/>
        <v>16.666666666666671</v>
      </c>
      <c r="DK21" s="33" t="e">
        <f t="shared" si="25"/>
        <v>#N/A</v>
      </c>
      <c r="DL21" s="33">
        <f t="shared" si="26"/>
        <v>0</v>
      </c>
      <c r="DM21" s="33">
        <f t="shared" si="27"/>
        <v>0</v>
      </c>
      <c r="DN21" s="33">
        <f t="shared" si="28"/>
        <v>0</v>
      </c>
      <c r="DO21" s="33">
        <f t="shared" si="29"/>
        <v>0</v>
      </c>
      <c r="DP21" s="33">
        <f t="shared" si="30"/>
        <v>0</v>
      </c>
      <c r="DQ21" s="33">
        <f t="shared" si="31"/>
        <v>0</v>
      </c>
      <c r="DR21" s="33">
        <f t="shared" si="32"/>
        <v>0</v>
      </c>
      <c r="DS21" s="33">
        <f t="shared" si="33"/>
        <v>0</v>
      </c>
      <c r="DT21" s="33">
        <f t="shared" si="34"/>
        <v>0</v>
      </c>
      <c r="DU21" s="33">
        <f t="shared" si="35"/>
        <v>0</v>
      </c>
    </row>
    <row r="22" spans="2:125" x14ac:dyDescent="0.3">
      <c r="B22" s="29">
        <v>16</v>
      </c>
      <c r="C22">
        <f>duration_freq!AF21</f>
        <v>1</v>
      </c>
      <c r="D22" s="11">
        <f>duration_freq!AG21</f>
        <v>2.777777777777778E-2</v>
      </c>
      <c r="F22" s="29">
        <f>duration_freq!A11</f>
        <v>7</v>
      </c>
      <c r="G22">
        <f>duration_freq!B11</f>
        <v>1</v>
      </c>
      <c r="H22" s="11">
        <f>duration_freq!C11</f>
        <v>2.777777777777778E-2</v>
      </c>
      <c r="K22" s="29">
        <v>16</v>
      </c>
      <c r="L22">
        <f>duration_freq!AL21</f>
        <v>0</v>
      </c>
      <c r="M22">
        <f>duration_freq!AM21</f>
        <v>0</v>
      </c>
      <c r="S22" s="29">
        <v>16</v>
      </c>
      <c r="T22">
        <f>duration_freq!AP21</f>
        <v>0</v>
      </c>
      <c r="U22">
        <f>duration_freq!AQ21</f>
        <v>0</v>
      </c>
      <c r="AA22" s="29">
        <v>16</v>
      </c>
      <c r="AB22">
        <f>duration_freq!AT21</f>
        <v>0</v>
      </c>
      <c r="AC22" s="11">
        <f>duration_freq!AU21</f>
        <v>0</v>
      </c>
      <c r="AE22" s="29">
        <f>duration_freq!K11</f>
        <v>13</v>
      </c>
      <c r="AF22">
        <f>duration_freq!L11</f>
        <v>1</v>
      </c>
      <c r="AG22" s="11">
        <f>duration_freq!M11</f>
        <v>5.8823529411764712E-2</v>
      </c>
      <c r="AJ22" s="29">
        <v>16</v>
      </c>
      <c r="AK22">
        <f>duration_freq!AZ21</f>
        <v>0</v>
      </c>
      <c r="AL22" s="11">
        <f>duration_freq!BA21</f>
        <v>0</v>
      </c>
      <c r="AN22" s="29">
        <f>duration_freq!U11</f>
        <v>12</v>
      </c>
      <c r="AO22">
        <f>duration_freq!V11</f>
        <v>1</v>
      </c>
      <c r="AP22" s="11">
        <f>duration_freq!W11</f>
        <v>8.3333333333333329E-2</v>
      </c>
      <c r="AR22" s="29">
        <v>16</v>
      </c>
      <c r="AS22">
        <f>duration_freq!BD21</f>
        <v>0</v>
      </c>
      <c r="AT22" s="11">
        <f>duration_freq!BE21</f>
        <v>0</v>
      </c>
      <c r="AZ22" s="29">
        <v>16</v>
      </c>
      <c r="BA22">
        <f>duration_freq!BH21</f>
        <v>1</v>
      </c>
      <c r="BB22" s="11">
        <f>duration_freq!BI21</f>
        <v>5.5555555555555552E-2</v>
      </c>
      <c r="BD22" s="29">
        <f>duration_freq!Y11</f>
        <v>7</v>
      </c>
      <c r="BE22">
        <f>duration_freq!Z11</f>
        <v>2</v>
      </c>
      <c r="BF22" s="11">
        <f>duration_freq!AA11</f>
        <v>0.1111111111111111</v>
      </c>
      <c r="BP22" s="29">
        <v>16</v>
      </c>
      <c r="BQ22" s="33" t="e">
        <f t="shared" si="17"/>
        <v>#N/A</v>
      </c>
      <c r="BR22" s="33" t="e">
        <f t="shared" si="18"/>
        <v>#N/A</v>
      </c>
      <c r="BS22" s="33" t="e">
        <f t="shared" si="19"/>
        <v>#N/A</v>
      </c>
      <c r="BT22" s="33">
        <f t="shared" si="20"/>
        <v>5.8823529411764712E-2</v>
      </c>
      <c r="BU22" s="33" t="e">
        <f t="shared" si="21"/>
        <v>#N/A</v>
      </c>
      <c r="BV22" s="33" t="e">
        <f t="shared" si="21"/>
        <v>#N/A</v>
      </c>
      <c r="BW22" s="33" t="e">
        <f t="shared" si="22"/>
        <v>#N/A</v>
      </c>
      <c r="BX22" s="33"/>
      <c r="BZ22" s="29">
        <v>16</v>
      </c>
      <c r="CA22" s="33">
        <f t="shared" si="0"/>
        <v>2.777777777777778E-2</v>
      </c>
      <c r="CB22" s="33">
        <f t="shared" si="1"/>
        <v>0</v>
      </c>
      <c r="CC22" s="33">
        <f t="shared" si="2"/>
        <v>0</v>
      </c>
      <c r="CD22" s="33">
        <f t="shared" si="3"/>
        <v>0</v>
      </c>
      <c r="CE22" s="33">
        <f t="shared" si="4"/>
        <v>0</v>
      </c>
      <c r="CF22" s="33">
        <f t="shared" si="5"/>
        <v>0</v>
      </c>
      <c r="CG22" s="33">
        <f t="shared" si="6"/>
        <v>5.5555555555555552E-2</v>
      </c>
      <c r="CH22" s="33" t="e">
        <f t="shared" si="7"/>
        <v>#N/A</v>
      </c>
      <c r="CT22" s="33" t="e">
        <f t="shared" si="23"/>
        <v>#N/A</v>
      </c>
      <c r="CU22" s="33" t="e">
        <f t="shared" si="36"/>
        <v>#N/A</v>
      </c>
      <c r="CV22" s="33" t="e">
        <f t="shared" si="37"/>
        <v>#N/A</v>
      </c>
      <c r="CW22" s="33">
        <f t="shared" si="38"/>
        <v>5.882352941176471</v>
      </c>
      <c r="CX22" s="33" t="e">
        <f t="shared" si="39"/>
        <v>#N/A</v>
      </c>
      <c r="CY22" s="33" t="e">
        <f t="shared" si="40"/>
        <v>#N/A</v>
      </c>
      <c r="CZ22" s="33" t="e">
        <f t="shared" si="41"/>
        <v>#N/A</v>
      </c>
      <c r="DA22" s="33">
        <f t="shared" si="42"/>
        <v>0</v>
      </c>
      <c r="DB22" s="33">
        <f t="shared" si="43"/>
        <v>0</v>
      </c>
      <c r="DC22" s="33">
        <f t="shared" si="44"/>
        <v>1600</v>
      </c>
      <c r="DD22" s="33">
        <f t="shared" si="45"/>
        <v>2.7777777777777781</v>
      </c>
      <c r="DE22" s="33">
        <f t="shared" si="46"/>
        <v>0</v>
      </c>
      <c r="DF22" s="33">
        <f t="shared" si="47"/>
        <v>0</v>
      </c>
      <c r="DG22" s="33">
        <f t="shared" si="48"/>
        <v>0</v>
      </c>
      <c r="DH22" s="33">
        <f t="shared" si="49"/>
        <v>0</v>
      </c>
      <c r="DI22" s="33">
        <f t="shared" si="50"/>
        <v>0</v>
      </c>
      <c r="DJ22" s="33">
        <f t="shared" si="24"/>
        <v>5.5555555555555554</v>
      </c>
      <c r="DK22" s="33" t="e">
        <f t="shared" si="25"/>
        <v>#N/A</v>
      </c>
      <c r="DL22" s="33">
        <f t="shared" si="26"/>
        <v>0</v>
      </c>
      <c r="DM22" s="33">
        <f t="shared" si="27"/>
        <v>0</v>
      </c>
      <c r="DN22" s="33">
        <f t="shared" si="28"/>
        <v>0</v>
      </c>
      <c r="DO22" s="33">
        <f t="shared" si="29"/>
        <v>0</v>
      </c>
      <c r="DP22" s="33">
        <f t="shared" si="30"/>
        <v>0</v>
      </c>
      <c r="DQ22" s="33">
        <f t="shared" si="31"/>
        <v>0</v>
      </c>
      <c r="DR22" s="33">
        <f t="shared" si="32"/>
        <v>0</v>
      </c>
      <c r="DS22" s="33">
        <f t="shared" si="33"/>
        <v>0</v>
      </c>
      <c r="DT22" s="33">
        <f t="shared" si="34"/>
        <v>0</v>
      </c>
      <c r="DU22" s="33">
        <f t="shared" si="35"/>
        <v>0</v>
      </c>
    </row>
    <row r="23" spans="2:125" x14ac:dyDescent="0.3">
      <c r="B23" s="29">
        <v>17</v>
      </c>
      <c r="C23">
        <f>duration_freq!AF22</f>
        <v>1</v>
      </c>
      <c r="D23" s="11">
        <f>duration_freq!AG22</f>
        <v>2.777777777777778E-2</v>
      </c>
      <c r="F23" s="29">
        <f>duration_freq!A12</f>
        <v>8</v>
      </c>
      <c r="G23">
        <f>duration_freq!B12</f>
        <v>2</v>
      </c>
      <c r="H23" s="11">
        <f>duration_freq!C12</f>
        <v>5.5555555555555552E-2</v>
      </c>
      <c r="K23" s="29">
        <v>17</v>
      </c>
      <c r="L23">
        <f>duration_freq!AL22</f>
        <v>0</v>
      </c>
      <c r="M23">
        <f>duration_freq!AM22</f>
        <v>0</v>
      </c>
      <c r="S23" s="29">
        <v>17</v>
      </c>
      <c r="T23">
        <f>duration_freq!AP22</f>
        <v>0</v>
      </c>
      <c r="U23">
        <f>duration_freq!AQ22</f>
        <v>0</v>
      </c>
      <c r="AA23" s="29">
        <v>17</v>
      </c>
      <c r="AB23">
        <f>duration_freq!AT22</f>
        <v>0</v>
      </c>
      <c r="AC23" s="11">
        <f>duration_freq!AU22</f>
        <v>0</v>
      </c>
      <c r="AE23" s="29">
        <f>duration_freq!K12</f>
        <v>14</v>
      </c>
      <c r="AF23">
        <f>duration_freq!L12</f>
        <v>1</v>
      </c>
      <c r="AG23" s="11">
        <f>duration_freq!M12</f>
        <v>5.8823529411764712E-2</v>
      </c>
      <c r="AJ23" s="29">
        <v>17</v>
      </c>
      <c r="AK23">
        <f>duration_freq!AZ22</f>
        <v>0</v>
      </c>
      <c r="AL23" s="11">
        <f>duration_freq!BA22</f>
        <v>0</v>
      </c>
      <c r="AN23" s="29">
        <f>duration_freq!U12</f>
        <v>14</v>
      </c>
      <c r="AO23">
        <f>duration_freq!V12</f>
        <v>1</v>
      </c>
      <c r="AP23" s="11">
        <f>duration_freq!W12</f>
        <v>8.3333333333333329E-2</v>
      </c>
      <c r="AR23" s="29">
        <v>17</v>
      </c>
      <c r="AS23">
        <f>duration_freq!BD22</f>
        <v>0</v>
      </c>
      <c r="AT23" s="11">
        <f>duration_freq!BE22</f>
        <v>0</v>
      </c>
      <c r="AZ23" s="29">
        <v>17</v>
      </c>
      <c r="BA23">
        <f>duration_freq!BH22</f>
        <v>0</v>
      </c>
      <c r="BB23" s="11">
        <f>duration_freq!BI22</f>
        <v>0</v>
      </c>
      <c r="BD23" s="29">
        <f>duration_freq!Y12</f>
        <v>12</v>
      </c>
      <c r="BE23">
        <f>duration_freq!Z12</f>
        <v>1</v>
      </c>
      <c r="BF23" s="11">
        <f>duration_freq!AA12</f>
        <v>5.5555555555555552E-2</v>
      </c>
      <c r="BP23" s="29">
        <v>17</v>
      </c>
      <c r="BQ23" s="33" t="e">
        <f t="shared" si="17"/>
        <v>#N/A</v>
      </c>
      <c r="BR23" s="33" t="e">
        <f t="shared" si="18"/>
        <v>#N/A</v>
      </c>
      <c r="BS23" s="33" t="e">
        <f t="shared" si="19"/>
        <v>#N/A</v>
      </c>
      <c r="BT23" s="33">
        <f t="shared" si="20"/>
        <v>5.8823529411764712E-2</v>
      </c>
      <c r="BU23" s="33" t="e">
        <f t="shared" si="21"/>
        <v>#N/A</v>
      </c>
      <c r="BV23" s="33" t="e">
        <f t="shared" si="21"/>
        <v>#N/A</v>
      </c>
      <c r="BW23" s="33" t="e">
        <f t="shared" si="22"/>
        <v>#N/A</v>
      </c>
      <c r="BX23" s="33"/>
      <c r="BZ23" s="29">
        <v>17</v>
      </c>
      <c r="CA23" s="33">
        <f t="shared" si="0"/>
        <v>2.777777777777778E-2</v>
      </c>
      <c r="CB23" s="33">
        <f t="shared" si="1"/>
        <v>0</v>
      </c>
      <c r="CC23" s="33">
        <f t="shared" si="2"/>
        <v>0</v>
      </c>
      <c r="CD23" s="33">
        <f t="shared" si="3"/>
        <v>0</v>
      </c>
      <c r="CE23" s="33">
        <f t="shared" si="4"/>
        <v>0</v>
      </c>
      <c r="CF23" s="33">
        <f t="shared" si="5"/>
        <v>0</v>
      </c>
      <c r="CG23" s="33">
        <f t="shared" si="6"/>
        <v>0</v>
      </c>
      <c r="CH23" s="33" t="e">
        <f t="shared" si="7"/>
        <v>#N/A</v>
      </c>
      <c r="CT23" s="33" t="e">
        <f t="shared" si="23"/>
        <v>#N/A</v>
      </c>
      <c r="CU23" s="33" t="e">
        <f t="shared" si="36"/>
        <v>#N/A</v>
      </c>
      <c r="CV23" s="33" t="e">
        <f t="shared" si="37"/>
        <v>#N/A</v>
      </c>
      <c r="CW23" s="33">
        <f t="shared" si="38"/>
        <v>5.882352941176471</v>
      </c>
      <c r="CX23" s="33" t="e">
        <f t="shared" si="39"/>
        <v>#N/A</v>
      </c>
      <c r="CY23" s="33" t="e">
        <f t="shared" si="40"/>
        <v>#N/A</v>
      </c>
      <c r="CZ23" s="33" t="e">
        <f t="shared" si="41"/>
        <v>#N/A</v>
      </c>
      <c r="DA23" s="33">
        <f t="shared" si="42"/>
        <v>0</v>
      </c>
      <c r="DB23" s="33">
        <f t="shared" si="43"/>
        <v>0</v>
      </c>
      <c r="DC23" s="33">
        <f t="shared" si="44"/>
        <v>1700</v>
      </c>
      <c r="DD23" s="33">
        <f t="shared" si="45"/>
        <v>2.7777777777777781</v>
      </c>
      <c r="DE23" s="33">
        <f t="shared" si="46"/>
        <v>0</v>
      </c>
      <c r="DF23" s="33">
        <f t="shared" si="47"/>
        <v>0</v>
      </c>
      <c r="DG23" s="33">
        <f t="shared" si="48"/>
        <v>0</v>
      </c>
      <c r="DH23" s="33">
        <f t="shared" si="49"/>
        <v>0</v>
      </c>
      <c r="DI23" s="33">
        <f t="shared" si="50"/>
        <v>0</v>
      </c>
      <c r="DJ23" s="33">
        <f t="shared" si="24"/>
        <v>0</v>
      </c>
      <c r="DK23" s="33" t="e">
        <f t="shared" si="25"/>
        <v>#N/A</v>
      </c>
      <c r="DL23" s="33">
        <f t="shared" si="26"/>
        <v>0</v>
      </c>
      <c r="DM23" s="33">
        <f t="shared" si="27"/>
        <v>0</v>
      </c>
      <c r="DN23" s="33">
        <f t="shared" si="28"/>
        <v>0</v>
      </c>
      <c r="DO23" s="33">
        <f t="shared" si="29"/>
        <v>0</v>
      </c>
      <c r="DP23" s="33">
        <f t="shared" si="30"/>
        <v>0</v>
      </c>
      <c r="DQ23" s="33">
        <f t="shared" si="31"/>
        <v>0</v>
      </c>
      <c r="DR23" s="33">
        <f t="shared" si="32"/>
        <v>0</v>
      </c>
      <c r="DS23" s="33">
        <f t="shared" si="33"/>
        <v>0</v>
      </c>
      <c r="DT23" s="33">
        <f t="shared" si="34"/>
        <v>0</v>
      </c>
      <c r="DU23" s="33">
        <f t="shared" si="35"/>
        <v>0</v>
      </c>
    </row>
    <row r="24" spans="2:125" x14ac:dyDescent="0.3">
      <c r="B24" s="29">
        <v>18</v>
      </c>
      <c r="C24">
        <f>duration_freq!AF23</f>
        <v>0</v>
      </c>
      <c r="D24" s="11">
        <f>duration_freq!AG23</f>
        <v>0</v>
      </c>
      <c r="F24" s="29">
        <f>duration_freq!A13</f>
        <v>9</v>
      </c>
      <c r="G24">
        <f>duration_freq!B13</f>
        <v>2</v>
      </c>
      <c r="H24" s="11">
        <f>duration_freq!C13</f>
        <v>5.5555555555555552E-2</v>
      </c>
      <c r="K24" s="29">
        <v>18</v>
      </c>
      <c r="L24">
        <f>duration_freq!AL23</f>
        <v>0</v>
      </c>
      <c r="M24">
        <f>duration_freq!AM23</f>
        <v>0</v>
      </c>
      <c r="S24" s="29">
        <v>18</v>
      </c>
      <c r="T24">
        <f>duration_freq!AP23</f>
        <v>0</v>
      </c>
      <c r="U24">
        <f>duration_freq!AQ23</f>
        <v>0</v>
      </c>
      <c r="AA24" s="29">
        <v>18</v>
      </c>
      <c r="AB24">
        <f>duration_freq!AT23</f>
        <v>0</v>
      </c>
      <c r="AC24" s="11">
        <f>duration_freq!AU23</f>
        <v>0</v>
      </c>
      <c r="AE24" s="29">
        <f>duration_freq!K13</f>
        <v>16</v>
      </c>
      <c r="AF24">
        <f>duration_freq!L13</f>
        <v>1</v>
      </c>
      <c r="AG24" s="11">
        <f>duration_freq!M13</f>
        <v>5.8823529411764712E-2</v>
      </c>
      <c r="AJ24" s="29">
        <v>18</v>
      </c>
      <c r="AK24">
        <f>duration_freq!AZ23</f>
        <v>0</v>
      </c>
      <c r="AL24" s="11">
        <f>duration_freq!BA23</f>
        <v>0</v>
      </c>
      <c r="AN24" s="29">
        <f>duration_freq!U13</f>
        <v>16</v>
      </c>
      <c r="AO24">
        <f>duration_freq!V13</f>
        <v>1</v>
      </c>
      <c r="AP24" s="11">
        <f>duration_freq!W13</f>
        <v>8.3333333333333329E-2</v>
      </c>
      <c r="AR24" s="29">
        <v>18</v>
      </c>
      <c r="AS24">
        <f>duration_freq!BD23</f>
        <v>0</v>
      </c>
      <c r="AT24" s="11">
        <f>duration_freq!BE23</f>
        <v>0</v>
      </c>
      <c r="AZ24" s="29">
        <v>18</v>
      </c>
      <c r="BA24">
        <f>duration_freq!BH23</f>
        <v>1</v>
      </c>
      <c r="BB24" s="11">
        <f>duration_freq!BI23</f>
        <v>5.5555555555555552E-2</v>
      </c>
      <c r="BD24" s="32"/>
      <c r="BE24">
        <f>SUM(BE16:BE23)</f>
        <v>18</v>
      </c>
      <c r="BF24" s="32"/>
      <c r="BP24" s="29">
        <v>18</v>
      </c>
      <c r="BQ24" s="33" t="e">
        <f t="shared" si="17"/>
        <v>#N/A</v>
      </c>
      <c r="BR24" s="33" t="e">
        <f t="shared" si="18"/>
        <v>#N/A</v>
      </c>
      <c r="BS24" s="33" t="e">
        <f t="shared" si="19"/>
        <v>#N/A</v>
      </c>
      <c r="BT24" s="33" t="e">
        <f t="shared" si="20"/>
        <v>#N/A</v>
      </c>
      <c r="BU24" s="33" t="e">
        <f t="shared" si="21"/>
        <v>#N/A</v>
      </c>
      <c r="BV24" s="33" t="e">
        <f t="shared" si="21"/>
        <v>#N/A</v>
      </c>
      <c r="BW24" s="33" t="e">
        <f t="shared" si="22"/>
        <v>#N/A</v>
      </c>
      <c r="BX24" s="33"/>
      <c r="BZ24" s="29">
        <v>18</v>
      </c>
      <c r="CA24" s="33">
        <f t="shared" si="0"/>
        <v>0</v>
      </c>
      <c r="CB24" s="33">
        <f t="shared" si="1"/>
        <v>0</v>
      </c>
      <c r="CC24" s="33">
        <f t="shared" si="2"/>
        <v>0</v>
      </c>
      <c r="CD24" s="33">
        <f t="shared" si="3"/>
        <v>0</v>
      </c>
      <c r="CE24" s="33">
        <f t="shared" si="4"/>
        <v>0</v>
      </c>
      <c r="CF24" s="33">
        <f t="shared" si="5"/>
        <v>0</v>
      </c>
      <c r="CG24" s="33">
        <f t="shared" si="6"/>
        <v>5.5555555555555552E-2</v>
      </c>
      <c r="CH24" s="33" t="e">
        <f t="shared" si="7"/>
        <v>#N/A</v>
      </c>
      <c r="CT24" s="33" t="e">
        <f t="shared" si="23"/>
        <v>#N/A</v>
      </c>
      <c r="CU24" s="33" t="e">
        <f t="shared" si="36"/>
        <v>#N/A</v>
      </c>
      <c r="CV24" s="33" t="e">
        <f t="shared" si="37"/>
        <v>#N/A</v>
      </c>
      <c r="CW24" s="33" t="e">
        <f t="shared" si="38"/>
        <v>#N/A</v>
      </c>
      <c r="CX24" s="33" t="e">
        <f t="shared" si="39"/>
        <v>#N/A</v>
      </c>
      <c r="CY24" s="33" t="e">
        <f t="shared" si="40"/>
        <v>#N/A</v>
      </c>
      <c r="CZ24" s="33" t="e">
        <f t="shared" si="41"/>
        <v>#N/A</v>
      </c>
      <c r="DA24" s="33">
        <f t="shared" si="42"/>
        <v>0</v>
      </c>
      <c r="DB24" s="33">
        <f t="shared" si="43"/>
        <v>0</v>
      </c>
      <c r="DC24" s="33">
        <f t="shared" si="44"/>
        <v>1800</v>
      </c>
      <c r="DD24" s="33">
        <f t="shared" si="45"/>
        <v>0</v>
      </c>
      <c r="DE24" s="33">
        <f t="shared" si="46"/>
        <v>0</v>
      </c>
      <c r="DF24" s="33">
        <f t="shared" si="47"/>
        <v>0</v>
      </c>
      <c r="DG24" s="33">
        <f t="shared" si="48"/>
        <v>0</v>
      </c>
      <c r="DH24" s="33">
        <f t="shared" si="49"/>
        <v>0</v>
      </c>
      <c r="DI24" s="33">
        <f t="shared" si="50"/>
        <v>0</v>
      </c>
      <c r="DJ24" s="33">
        <f t="shared" si="24"/>
        <v>5.5555555555555554</v>
      </c>
      <c r="DK24" s="33" t="e">
        <f t="shared" si="25"/>
        <v>#N/A</v>
      </c>
      <c r="DL24" s="33">
        <f t="shared" si="26"/>
        <v>0</v>
      </c>
      <c r="DM24" s="33">
        <f t="shared" si="27"/>
        <v>0</v>
      </c>
      <c r="DN24" s="33">
        <f t="shared" si="28"/>
        <v>0</v>
      </c>
      <c r="DO24" s="33">
        <f t="shared" si="29"/>
        <v>0</v>
      </c>
      <c r="DP24" s="33">
        <f t="shared" si="30"/>
        <v>0</v>
      </c>
      <c r="DQ24" s="33">
        <f t="shared" si="31"/>
        <v>0</v>
      </c>
      <c r="DR24" s="33">
        <f t="shared" si="32"/>
        <v>0</v>
      </c>
      <c r="DS24" s="33">
        <f t="shared" si="33"/>
        <v>0</v>
      </c>
      <c r="DT24" s="33">
        <f t="shared" si="34"/>
        <v>0</v>
      </c>
      <c r="DU24" s="33">
        <f t="shared" si="35"/>
        <v>0</v>
      </c>
    </row>
    <row r="25" spans="2:125" x14ac:dyDescent="0.3">
      <c r="B25" s="29">
        <v>19</v>
      </c>
      <c r="C25">
        <f>duration_freq!AF24</f>
        <v>0</v>
      </c>
      <c r="D25" s="11">
        <f>duration_freq!AG24</f>
        <v>0</v>
      </c>
      <c r="F25" s="29">
        <f>duration_freq!A14</f>
        <v>10</v>
      </c>
      <c r="G25">
        <f>duration_freq!B14</f>
        <v>3</v>
      </c>
      <c r="H25" s="11">
        <f>duration_freq!C14</f>
        <v>8.3333333333333329E-2</v>
      </c>
      <c r="K25" s="29">
        <v>19</v>
      </c>
      <c r="L25">
        <f>duration_freq!AL24</f>
        <v>0</v>
      </c>
      <c r="M25">
        <f>duration_freq!AM24</f>
        <v>0</v>
      </c>
      <c r="S25" s="29">
        <v>19</v>
      </c>
      <c r="T25">
        <f>duration_freq!AP24</f>
        <v>0</v>
      </c>
      <c r="U25">
        <f>duration_freq!AQ24</f>
        <v>0</v>
      </c>
      <c r="AA25" s="29">
        <v>19</v>
      </c>
      <c r="AB25">
        <f>duration_freq!AT24</f>
        <v>0</v>
      </c>
      <c r="AC25" s="11">
        <f>duration_freq!AU24</f>
        <v>0</v>
      </c>
      <c r="AE25" s="29">
        <f>duration_freq!K14</f>
        <v>17</v>
      </c>
      <c r="AF25">
        <f>duration_freq!L14</f>
        <v>1</v>
      </c>
      <c r="AG25" s="11">
        <f>duration_freq!M14</f>
        <v>5.8823529411764712E-2</v>
      </c>
      <c r="AJ25" s="29">
        <v>19</v>
      </c>
      <c r="AK25">
        <f>duration_freq!AZ24</f>
        <v>0</v>
      </c>
      <c r="AL25" s="11">
        <f>duration_freq!BA24</f>
        <v>0</v>
      </c>
      <c r="AO25">
        <f>SUM(AO16:AO24)</f>
        <v>12</v>
      </c>
      <c r="AR25" s="29">
        <v>19</v>
      </c>
      <c r="AS25">
        <f>duration_freq!BD24</f>
        <v>0</v>
      </c>
      <c r="AT25" s="11">
        <f>duration_freq!BE24</f>
        <v>0</v>
      </c>
      <c r="AZ25" s="29">
        <v>19</v>
      </c>
      <c r="BA25">
        <f>duration_freq!BH24</f>
        <v>0</v>
      </c>
      <c r="BB25" s="11">
        <f>duration_freq!BI24</f>
        <v>0</v>
      </c>
      <c r="BD25" s="32"/>
      <c r="BE25" s="32"/>
      <c r="BF25" s="32"/>
      <c r="BP25" s="29">
        <v>19</v>
      </c>
      <c r="BQ25" s="33" t="e">
        <f t="shared" si="17"/>
        <v>#N/A</v>
      </c>
      <c r="BR25" s="33" t="e">
        <f t="shared" si="18"/>
        <v>#N/A</v>
      </c>
      <c r="BS25" s="33" t="e">
        <f t="shared" si="19"/>
        <v>#N/A</v>
      </c>
      <c r="BT25" s="33" t="e">
        <f t="shared" si="20"/>
        <v>#N/A</v>
      </c>
      <c r="BU25" s="33" t="e">
        <f t="shared" si="21"/>
        <v>#N/A</v>
      </c>
      <c r="BV25" s="33" t="e">
        <f t="shared" si="21"/>
        <v>#N/A</v>
      </c>
      <c r="BW25" s="33" t="e">
        <f t="shared" si="22"/>
        <v>#N/A</v>
      </c>
      <c r="BX25" s="33"/>
      <c r="BZ25" s="29">
        <v>19</v>
      </c>
      <c r="CA25" s="33">
        <f t="shared" si="0"/>
        <v>0</v>
      </c>
      <c r="CB25" s="33">
        <f t="shared" si="1"/>
        <v>0</v>
      </c>
      <c r="CC25" s="33">
        <f t="shared" si="2"/>
        <v>0</v>
      </c>
      <c r="CD25" s="33">
        <f t="shared" si="3"/>
        <v>0</v>
      </c>
      <c r="CE25" s="33">
        <f t="shared" si="4"/>
        <v>0</v>
      </c>
      <c r="CF25" s="33">
        <f t="shared" si="5"/>
        <v>0</v>
      </c>
      <c r="CG25" s="33">
        <f t="shared" si="6"/>
        <v>0</v>
      </c>
      <c r="CH25" s="33" t="e">
        <f t="shared" si="7"/>
        <v>#N/A</v>
      </c>
      <c r="CT25" s="33" t="e">
        <f t="shared" si="23"/>
        <v>#N/A</v>
      </c>
      <c r="CU25" s="33" t="e">
        <f t="shared" si="36"/>
        <v>#N/A</v>
      </c>
      <c r="CV25" s="33" t="e">
        <f t="shared" si="37"/>
        <v>#N/A</v>
      </c>
      <c r="CW25" s="33" t="e">
        <f t="shared" si="38"/>
        <v>#N/A</v>
      </c>
      <c r="CX25" s="33" t="e">
        <f t="shared" si="39"/>
        <v>#N/A</v>
      </c>
      <c r="CY25" s="33" t="e">
        <f t="shared" si="40"/>
        <v>#N/A</v>
      </c>
      <c r="CZ25" s="33" t="e">
        <f t="shared" si="41"/>
        <v>#N/A</v>
      </c>
      <c r="DA25" s="33">
        <f t="shared" si="42"/>
        <v>0</v>
      </c>
      <c r="DB25" s="33">
        <f t="shared" si="43"/>
        <v>0</v>
      </c>
      <c r="DC25" s="33">
        <f t="shared" si="44"/>
        <v>1900</v>
      </c>
      <c r="DD25" s="33">
        <f t="shared" si="45"/>
        <v>0</v>
      </c>
      <c r="DE25" s="33">
        <f t="shared" si="46"/>
        <v>0</v>
      </c>
      <c r="DF25" s="33">
        <f t="shared" si="47"/>
        <v>0</v>
      </c>
      <c r="DG25" s="33">
        <f t="shared" si="48"/>
        <v>0</v>
      </c>
      <c r="DH25" s="33">
        <f t="shared" si="49"/>
        <v>0</v>
      </c>
      <c r="DI25" s="33">
        <f t="shared" si="50"/>
        <v>0</v>
      </c>
      <c r="DJ25" s="33">
        <f t="shared" si="24"/>
        <v>0</v>
      </c>
      <c r="DK25" s="33" t="e">
        <f t="shared" si="25"/>
        <v>#N/A</v>
      </c>
      <c r="DL25" s="33">
        <f t="shared" si="26"/>
        <v>0</v>
      </c>
      <c r="DM25" s="33">
        <f t="shared" si="27"/>
        <v>0</v>
      </c>
      <c r="DN25" s="33">
        <f t="shared" si="28"/>
        <v>0</v>
      </c>
      <c r="DO25" s="33">
        <f t="shared" si="29"/>
        <v>0</v>
      </c>
      <c r="DP25" s="33">
        <f t="shared" si="30"/>
        <v>0</v>
      </c>
      <c r="DQ25" s="33">
        <f t="shared" si="31"/>
        <v>0</v>
      </c>
      <c r="DR25" s="33">
        <f t="shared" si="32"/>
        <v>0</v>
      </c>
      <c r="DS25" s="33">
        <f t="shared" si="33"/>
        <v>0</v>
      </c>
      <c r="DT25" s="33">
        <f t="shared" si="34"/>
        <v>0</v>
      </c>
      <c r="DU25" s="33">
        <f t="shared" si="35"/>
        <v>0</v>
      </c>
    </row>
    <row r="26" spans="2:125" x14ac:dyDescent="0.3">
      <c r="B26" s="29">
        <v>20</v>
      </c>
      <c r="C26">
        <f>duration_freq!AF25</f>
        <v>0</v>
      </c>
      <c r="D26" s="11">
        <f>duration_freq!AG25</f>
        <v>0</v>
      </c>
      <c r="F26" s="29">
        <f>duration_freq!A15</f>
        <v>13</v>
      </c>
      <c r="G26">
        <f>duration_freq!B15</f>
        <v>1</v>
      </c>
      <c r="H26" s="11">
        <f>duration_freq!C15</f>
        <v>2.777777777777778E-2</v>
      </c>
      <c r="K26" s="29">
        <v>20</v>
      </c>
      <c r="L26">
        <f>duration_freq!AL25</f>
        <v>0</v>
      </c>
      <c r="M26">
        <f>duration_freq!AM25</f>
        <v>0</v>
      </c>
      <c r="S26" s="29">
        <v>20</v>
      </c>
      <c r="T26">
        <f>duration_freq!AP25</f>
        <v>0</v>
      </c>
      <c r="U26">
        <f>duration_freq!AQ25</f>
        <v>0</v>
      </c>
      <c r="AA26" s="29">
        <v>20</v>
      </c>
      <c r="AB26">
        <f>duration_freq!AT25</f>
        <v>0</v>
      </c>
      <c r="AC26" s="11">
        <f>duration_freq!AU25</f>
        <v>0</v>
      </c>
      <c r="AF26">
        <f>SUM(AF16:AF25)</f>
        <v>17</v>
      </c>
      <c r="AJ26" s="29">
        <v>20</v>
      </c>
      <c r="AK26">
        <f>duration_freq!AZ25</f>
        <v>0</v>
      </c>
      <c r="AL26" s="11">
        <f>duration_freq!BA25</f>
        <v>0</v>
      </c>
      <c r="AR26" s="29">
        <v>20</v>
      </c>
      <c r="AS26">
        <f>duration_freq!BD25</f>
        <v>0</v>
      </c>
      <c r="AT26" s="11">
        <f>duration_freq!BE25</f>
        <v>0</v>
      </c>
      <c r="AZ26" s="29">
        <v>20</v>
      </c>
      <c r="BA26">
        <f>duration_freq!BH25</f>
        <v>0</v>
      </c>
      <c r="BB26" s="11">
        <f>duration_freq!BI25</f>
        <v>0</v>
      </c>
      <c r="BD26" s="32"/>
      <c r="BE26" s="32"/>
      <c r="BF26" s="32"/>
      <c r="BP26" s="29">
        <v>20</v>
      </c>
      <c r="BQ26" s="33" t="e">
        <f t="shared" si="17"/>
        <v>#N/A</v>
      </c>
      <c r="BR26" s="33" t="e">
        <f t="shared" si="18"/>
        <v>#N/A</v>
      </c>
      <c r="BS26" s="33" t="e">
        <f t="shared" si="19"/>
        <v>#N/A</v>
      </c>
      <c r="BT26" s="33" t="e">
        <f t="shared" si="20"/>
        <v>#N/A</v>
      </c>
      <c r="BU26" s="33" t="e">
        <f t="shared" si="21"/>
        <v>#N/A</v>
      </c>
      <c r="BV26" s="33" t="e">
        <f t="shared" si="21"/>
        <v>#N/A</v>
      </c>
      <c r="BW26" s="33" t="e">
        <f t="shared" si="22"/>
        <v>#N/A</v>
      </c>
      <c r="BX26" s="33"/>
      <c r="BZ26" s="29">
        <v>20</v>
      </c>
      <c r="CA26" s="33">
        <f t="shared" si="0"/>
        <v>0</v>
      </c>
      <c r="CB26" s="33">
        <f t="shared" si="1"/>
        <v>0</v>
      </c>
      <c r="CC26" s="33">
        <f t="shared" si="2"/>
        <v>0</v>
      </c>
      <c r="CD26" s="33">
        <f t="shared" si="3"/>
        <v>0</v>
      </c>
      <c r="CE26" s="33">
        <f t="shared" si="4"/>
        <v>0</v>
      </c>
      <c r="CF26" s="33">
        <f t="shared" si="5"/>
        <v>0</v>
      </c>
      <c r="CG26" s="33">
        <f t="shared" si="6"/>
        <v>0</v>
      </c>
      <c r="CH26" s="33" t="e">
        <f t="shared" si="7"/>
        <v>#N/A</v>
      </c>
      <c r="CT26" s="33" t="e">
        <f t="shared" si="23"/>
        <v>#N/A</v>
      </c>
      <c r="CU26" s="33" t="e">
        <f t="shared" si="36"/>
        <v>#N/A</v>
      </c>
      <c r="CV26" s="33" t="e">
        <f t="shared" si="37"/>
        <v>#N/A</v>
      </c>
      <c r="CW26" s="33" t="e">
        <f t="shared" si="38"/>
        <v>#N/A</v>
      </c>
      <c r="CX26" s="33" t="e">
        <f t="shared" si="39"/>
        <v>#N/A</v>
      </c>
      <c r="CY26" s="33" t="e">
        <f t="shared" si="40"/>
        <v>#N/A</v>
      </c>
      <c r="CZ26" s="33" t="e">
        <f t="shared" si="41"/>
        <v>#N/A</v>
      </c>
      <c r="DA26" s="33">
        <f t="shared" si="42"/>
        <v>0</v>
      </c>
      <c r="DB26" s="33">
        <f t="shared" si="43"/>
        <v>0</v>
      </c>
      <c r="DC26" s="33">
        <f t="shared" si="44"/>
        <v>2000</v>
      </c>
      <c r="DD26" s="33">
        <f t="shared" si="45"/>
        <v>0</v>
      </c>
      <c r="DE26" s="33">
        <f t="shared" si="46"/>
        <v>0</v>
      </c>
      <c r="DF26" s="33">
        <f t="shared" si="47"/>
        <v>0</v>
      </c>
      <c r="DG26" s="33">
        <f t="shared" si="48"/>
        <v>0</v>
      </c>
      <c r="DH26" s="33">
        <f t="shared" si="49"/>
        <v>0</v>
      </c>
      <c r="DI26" s="33">
        <f t="shared" si="50"/>
        <v>0</v>
      </c>
      <c r="DJ26" s="33">
        <f t="shared" si="24"/>
        <v>0</v>
      </c>
      <c r="DK26" s="33" t="e">
        <f t="shared" si="25"/>
        <v>#N/A</v>
      </c>
      <c r="DL26" s="33">
        <f t="shared" si="26"/>
        <v>0</v>
      </c>
      <c r="DM26" s="33">
        <f t="shared" si="27"/>
        <v>0</v>
      </c>
      <c r="DN26" s="33">
        <f t="shared" si="28"/>
        <v>0</v>
      </c>
      <c r="DO26" s="33">
        <f t="shared" si="29"/>
        <v>0</v>
      </c>
      <c r="DP26" s="33">
        <f t="shared" si="30"/>
        <v>0</v>
      </c>
      <c r="DQ26" s="33">
        <f t="shared" si="31"/>
        <v>0</v>
      </c>
      <c r="DR26" s="33">
        <f t="shared" si="32"/>
        <v>0</v>
      </c>
      <c r="DS26" s="33">
        <f t="shared" si="33"/>
        <v>0</v>
      </c>
      <c r="DT26" s="33">
        <f t="shared" si="34"/>
        <v>0</v>
      </c>
      <c r="DU26" s="33">
        <f t="shared" si="35"/>
        <v>0</v>
      </c>
    </row>
    <row r="27" spans="2:125" x14ac:dyDescent="0.3">
      <c r="B27" s="29">
        <v>21</v>
      </c>
      <c r="C27">
        <f>duration_freq!AF26</f>
        <v>0</v>
      </c>
      <c r="D27" s="11">
        <f>duration_freq!AG26</f>
        <v>0</v>
      </c>
      <c r="F27" s="29">
        <f>duration_freq!A16</f>
        <v>14</v>
      </c>
      <c r="G27">
        <f>duration_freq!B16</f>
        <v>2</v>
      </c>
      <c r="H27" s="11">
        <f>duration_freq!C16</f>
        <v>5.5555555555555552E-2</v>
      </c>
      <c r="K27" s="29">
        <v>21</v>
      </c>
      <c r="L27">
        <f>duration_freq!AL26</f>
        <v>0</v>
      </c>
      <c r="M27">
        <f>duration_freq!AM26</f>
        <v>0</v>
      </c>
      <c r="S27" s="29">
        <v>21</v>
      </c>
      <c r="T27">
        <f>duration_freq!AP26</f>
        <v>0</v>
      </c>
      <c r="U27">
        <f>duration_freq!AQ26</f>
        <v>0</v>
      </c>
      <c r="AA27" s="29">
        <v>21</v>
      </c>
      <c r="AB27">
        <f>duration_freq!AT26</f>
        <v>0</v>
      </c>
      <c r="AC27" s="11">
        <f>duration_freq!AU26</f>
        <v>0</v>
      </c>
      <c r="AJ27" s="29">
        <v>21</v>
      </c>
      <c r="AK27">
        <f>duration_freq!AZ26</f>
        <v>0</v>
      </c>
      <c r="AL27" s="11">
        <f>duration_freq!BA26</f>
        <v>0</v>
      </c>
      <c r="AR27" s="29">
        <v>21</v>
      </c>
      <c r="AS27">
        <f>duration_freq!BD26</f>
        <v>0</v>
      </c>
      <c r="AT27" s="11">
        <f>duration_freq!BE26</f>
        <v>0</v>
      </c>
      <c r="AZ27" s="29">
        <v>21</v>
      </c>
      <c r="BA27">
        <f>duration_freq!BH26</f>
        <v>0</v>
      </c>
      <c r="BB27" s="11">
        <f>duration_freq!BI26</f>
        <v>0</v>
      </c>
      <c r="BD27" s="32"/>
      <c r="BE27" s="32"/>
      <c r="BF27" s="32"/>
      <c r="BP27" s="29">
        <v>21</v>
      </c>
      <c r="BQ27" s="33" t="e">
        <f t="shared" si="17"/>
        <v>#N/A</v>
      </c>
      <c r="BR27" s="33" t="e">
        <f t="shared" si="18"/>
        <v>#N/A</v>
      </c>
      <c r="BS27" s="33" t="e">
        <f t="shared" si="19"/>
        <v>#N/A</v>
      </c>
      <c r="BT27" s="33" t="e">
        <f t="shared" si="20"/>
        <v>#N/A</v>
      </c>
      <c r="BU27" s="33" t="e">
        <f t="shared" si="21"/>
        <v>#N/A</v>
      </c>
      <c r="BV27" s="33" t="e">
        <f t="shared" si="21"/>
        <v>#N/A</v>
      </c>
      <c r="BW27" s="33" t="e">
        <f t="shared" si="22"/>
        <v>#N/A</v>
      </c>
      <c r="BX27" s="33"/>
      <c r="BZ27" s="29">
        <v>21</v>
      </c>
      <c r="CA27" s="33">
        <f t="shared" si="0"/>
        <v>0</v>
      </c>
      <c r="CB27" s="33">
        <f t="shared" si="1"/>
        <v>0</v>
      </c>
      <c r="CC27" s="33">
        <f t="shared" si="2"/>
        <v>0</v>
      </c>
      <c r="CD27" s="33">
        <f t="shared" si="3"/>
        <v>0</v>
      </c>
      <c r="CE27" s="33">
        <f t="shared" si="4"/>
        <v>0</v>
      </c>
      <c r="CF27" s="33">
        <f t="shared" si="5"/>
        <v>0</v>
      </c>
      <c r="CG27" s="33">
        <f t="shared" si="6"/>
        <v>0</v>
      </c>
      <c r="CH27" s="33" t="e">
        <f t="shared" si="7"/>
        <v>#N/A</v>
      </c>
      <c r="CT27" s="33" t="e">
        <f t="shared" si="23"/>
        <v>#N/A</v>
      </c>
      <c r="CU27" s="33" t="e">
        <f t="shared" si="36"/>
        <v>#N/A</v>
      </c>
      <c r="CV27" s="33" t="e">
        <f t="shared" si="37"/>
        <v>#N/A</v>
      </c>
      <c r="CW27" s="33" t="e">
        <f t="shared" si="38"/>
        <v>#N/A</v>
      </c>
      <c r="CX27" s="33" t="e">
        <f t="shared" si="39"/>
        <v>#N/A</v>
      </c>
      <c r="CY27" s="33" t="e">
        <f t="shared" si="40"/>
        <v>#N/A</v>
      </c>
      <c r="CZ27" s="33" t="e">
        <f t="shared" si="41"/>
        <v>#N/A</v>
      </c>
      <c r="DA27" s="33">
        <f t="shared" si="42"/>
        <v>0</v>
      </c>
      <c r="DB27" s="33">
        <f t="shared" si="43"/>
        <v>0</v>
      </c>
      <c r="DC27" s="33">
        <f t="shared" si="44"/>
        <v>2100</v>
      </c>
      <c r="DD27" s="33">
        <f t="shared" si="45"/>
        <v>0</v>
      </c>
      <c r="DE27" s="33">
        <f t="shared" si="46"/>
        <v>0</v>
      </c>
      <c r="DF27" s="33">
        <f t="shared" si="47"/>
        <v>0</v>
      </c>
      <c r="DG27" s="33">
        <f t="shared" si="48"/>
        <v>0</v>
      </c>
      <c r="DH27" s="33">
        <f t="shared" si="49"/>
        <v>0</v>
      </c>
      <c r="DI27" s="33">
        <f t="shared" si="50"/>
        <v>0</v>
      </c>
      <c r="DJ27" s="33">
        <f t="shared" si="24"/>
        <v>0</v>
      </c>
      <c r="DK27" s="33" t="e">
        <f t="shared" si="25"/>
        <v>#N/A</v>
      </c>
      <c r="DL27" s="33">
        <f t="shared" si="26"/>
        <v>0</v>
      </c>
      <c r="DM27" s="33">
        <f t="shared" si="27"/>
        <v>0</v>
      </c>
      <c r="DN27" s="33">
        <f t="shared" si="28"/>
        <v>0</v>
      </c>
      <c r="DO27" s="33">
        <f t="shared" si="29"/>
        <v>0</v>
      </c>
      <c r="DP27" s="33">
        <f t="shared" si="30"/>
        <v>0</v>
      </c>
      <c r="DQ27" s="33">
        <f t="shared" si="31"/>
        <v>0</v>
      </c>
      <c r="DR27" s="33">
        <f t="shared" si="32"/>
        <v>0</v>
      </c>
      <c r="DS27" s="33">
        <f t="shared" si="33"/>
        <v>0</v>
      </c>
      <c r="DT27" s="33">
        <f t="shared" si="34"/>
        <v>0</v>
      </c>
      <c r="DU27" s="33">
        <f t="shared" si="35"/>
        <v>0</v>
      </c>
    </row>
    <row r="28" spans="2:125" x14ac:dyDescent="0.3">
      <c r="B28" s="29">
        <v>22</v>
      </c>
      <c r="C28">
        <f>duration_freq!AF27</f>
        <v>0</v>
      </c>
      <c r="D28" s="11">
        <f>duration_freq!AG27</f>
        <v>0</v>
      </c>
      <c r="G28">
        <f>SUM(G16:G27)</f>
        <v>36</v>
      </c>
      <c r="K28" s="29">
        <v>22</v>
      </c>
      <c r="L28">
        <f>duration_freq!AL27</f>
        <v>0</v>
      </c>
      <c r="M28">
        <f>duration_freq!AM27</f>
        <v>0</v>
      </c>
      <c r="S28" s="29">
        <v>22</v>
      </c>
      <c r="T28">
        <f>duration_freq!AP27</f>
        <v>0</v>
      </c>
      <c r="U28">
        <f>duration_freq!AQ27</f>
        <v>0</v>
      </c>
      <c r="AA28" s="29">
        <v>22</v>
      </c>
      <c r="AB28">
        <f>duration_freq!AT27</f>
        <v>0</v>
      </c>
      <c r="AC28" s="11">
        <f>duration_freq!AU27</f>
        <v>0</v>
      </c>
      <c r="AJ28" s="29">
        <v>22</v>
      </c>
      <c r="AK28">
        <f>duration_freq!AZ27</f>
        <v>1</v>
      </c>
      <c r="AL28" s="11">
        <f>duration_freq!BA27</f>
        <v>8.3333333333333329E-2</v>
      </c>
      <c r="AR28" s="29">
        <v>22</v>
      </c>
      <c r="AS28">
        <f>duration_freq!BD27</f>
        <v>0</v>
      </c>
      <c r="AT28" s="11">
        <f>duration_freq!BE27</f>
        <v>0</v>
      </c>
      <c r="AZ28" s="29">
        <v>22</v>
      </c>
      <c r="BA28">
        <f>duration_freq!BH27</f>
        <v>0</v>
      </c>
      <c r="BB28" s="11">
        <f>duration_freq!BI27</f>
        <v>0</v>
      </c>
      <c r="BP28" s="29">
        <v>22</v>
      </c>
      <c r="BQ28" s="33" t="e">
        <f t="shared" si="17"/>
        <v>#N/A</v>
      </c>
      <c r="BR28" s="33" t="e">
        <f t="shared" si="18"/>
        <v>#N/A</v>
      </c>
      <c r="BS28" s="33" t="e">
        <f t="shared" si="19"/>
        <v>#N/A</v>
      </c>
      <c r="BT28" s="33" t="e">
        <f t="shared" si="20"/>
        <v>#N/A</v>
      </c>
      <c r="BU28" s="33" t="e">
        <f t="shared" si="21"/>
        <v>#N/A</v>
      </c>
      <c r="BV28" s="33" t="e">
        <f t="shared" si="21"/>
        <v>#N/A</v>
      </c>
      <c r="BW28" s="33" t="e">
        <f t="shared" si="22"/>
        <v>#N/A</v>
      </c>
      <c r="BX28" s="33"/>
      <c r="BZ28" s="29">
        <v>22</v>
      </c>
      <c r="CA28" s="33">
        <f t="shared" si="0"/>
        <v>0</v>
      </c>
      <c r="CB28" s="33">
        <f t="shared" si="1"/>
        <v>0</v>
      </c>
      <c r="CC28" s="33">
        <f t="shared" si="2"/>
        <v>0</v>
      </c>
      <c r="CD28" s="33">
        <f t="shared" si="3"/>
        <v>0</v>
      </c>
      <c r="CE28" s="33">
        <f t="shared" si="4"/>
        <v>8.3333333333333329E-2</v>
      </c>
      <c r="CF28" s="33">
        <f t="shared" si="5"/>
        <v>0</v>
      </c>
      <c r="CG28" s="33">
        <f t="shared" si="6"/>
        <v>0</v>
      </c>
      <c r="CH28" s="33" t="e">
        <f t="shared" si="7"/>
        <v>#N/A</v>
      </c>
      <c r="CT28" s="33" t="e">
        <f t="shared" si="23"/>
        <v>#N/A</v>
      </c>
      <c r="CU28" s="33" t="e">
        <f t="shared" si="36"/>
        <v>#N/A</v>
      </c>
      <c r="CV28" s="33" t="e">
        <f t="shared" si="37"/>
        <v>#N/A</v>
      </c>
      <c r="CW28" s="33" t="e">
        <f t="shared" si="38"/>
        <v>#N/A</v>
      </c>
      <c r="CX28" s="33" t="e">
        <f t="shared" si="39"/>
        <v>#N/A</v>
      </c>
      <c r="CY28" s="33" t="e">
        <f t="shared" si="40"/>
        <v>#N/A</v>
      </c>
      <c r="CZ28" s="33" t="e">
        <f t="shared" si="41"/>
        <v>#N/A</v>
      </c>
      <c r="DA28" s="33">
        <f t="shared" si="42"/>
        <v>0</v>
      </c>
      <c r="DB28" s="33">
        <f t="shared" si="43"/>
        <v>0</v>
      </c>
      <c r="DC28" s="33">
        <f t="shared" si="44"/>
        <v>2200</v>
      </c>
      <c r="DD28" s="33">
        <f t="shared" si="45"/>
        <v>0</v>
      </c>
      <c r="DE28" s="33">
        <f t="shared" si="46"/>
        <v>0</v>
      </c>
      <c r="DF28" s="33">
        <f t="shared" si="47"/>
        <v>0</v>
      </c>
      <c r="DG28" s="33">
        <f t="shared" si="48"/>
        <v>0</v>
      </c>
      <c r="DH28" s="33">
        <f t="shared" si="49"/>
        <v>8.3333333333333321</v>
      </c>
      <c r="DI28" s="33">
        <f t="shared" si="50"/>
        <v>0</v>
      </c>
      <c r="DJ28" s="33">
        <f t="shared" si="24"/>
        <v>0</v>
      </c>
      <c r="DK28" s="33" t="e">
        <f t="shared" si="25"/>
        <v>#N/A</v>
      </c>
      <c r="DL28" s="33">
        <f t="shared" si="26"/>
        <v>0</v>
      </c>
      <c r="DM28" s="33">
        <f t="shared" si="27"/>
        <v>0</v>
      </c>
      <c r="DN28" s="33">
        <f t="shared" si="28"/>
        <v>0</v>
      </c>
      <c r="DO28" s="33">
        <f t="shared" si="29"/>
        <v>0</v>
      </c>
      <c r="DP28" s="33">
        <f t="shared" si="30"/>
        <v>0</v>
      </c>
      <c r="DQ28" s="33">
        <f t="shared" si="31"/>
        <v>0</v>
      </c>
      <c r="DR28" s="33">
        <f t="shared" si="32"/>
        <v>0</v>
      </c>
      <c r="DS28" s="33">
        <f t="shared" si="33"/>
        <v>0</v>
      </c>
      <c r="DT28" s="33">
        <f t="shared" si="34"/>
        <v>0</v>
      </c>
      <c r="DU28" s="33">
        <f t="shared" si="35"/>
        <v>0</v>
      </c>
    </row>
    <row r="29" spans="2:125" x14ac:dyDescent="0.3">
      <c r="B29" s="29">
        <v>23</v>
      </c>
      <c r="C29">
        <f>duration_freq!AF28</f>
        <v>0</v>
      </c>
      <c r="D29" s="11">
        <f>duration_freq!AG28</f>
        <v>0</v>
      </c>
      <c r="K29" s="29">
        <v>23</v>
      </c>
      <c r="L29">
        <f>duration_freq!AL28</f>
        <v>0</v>
      </c>
      <c r="M29">
        <f>duration_freq!AM28</f>
        <v>0</v>
      </c>
      <c r="S29" s="29">
        <v>23</v>
      </c>
      <c r="T29">
        <f>duration_freq!AP28</f>
        <v>0</v>
      </c>
      <c r="U29">
        <f>duration_freq!AQ28</f>
        <v>0</v>
      </c>
      <c r="AA29" s="29">
        <v>23</v>
      </c>
      <c r="AB29">
        <f>duration_freq!AT28</f>
        <v>0</v>
      </c>
      <c r="AC29" s="11">
        <f>duration_freq!AU28</f>
        <v>0</v>
      </c>
      <c r="AJ29" s="29">
        <v>23</v>
      </c>
      <c r="AK29">
        <f>duration_freq!AZ28</f>
        <v>0</v>
      </c>
      <c r="AL29" s="11">
        <f>duration_freq!BA28</f>
        <v>0</v>
      </c>
      <c r="AR29" s="29">
        <v>23</v>
      </c>
      <c r="AS29">
        <f>duration_freq!BD28</f>
        <v>0</v>
      </c>
      <c r="AT29" s="11">
        <f>duration_freq!BE28</f>
        <v>0</v>
      </c>
      <c r="AZ29" s="29">
        <v>23</v>
      </c>
      <c r="BA29">
        <f>duration_freq!BH28</f>
        <v>0</v>
      </c>
      <c r="BB29" s="11">
        <f>duration_freq!BI28</f>
        <v>0</v>
      </c>
      <c r="BP29" s="29">
        <v>23</v>
      </c>
      <c r="BQ29" s="33" t="e">
        <f t="shared" si="17"/>
        <v>#N/A</v>
      </c>
      <c r="BR29" s="33" t="e">
        <f t="shared" si="18"/>
        <v>#N/A</v>
      </c>
      <c r="BS29" s="33" t="e">
        <f t="shared" si="19"/>
        <v>#N/A</v>
      </c>
      <c r="BT29" s="33" t="e">
        <f t="shared" si="20"/>
        <v>#N/A</v>
      </c>
      <c r="BU29" s="33" t="e">
        <f t="shared" si="21"/>
        <v>#N/A</v>
      </c>
      <c r="BV29" s="33" t="e">
        <f t="shared" si="21"/>
        <v>#N/A</v>
      </c>
      <c r="BW29" s="33" t="e">
        <f t="shared" si="22"/>
        <v>#N/A</v>
      </c>
      <c r="BX29" s="33"/>
      <c r="BZ29" s="29">
        <v>23</v>
      </c>
      <c r="CA29" s="33">
        <f t="shared" si="0"/>
        <v>0</v>
      </c>
      <c r="CB29" s="33">
        <f t="shared" si="1"/>
        <v>0</v>
      </c>
      <c r="CC29" s="33">
        <f t="shared" si="2"/>
        <v>0</v>
      </c>
      <c r="CD29" s="33">
        <f t="shared" si="3"/>
        <v>0</v>
      </c>
      <c r="CE29" s="33">
        <f t="shared" si="4"/>
        <v>0</v>
      </c>
      <c r="CF29" s="33">
        <f t="shared" si="5"/>
        <v>0</v>
      </c>
      <c r="CG29" s="33">
        <f t="shared" si="6"/>
        <v>0</v>
      </c>
      <c r="CH29" s="33" t="e">
        <f t="shared" si="7"/>
        <v>#N/A</v>
      </c>
      <c r="CT29" s="33" t="e">
        <f t="shared" si="23"/>
        <v>#N/A</v>
      </c>
      <c r="CU29" s="33" t="e">
        <f t="shared" si="36"/>
        <v>#N/A</v>
      </c>
      <c r="CV29" s="33" t="e">
        <f t="shared" si="37"/>
        <v>#N/A</v>
      </c>
      <c r="CW29" s="33" t="e">
        <f t="shared" si="38"/>
        <v>#N/A</v>
      </c>
      <c r="CX29" s="33" t="e">
        <f t="shared" si="39"/>
        <v>#N/A</v>
      </c>
      <c r="CY29" s="33" t="e">
        <f t="shared" si="40"/>
        <v>#N/A</v>
      </c>
      <c r="CZ29" s="33" t="e">
        <f t="shared" si="41"/>
        <v>#N/A</v>
      </c>
      <c r="DA29" s="33">
        <f t="shared" si="42"/>
        <v>0</v>
      </c>
      <c r="DB29" s="33">
        <f t="shared" si="43"/>
        <v>0</v>
      </c>
      <c r="DC29" s="33">
        <f t="shared" si="44"/>
        <v>2300</v>
      </c>
      <c r="DD29" s="33">
        <f t="shared" si="45"/>
        <v>0</v>
      </c>
      <c r="DE29" s="33">
        <f t="shared" si="46"/>
        <v>0</v>
      </c>
      <c r="DF29" s="33">
        <f t="shared" si="47"/>
        <v>0</v>
      </c>
      <c r="DG29" s="33">
        <f t="shared" si="48"/>
        <v>0</v>
      </c>
      <c r="DH29" s="33">
        <f t="shared" si="49"/>
        <v>0</v>
      </c>
      <c r="DI29" s="33">
        <f t="shared" si="50"/>
        <v>0</v>
      </c>
      <c r="DJ29" s="33">
        <f t="shared" si="24"/>
        <v>0</v>
      </c>
      <c r="DK29" s="33" t="e">
        <f t="shared" si="25"/>
        <v>#N/A</v>
      </c>
      <c r="DL29" s="33">
        <f t="shared" si="26"/>
        <v>0</v>
      </c>
      <c r="DM29" s="33">
        <f t="shared" si="27"/>
        <v>0</v>
      </c>
      <c r="DN29" s="33">
        <f t="shared" si="28"/>
        <v>0</v>
      </c>
      <c r="DO29" s="33">
        <f t="shared" si="29"/>
        <v>0</v>
      </c>
      <c r="DP29" s="33">
        <f t="shared" si="30"/>
        <v>0</v>
      </c>
      <c r="DQ29" s="33">
        <f t="shared" si="31"/>
        <v>0</v>
      </c>
      <c r="DR29" s="33">
        <f t="shared" si="32"/>
        <v>0</v>
      </c>
      <c r="DS29" s="33">
        <f t="shared" si="33"/>
        <v>0</v>
      </c>
      <c r="DT29" s="33">
        <f t="shared" si="34"/>
        <v>0</v>
      </c>
      <c r="DU29" s="33">
        <f t="shared" si="35"/>
        <v>0</v>
      </c>
    </row>
    <row r="30" spans="2:125" x14ac:dyDescent="0.3">
      <c r="B30" s="32"/>
      <c r="C30">
        <f>SUM(C6:C29)</f>
        <v>36</v>
      </c>
      <c r="D30" s="11"/>
      <c r="K30" s="32"/>
      <c r="L30">
        <f>SUM(L6:L29)</f>
        <v>1</v>
      </c>
      <c r="M30" s="11"/>
      <c r="S30" s="32"/>
      <c r="T30">
        <f>SUM(T6:T29)</f>
        <v>1</v>
      </c>
      <c r="U30" s="11"/>
      <c r="AA30" s="32"/>
      <c r="AB30">
        <f>SUM(AB6:AB29)</f>
        <v>17</v>
      </c>
      <c r="AC30" s="11"/>
      <c r="AJ30" s="32"/>
      <c r="AK30">
        <f>SUM(AK6:AK29)</f>
        <v>12</v>
      </c>
      <c r="AL30" s="11"/>
      <c r="AR30" s="32"/>
      <c r="AS30">
        <f>SUM(AS6:AS29)</f>
        <v>3</v>
      </c>
      <c r="AT30" s="11"/>
      <c r="AZ30" s="32"/>
      <c r="BA30">
        <f>SUM(BA6:BA29)</f>
        <v>18</v>
      </c>
      <c r="BB30" s="11"/>
      <c r="BQ30" s="33">
        <f>C30</f>
        <v>36</v>
      </c>
      <c r="BR30" s="33">
        <f>L30</f>
        <v>1</v>
      </c>
      <c r="BS30" s="33">
        <f>T30</f>
        <v>1</v>
      </c>
      <c r="BT30" s="33">
        <f>AB30</f>
        <v>17</v>
      </c>
      <c r="BU30" s="33">
        <f>AK30</f>
        <v>12</v>
      </c>
      <c r="BV30" s="33">
        <f>AS30</f>
        <v>3</v>
      </c>
      <c r="BW30" s="33">
        <f>BA30</f>
        <v>18</v>
      </c>
      <c r="BX30" s="33"/>
      <c r="CT30" s="33">
        <f t="shared" si="23"/>
        <v>3600</v>
      </c>
      <c r="CU30" s="33">
        <f t="shared" si="36"/>
        <v>100</v>
      </c>
      <c r="CV30" s="33">
        <f t="shared" si="37"/>
        <v>100</v>
      </c>
      <c r="CW30" s="33">
        <f t="shared" si="38"/>
        <v>1700</v>
      </c>
      <c r="CX30" s="33">
        <f t="shared" si="39"/>
        <v>1200</v>
      </c>
      <c r="CY30" s="33">
        <f t="shared" si="40"/>
        <v>300</v>
      </c>
      <c r="CZ30" s="33">
        <f t="shared" si="41"/>
        <v>1800</v>
      </c>
      <c r="DA30" s="33">
        <f t="shared" si="42"/>
        <v>0</v>
      </c>
      <c r="DB30" s="33">
        <f t="shared" si="43"/>
        <v>0</v>
      </c>
      <c r="DC30" s="33">
        <f t="shared" si="44"/>
        <v>0</v>
      </c>
      <c r="DD30" s="33">
        <f t="shared" si="45"/>
        <v>0</v>
      </c>
      <c r="DE30" s="33">
        <f t="shared" si="46"/>
        <v>0</v>
      </c>
      <c r="DF30" s="33">
        <f t="shared" si="47"/>
        <v>0</v>
      </c>
      <c r="DG30" s="33">
        <f t="shared" si="48"/>
        <v>0</v>
      </c>
      <c r="DH30" s="33">
        <f t="shared" si="49"/>
        <v>0</v>
      </c>
      <c r="DI30" s="33">
        <f t="shared" si="50"/>
        <v>0</v>
      </c>
      <c r="DJ30" s="33">
        <f t="shared" si="24"/>
        <v>0</v>
      </c>
      <c r="DK30" s="33">
        <f t="shared" si="25"/>
        <v>0</v>
      </c>
      <c r="DL30" s="33">
        <f t="shared" si="26"/>
        <v>0</v>
      </c>
      <c r="DM30" s="33">
        <f t="shared" si="27"/>
        <v>0</v>
      </c>
      <c r="DN30" s="33">
        <f t="shared" si="28"/>
        <v>0</v>
      </c>
      <c r="DO30" s="33">
        <f t="shared" si="29"/>
        <v>0</v>
      </c>
      <c r="DP30" s="33">
        <f t="shared" si="30"/>
        <v>0</v>
      </c>
      <c r="DQ30" s="33">
        <f t="shared" si="31"/>
        <v>0</v>
      </c>
      <c r="DR30" s="33">
        <f t="shared" si="32"/>
        <v>0</v>
      </c>
      <c r="DS30" s="33">
        <f t="shared" si="33"/>
        <v>0</v>
      </c>
      <c r="DT30" s="33">
        <f t="shared" si="34"/>
        <v>0</v>
      </c>
      <c r="DU30" s="33">
        <f t="shared" si="35"/>
        <v>0</v>
      </c>
    </row>
    <row r="31" spans="2:125" s="2" customFormat="1" x14ac:dyDescent="0.3"/>
    <row r="49" s="2" customFormat="1" x14ac:dyDescent="0.3"/>
    <row r="67" s="2" customFormat="1" x14ac:dyDescent="0.3"/>
    <row r="85" s="2" customFormat="1" x14ac:dyDescent="0.3"/>
  </sheetData>
  <mergeCells count="31">
    <mergeCell ref="B2:H2"/>
    <mergeCell ref="K2:AG2"/>
    <mergeCell ref="AJ2:BF2"/>
    <mergeCell ref="B3:H3"/>
    <mergeCell ref="K3:Q3"/>
    <mergeCell ref="S3:Y3"/>
    <mergeCell ref="AA3:AG3"/>
    <mergeCell ref="AJ3:AP3"/>
    <mergeCell ref="AR3:AX3"/>
    <mergeCell ref="AZ3:BF3"/>
    <mergeCell ref="B4:D4"/>
    <mergeCell ref="F4:H4"/>
    <mergeCell ref="K4:M4"/>
    <mergeCell ref="O4:Q4"/>
    <mergeCell ref="S4:U4"/>
    <mergeCell ref="W4:Y4"/>
    <mergeCell ref="AA4:AC4"/>
    <mergeCell ref="AE4:AG4"/>
    <mergeCell ref="AJ4:AL4"/>
    <mergeCell ref="BD4:BF4"/>
    <mergeCell ref="F14:H14"/>
    <mergeCell ref="O14:Q14"/>
    <mergeCell ref="W14:Y14"/>
    <mergeCell ref="AE14:AG14"/>
    <mergeCell ref="AN14:AP14"/>
    <mergeCell ref="AV14:AX14"/>
    <mergeCell ref="BD14:BF14"/>
    <mergeCell ref="AN4:AP4"/>
    <mergeCell ref="AR4:AT4"/>
    <mergeCell ref="AV4:AX4"/>
    <mergeCell ref="AZ4:BB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AX103"/>
  <sheetViews>
    <sheetView tabSelected="1" topLeftCell="Y70" zoomScale="88" workbookViewId="0">
      <selection activeCell="AP94" sqref="AP94"/>
    </sheetView>
  </sheetViews>
  <sheetFormatPr defaultRowHeight="14.4" x14ac:dyDescent="0.3"/>
  <sheetData>
    <row r="3" spans="4:50" x14ac:dyDescent="0.3">
      <c r="E3">
        <v>1</v>
      </c>
      <c r="F3">
        <f t="shared" ref="F3:R3" si="0">E3+1</f>
        <v>2</v>
      </c>
      <c r="G3">
        <f t="shared" si="0"/>
        <v>3</v>
      </c>
      <c r="H3">
        <f t="shared" si="0"/>
        <v>4</v>
      </c>
      <c r="I3">
        <f t="shared" si="0"/>
        <v>5</v>
      </c>
      <c r="J3">
        <f t="shared" si="0"/>
        <v>6</v>
      </c>
      <c r="K3">
        <f t="shared" si="0"/>
        <v>7</v>
      </c>
      <c r="L3">
        <f t="shared" si="0"/>
        <v>8</v>
      </c>
      <c r="M3">
        <f t="shared" si="0"/>
        <v>9</v>
      </c>
      <c r="N3">
        <f t="shared" si="0"/>
        <v>10</v>
      </c>
      <c r="O3">
        <f t="shared" si="0"/>
        <v>11</v>
      </c>
      <c r="P3">
        <f t="shared" si="0"/>
        <v>12</v>
      </c>
      <c r="Q3">
        <f t="shared" si="0"/>
        <v>13</v>
      </c>
      <c r="R3">
        <f t="shared" si="0"/>
        <v>14</v>
      </c>
      <c r="AL3" cm="1">
        <f t="array" ref="AL3:AX17">TRANSPOSE(D3:R15)</f>
        <v>0</v>
      </c>
      <c r="AM3" t="str">
        <v>1 Jam</v>
      </c>
      <c r="AN3" t="str">
        <v>2 Jam</v>
      </c>
      <c r="AO3" t="str">
        <v>3 Jam</v>
      </c>
      <c r="AP3" t="str">
        <v>4 Jam</v>
      </c>
      <c r="AQ3" t="str">
        <v>5 Jam</v>
      </c>
      <c r="AR3" t="str">
        <v>6 Jam</v>
      </c>
      <c r="AS3" t="str">
        <v>7 Jam</v>
      </c>
      <c r="AT3" t="str">
        <v>8 Jam</v>
      </c>
      <c r="AU3" t="str">
        <v>9 Jam</v>
      </c>
      <c r="AV3" t="str">
        <v>10 Jam</v>
      </c>
      <c r="AW3" t="str">
        <v>13 Jam</v>
      </c>
      <c r="AX3" t="str">
        <v>14 Jam</v>
      </c>
    </row>
    <row r="4" spans="4:50" x14ac:dyDescent="0.3">
      <c r="D4" s="24" t="s">
        <v>44</v>
      </c>
      <c r="E4">
        <v>100</v>
      </c>
      <c r="AL4">
        <v>1</v>
      </c>
      <c r="AM4" s="53">
        <v>100</v>
      </c>
      <c r="AN4" s="33">
        <v>37.143942903461422</v>
      </c>
      <c r="AO4" s="33">
        <v>25.631935836032941</v>
      </c>
      <c r="AP4" s="53">
        <v>34.702017788970409</v>
      </c>
      <c r="AQ4" s="53">
        <v>36.331079589216493</v>
      </c>
      <c r="AR4" s="33">
        <v>9.6689539960113233</v>
      </c>
      <c r="AS4" s="33">
        <v>1.8656716417910451</v>
      </c>
      <c r="AT4" s="33">
        <v>2.393666104802096</v>
      </c>
      <c r="AU4" s="33">
        <v>18.80103406256762</v>
      </c>
      <c r="AV4" s="33">
        <v>15.74833223392023</v>
      </c>
      <c r="AW4" s="33">
        <v>3.9285714285714279</v>
      </c>
      <c r="AX4" s="33">
        <v>5.4393042989547418</v>
      </c>
    </row>
    <row r="5" spans="4:50" x14ac:dyDescent="0.3">
      <c r="D5" s="24" t="s">
        <v>45</v>
      </c>
      <c r="E5">
        <v>37.143942903461422</v>
      </c>
      <c r="F5">
        <v>62.856057096538578</v>
      </c>
      <c r="AL5">
        <v>2</v>
      </c>
      <c r="AM5" s="33">
        <v>0</v>
      </c>
      <c r="AN5" s="53">
        <v>62.856057096538578</v>
      </c>
      <c r="AO5" s="33">
        <v>25.858657098579009</v>
      </c>
      <c r="AP5" s="33">
        <v>21.866847259551658</v>
      </c>
      <c r="AQ5" s="33">
        <v>27.496547224317901</v>
      </c>
      <c r="AR5" s="33">
        <v>20.534083221370221</v>
      </c>
      <c r="AS5" s="53">
        <v>60.447761194029837</v>
      </c>
      <c r="AT5" s="53">
        <v>42.252215673970909</v>
      </c>
      <c r="AU5" s="33">
        <v>19.471808129007279</v>
      </c>
      <c r="AV5" s="53">
        <v>25.417109580004819</v>
      </c>
      <c r="AW5" s="33">
        <v>0.7142857142857143</v>
      </c>
      <c r="AX5" s="33">
        <v>7.8559922922907859</v>
      </c>
    </row>
    <row r="6" spans="4:50" x14ac:dyDescent="0.3">
      <c r="D6" s="24" t="s">
        <v>46</v>
      </c>
      <c r="E6">
        <v>25.631935836032941</v>
      </c>
      <c r="F6">
        <v>25.858657098579009</v>
      </c>
      <c r="G6">
        <v>48.509407065388046</v>
      </c>
      <c r="AL6">
        <v>3</v>
      </c>
      <c r="AM6" s="33">
        <v>0</v>
      </c>
      <c r="AN6" s="33">
        <v>0</v>
      </c>
      <c r="AO6" s="53">
        <v>48.509407065388046</v>
      </c>
      <c r="AP6" s="33">
        <v>27.855155051007561</v>
      </c>
      <c r="AQ6" s="33">
        <v>12.497071023689241</v>
      </c>
      <c r="AR6" s="53">
        <v>33.220636805445743</v>
      </c>
      <c r="AS6" s="33">
        <v>32.089552238805972</v>
      </c>
      <c r="AT6" s="33">
        <v>6.1751787098441131</v>
      </c>
      <c r="AU6" s="33">
        <v>8.4364928424193426</v>
      </c>
      <c r="AV6" s="33">
        <v>11.30795287343963</v>
      </c>
      <c r="AW6" s="33">
        <v>10.71428571428571</v>
      </c>
      <c r="AX6" s="33">
        <v>6.6223071943637377</v>
      </c>
    </row>
    <row r="7" spans="4:50" x14ac:dyDescent="0.3">
      <c r="D7" s="24" t="s">
        <v>47</v>
      </c>
      <c r="E7">
        <v>34.702017788970409</v>
      </c>
      <c r="F7">
        <v>21.866847259551658</v>
      </c>
      <c r="G7">
        <v>27.855155051007561</v>
      </c>
      <c r="H7">
        <v>15.575979900470371</v>
      </c>
      <c r="AL7">
        <v>4</v>
      </c>
      <c r="AM7" s="33">
        <v>0</v>
      </c>
      <c r="AN7" s="33">
        <v>0</v>
      </c>
      <c r="AO7" s="33">
        <v>0</v>
      </c>
      <c r="AP7" s="33">
        <v>15.575979900470371</v>
      </c>
      <c r="AQ7" s="33">
        <v>14.325093162346979</v>
      </c>
      <c r="AR7" s="33">
        <v>15.995167722720209</v>
      </c>
      <c r="AS7" s="33">
        <v>1.4925373134328359</v>
      </c>
      <c r="AT7" s="33">
        <v>0.72570755974424905</v>
      </c>
      <c r="AU7" s="53">
        <v>21.85937660148732</v>
      </c>
      <c r="AV7" s="33">
        <v>3.9937967916510471</v>
      </c>
      <c r="AW7" s="33">
        <v>5.3571428571428568</v>
      </c>
      <c r="AX7" s="33">
        <v>10.393865948083359</v>
      </c>
    </row>
    <row r="8" spans="4:50" x14ac:dyDescent="0.3">
      <c r="D8" s="24" t="s">
        <v>48</v>
      </c>
      <c r="E8">
        <v>36.331079589216493</v>
      </c>
      <c r="F8">
        <v>27.496547224317901</v>
      </c>
      <c r="G8">
        <v>12.497071023689241</v>
      </c>
      <c r="H8">
        <v>14.325093162346979</v>
      </c>
      <c r="I8">
        <v>9.3502090004293859</v>
      </c>
      <c r="AL8">
        <v>5</v>
      </c>
      <c r="AM8" s="33">
        <v>0</v>
      </c>
      <c r="AN8" s="33">
        <v>0</v>
      </c>
      <c r="AO8" s="33">
        <v>0</v>
      </c>
      <c r="AP8" s="33">
        <v>0</v>
      </c>
      <c r="AQ8" s="33">
        <v>9.3502090004293859</v>
      </c>
      <c r="AR8" s="33">
        <v>18.966543015220491</v>
      </c>
      <c r="AS8" s="33">
        <v>0.37313432835820892</v>
      </c>
      <c r="AT8" s="33">
        <v>1.3718518153967301</v>
      </c>
      <c r="AU8" s="33">
        <v>8.0897174549305895</v>
      </c>
      <c r="AV8" s="33">
        <v>9.6664409721717721</v>
      </c>
      <c r="AW8" s="33">
        <v>0.7142857142857143</v>
      </c>
      <c r="AX8" s="33">
        <v>3.7677952238296681</v>
      </c>
    </row>
    <row r="9" spans="4:50" x14ac:dyDescent="0.3">
      <c r="D9" s="24" t="s">
        <v>49</v>
      </c>
      <c r="E9">
        <v>9.6689539960113233</v>
      </c>
      <c r="F9">
        <v>20.534083221370221</v>
      </c>
      <c r="G9">
        <v>33.220636805445743</v>
      </c>
      <c r="H9">
        <v>15.995167722720209</v>
      </c>
      <c r="I9">
        <v>18.966543015220491</v>
      </c>
      <c r="J9">
        <v>1.614615239232017</v>
      </c>
      <c r="AL9">
        <v>6</v>
      </c>
      <c r="AM9" s="33">
        <v>0</v>
      </c>
      <c r="AN9" s="33">
        <v>0</v>
      </c>
      <c r="AO9" s="33">
        <v>0</v>
      </c>
      <c r="AP9" s="33">
        <v>0</v>
      </c>
      <c r="AQ9" s="33">
        <v>0</v>
      </c>
      <c r="AR9" s="33">
        <v>1.614615239232017</v>
      </c>
      <c r="AS9" s="33">
        <v>2.238805970149254</v>
      </c>
      <c r="AT9" s="33">
        <v>5.9170080916700503</v>
      </c>
      <c r="AU9" s="33">
        <v>8.6187065107221361</v>
      </c>
      <c r="AV9" s="33">
        <v>21.84193636190161</v>
      </c>
      <c r="AW9" s="33">
        <v>0.7142857142857143</v>
      </c>
      <c r="AX9" s="33">
        <v>11.406757292466409</v>
      </c>
    </row>
    <row r="10" spans="4:50" x14ac:dyDescent="0.3">
      <c r="D10" s="24" t="s">
        <v>50</v>
      </c>
      <c r="E10">
        <v>1.8656716417910451</v>
      </c>
      <c r="F10">
        <v>60.447761194029837</v>
      </c>
      <c r="G10">
        <v>32.089552238805972</v>
      </c>
      <c r="H10">
        <v>1.4925373134328359</v>
      </c>
      <c r="I10">
        <v>0.37313432835820892</v>
      </c>
      <c r="J10">
        <v>2.238805970149254</v>
      </c>
      <c r="K10">
        <v>1.4925373134328359</v>
      </c>
      <c r="AL10">
        <v>7</v>
      </c>
      <c r="AM10" s="33">
        <v>0</v>
      </c>
      <c r="AN10" s="33">
        <v>0</v>
      </c>
      <c r="AO10" s="33">
        <v>0</v>
      </c>
      <c r="AP10" s="33">
        <v>0</v>
      </c>
      <c r="AQ10" s="33">
        <v>0</v>
      </c>
      <c r="AR10" s="33">
        <v>0</v>
      </c>
      <c r="AS10" s="33">
        <v>1.4925373134328359</v>
      </c>
      <c r="AT10" s="33">
        <v>9.7651652168920275</v>
      </c>
      <c r="AU10" s="33">
        <v>11.00058080606772</v>
      </c>
      <c r="AV10" s="33">
        <v>7.7602717632939386</v>
      </c>
      <c r="AW10" s="33">
        <v>2.1428571428571428</v>
      </c>
      <c r="AX10" s="33">
        <v>3.4032346284894199</v>
      </c>
    </row>
    <row r="11" spans="4:50" x14ac:dyDescent="0.3">
      <c r="D11" s="24" t="s">
        <v>51</v>
      </c>
      <c r="E11">
        <v>2.393666104802096</v>
      </c>
      <c r="F11">
        <v>42.252215673970909</v>
      </c>
      <c r="G11">
        <v>6.1751787098441131</v>
      </c>
      <c r="H11">
        <v>0.72570755974424905</v>
      </c>
      <c r="I11">
        <v>1.3718518153967301</v>
      </c>
      <c r="J11">
        <v>5.9170080916700503</v>
      </c>
      <c r="K11">
        <v>9.7651652168920275</v>
      </c>
      <c r="L11">
        <v>31.39920682767983</v>
      </c>
      <c r="AL11">
        <v>8</v>
      </c>
      <c r="AM11" s="33">
        <v>0</v>
      </c>
      <c r="AN11" s="33">
        <v>0</v>
      </c>
      <c r="AO11" s="33">
        <v>0</v>
      </c>
      <c r="AP11" s="33">
        <v>0</v>
      </c>
      <c r="AQ11" s="33">
        <v>0</v>
      </c>
      <c r="AR11" s="33">
        <v>0</v>
      </c>
      <c r="AS11" s="33">
        <v>0</v>
      </c>
      <c r="AT11" s="33">
        <v>31.39920682767983</v>
      </c>
      <c r="AU11" s="33">
        <v>2.4815223951986689</v>
      </c>
      <c r="AV11" s="33">
        <v>2.9522234782330741</v>
      </c>
      <c r="AW11" s="33">
        <v>2.8571428571428572</v>
      </c>
      <c r="AX11" s="33">
        <v>2.250339972200059</v>
      </c>
    </row>
    <row r="12" spans="4:50" x14ac:dyDescent="0.3">
      <c r="D12" s="24" t="s">
        <v>52</v>
      </c>
      <c r="E12">
        <v>18.80103406256762</v>
      </c>
      <c r="F12">
        <v>19.471808129007279</v>
      </c>
      <c r="G12">
        <v>8.4364928424193426</v>
      </c>
      <c r="H12">
        <v>21.85937660148732</v>
      </c>
      <c r="I12">
        <v>8.0897174549305895</v>
      </c>
      <c r="J12">
        <v>8.6187065107221361</v>
      </c>
      <c r="K12">
        <v>11.00058080606772</v>
      </c>
      <c r="L12">
        <v>2.4815223951986689</v>
      </c>
      <c r="M12">
        <v>1.2407611975993349</v>
      </c>
      <c r="AL12">
        <v>9</v>
      </c>
      <c r="AM12" s="33">
        <v>0</v>
      </c>
      <c r="AN12" s="33">
        <v>0</v>
      </c>
      <c r="AO12" s="33">
        <v>0</v>
      </c>
      <c r="AP12" s="33">
        <v>0</v>
      </c>
      <c r="AQ12" s="33">
        <v>0</v>
      </c>
      <c r="AR12" s="33">
        <v>0</v>
      </c>
      <c r="AS12" s="33">
        <v>0</v>
      </c>
      <c r="AT12" s="33">
        <v>0</v>
      </c>
      <c r="AU12" s="33">
        <v>1.2407611975993349</v>
      </c>
      <c r="AV12" s="33">
        <v>0.91785785896321948</v>
      </c>
      <c r="AW12" s="33">
        <v>1.785714285714286</v>
      </c>
      <c r="AX12" s="33">
        <v>17.878523291231978</v>
      </c>
    </row>
    <row r="13" spans="4:50" x14ac:dyDescent="0.3">
      <c r="D13" s="24" t="s">
        <v>53</v>
      </c>
      <c r="E13">
        <v>15.74833223392023</v>
      </c>
      <c r="F13">
        <v>25.417109580004819</v>
      </c>
      <c r="G13">
        <v>11.30795287343963</v>
      </c>
      <c r="H13">
        <v>3.9937967916510471</v>
      </c>
      <c r="I13">
        <v>9.6664409721717721</v>
      </c>
      <c r="J13">
        <v>21.84193636190161</v>
      </c>
      <c r="K13">
        <v>7.7602717632939386</v>
      </c>
      <c r="L13">
        <v>2.9522234782330741</v>
      </c>
      <c r="M13">
        <v>0.91785785896321948</v>
      </c>
      <c r="N13">
        <v>0.39407808642065001</v>
      </c>
      <c r="AL13">
        <v>10</v>
      </c>
      <c r="AM13" s="33">
        <v>0</v>
      </c>
      <c r="AN13" s="33">
        <v>0</v>
      </c>
      <c r="AO13" s="33">
        <v>0</v>
      </c>
      <c r="AP13" s="33">
        <v>0</v>
      </c>
      <c r="AQ13" s="33">
        <v>0</v>
      </c>
      <c r="AR13" s="33">
        <v>0</v>
      </c>
      <c r="AS13" s="33">
        <v>0</v>
      </c>
      <c r="AT13" s="33">
        <v>0</v>
      </c>
      <c r="AU13" s="33">
        <v>0</v>
      </c>
      <c r="AV13" s="33">
        <v>0.39407808642065001</v>
      </c>
      <c r="AW13" s="33">
        <v>2.8571428571428572</v>
      </c>
      <c r="AX13" s="53">
        <v>28.2974794385817</v>
      </c>
    </row>
    <row r="14" spans="4:50" x14ac:dyDescent="0.3">
      <c r="D14" s="24" t="s">
        <v>54</v>
      </c>
      <c r="E14">
        <v>3.9285714285714279</v>
      </c>
      <c r="F14">
        <v>0.7142857142857143</v>
      </c>
      <c r="G14">
        <v>10.71428571428571</v>
      </c>
      <c r="H14">
        <v>5.3571428571428568</v>
      </c>
      <c r="I14">
        <v>0.7142857142857143</v>
      </c>
      <c r="J14">
        <v>0.7142857142857143</v>
      </c>
      <c r="K14">
        <v>2.1428571428571428</v>
      </c>
      <c r="L14">
        <v>2.8571428571428572</v>
      </c>
      <c r="M14">
        <v>1.785714285714286</v>
      </c>
      <c r="N14">
        <v>2.8571428571428572</v>
      </c>
      <c r="O14">
        <v>14.285714285714279</v>
      </c>
      <c r="P14">
        <v>50.714285714285708</v>
      </c>
      <c r="Q14">
        <v>3.214285714285714</v>
      </c>
      <c r="AL14">
        <v>11</v>
      </c>
      <c r="AM14" s="33">
        <v>0</v>
      </c>
      <c r="AN14" s="33">
        <v>0</v>
      </c>
      <c r="AO14" s="33">
        <v>0</v>
      </c>
      <c r="AP14" s="33">
        <v>0</v>
      </c>
      <c r="AQ14" s="33">
        <v>0</v>
      </c>
      <c r="AR14" s="33">
        <v>0</v>
      </c>
      <c r="AS14" s="33">
        <v>0</v>
      </c>
      <c r="AT14" s="33">
        <v>0</v>
      </c>
      <c r="AU14" s="33">
        <v>0</v>
      </c>
      <c r="AV14" s="33">
        <v>0</v>
      </c>
      <c r="AW14" s="33">
        <v>14.285714285714279</v>
      </c>
      <c r="AX14" s="33">
        <v>0.36456059534024821</v>
      </c>
    </row>
    <row r="15" spans="4:50" x14ac:dyDescent="0.3">
      <c r="D15" s="24" t="s">
        <v>55</v>
      </c>
      <c r="E15">
        <v>5.4393042989547418</v>
      </c>
      <c r="F15">
        <v>7.8559922922907859</v>
      </c>
      <c r="G15">
        <v>6.6223071943637377</v>
      </c>
      <c r="H15">
        <v>10.393865948083359</v>
      </c>
      <c r="I15">
        <v>3.7677952238296681</v>
      </c>
      <c r="J15">
        <v>11.406757292466409</v>
      </c>
      <c r="K15">
        <v>3.4032346284894199</v>
      </c>
      <c r="L15">
        <v>2.250339972200059</v>
      </c>
      <c r="M15">
        <v>17.878523291231978</v>
      </c>
      <c r="N15">
        <v>28.2974794385817</v>
      </c>
      <c r="O15">
        <v>0.36456059534024821</v>
      </c>
      <c r="P15">
        <v>0.63704015937294567</v>
      </c>
      <c r="Q15">
        <v>0.36456059534024821</v>
      </c>
      <c r="R15">
        <v>1.3182390694546899</v>
      </c>
      <c r="AL15">
        <v>12</v>
      </c>
      <c r="AM15" s="33">
        <v>0</v>
      </c>
      <c r="AN15" s="33">
        <v>0</v>
      </c>
      <c r="AO15" s="33">
        <v>0</v>
      </c>
      <c r="AP15" s="33">
        <v>0</v>
      </c>
      <c r="AQ15" s="33">
        <v>0</v>
      </c>
      <c r="AR15" s="33">
        <v>0</v>
      </c>
      <c r="AS15" s="33">
        <v>0</v>
      </c>
      <c r="AT15" s="33">
        <v>0</v>
      </c>
      <c r="AU15" s="33">
        <v>0</v>
      </c>
      <c r="AV15" s="33">
        <v>0</v>
      </c>
      <c r="AW15" s="53">
        <v>50.714285714285708</v>
      </c>
      <c r="AX15" s="33">
        <v>0.63704015937294567</v>
      </c>
    </row>
    <row r="16" spans="4:50" x14ac:dyDescent="0.3">
      <c r="AL16">
        <v>13</v>
      </c>
      <c r="AM16" s="33">
        <v>0</v>
      </c>
      <c r="AN16" s="33">
        <v>0</v>
      </c>
      <c r="AO16" s="33">
        <v>0</v>
      </c>
      <c r="AP16" s="33">
        <v>0</v>
      </c>
      <c r="AQ16" s="33">
        <v>0</v>
      </c>
      <c r="AR16" s="33">
        <v>0</v>
      </c>
      <c r="AS16" s="33">
        <v>0</v>
      </c>
      <c r="AT16" s="33">
        <v>0</v>
      </c>
      <c r="AU16" s="33">
        <v>0</v>
      </c>
      <c r="AV16" s="33">
        <v>0</v>
      </c>
      <c r="AW16" s="33">
        <v>3.214285714285714</v>
      </c>
      <c r="AX16" s="33">
        <v>0.36456059534024821</v>
      </c>
    </row>
    <row r="17" spans="13:50" x14ac:dyDescent="0.3">
      <c r="AL17">
        <v>14</v>
      </c>
      <c r="AM17" s="33">
        <v>0</v>
      </c>
      <c r="AN17" s="33">
        <v>0</v>
      </c>
      <c r="AO17" s="33">
        <v>0</v>
      </c>
      <c r="AP17" s="33">
        <v>0</v>
      </c>
      <c r="AQ17" s="33">
        <v>0</v>
      </c>
      <c r="AR17" s="33">
        <v>0</v>
      </c>
      <c r="AS17" s="33">
        <v>0</v>
      </c>
      <c r="AT17" s="33">
        <v>0</v>
      </c>
      <c r="AU17" s="33">
        <v>0</v>
      </c>
      <c r="AV17" s="33">
        <v>0</v>
      </c>
      <c r="AW17" s="33">
        <v>0</v>
      </c>
      <c r="AX17" s="33">
        <v>1.3182390694546899</v>
      </c>
    </row>
    <row r="18" spans="13:50" x14ac:dyDescent="0.3">
      <c r="N18">
        <v>1</v>
      </c>
      <c r="O18">
        <f>N18+1</f>
        <v>2</v>
      </c>
      <c r="P18">
        <f>O18+1</f>
        <v>3</v>
      </c>
      <c r="Q18">
        <f>P18+1</f>
        <v>4</v>
      </c>
      <c r="R18">
        <f>Q18+1</f>
        <v>5</v>
      </c>
    </row>
    <row r="19" spans="13:50" x14ac:dyDescent="0.3">
      <c r="M19" s="24" t="s">
        <v>48</v>
      </c>
      <c r="N19">
        <v>10.82474226804124</v>
      </c>
      <c r="O19">
        <v>70.103092783505147</v>
      </c>
      <c r="P19">
        <v>1.0309278350515461</v>
      </c>
      <c r="Q19">
        <v>17.52577319587629</v>
      </c>
      <c r="R19">
        <v>0.51546391752577314</v>
      </c>
    </row>
    <row r="20" spans="13:50" x14ac:dyDescent="0.3">
      <c r="AL20" cm="1">
        <f t="array" ref="AL20:AM25">TRANSPOSE(M18:R19)</f>
        <v>0</v>
      </c>
      <c r="AM20" t="str">
        <v>5 Jam</v>
      </c>
    </row>
    <row r="21" spans="13:50" x14ac:dyDescent="0.3">
      <c r="AL21">
        <v>1</v>
      </c>
      <c r="AM21" s="33">
        <v>10.82474226804124</v>
      </c>
    </row>
    <row r="22" spans="13:50" x14ac:dyDescent="0.3">
      <c r="AL22">
        <v>2</v>
      </c>
      <c r="AM22" s="53">
        <v>70.103092783505147</v>
      </c>
    </row>
    <row r="23" spans="13:50" x14ac:dyDescent="0.3">
      <c r="AL23">
        <v>3</v>
      </c>
      <c r="AM23" s="33">
        <v>1.0309278350515461</v>
      </c>
    </row>
    <row r="24" spans="13:50" x14ac:dyDescent="0.3">
      <c r="AL24">
        <v>4</v>
      </c>
      <c r="AM24" s="33">
        <v>17.52577319587629</v>
      </c>
    </row>
    <row r="25" spans="13:50" x14ac:dyDescent="0.3">
      <c r="AL25">
        <v>5</v>
      </c>
      <c r="AM25" s="33">
        <v>0.51546391752577314</v>
      </c>
    </row>
    <row r="30" spans="13:50" x14ac:dyDescent="0.3">
      <c r="AL30" cm="1">
        <f t="array" ref="AL30:AV47">TRANSPOSE(A46:R56)</f>
        <v>0</v>
      </c>
      <c r="AM30" t="str">
        <v>3 Jam</v>
      </c>
      <c r="AN30" t="str">
        <v>5 Jam</v>
      </c>
      <c r="AO30" t="str">
        <v>6 Jam</v>
      </c>
      <c r="AP30" t="str">
        <v>7 Jam</v>
      </c>
      <c r="AQ30" t="str">
        <v>8 Jam</v>
      </c>
      <c r="AR30" t="str">
        <v>12 Jam</v>
      </c>
      <c r="AS30" t="str">
        <v>13 Jam</v>
      </c>
      <c r="AT30" t="str">
        <v>14 Jam</v>
      </c>
      <c r="AU30" t="str">
        <v>16 Jam</v>
      </c>
      <c r="AV30" t="str">
        <v>17 Jam</v>
      </c>
    </row>
    <row r="31" spans="13:50" x14ac:dyDescent="0.3">
      <c r="P31">
        <v>1</v>
      </c>
      <c r="Q31">
        <f>P31+1</f>
        <v>2</v>
      </c>
      <c r="R31">
        <f>Q31+1</f>
        <v>3</v>
      </c>
      <c r="AL31">
        <v>1</v>
      </c>
      <c r="AM31" s="33">
        <v>29.496469264240218</v>
      </c>
      <c r="AN31" s="33">
        <v>19.847168919101581</v>
      </c>
      <c r="AO31" s="33">
        <v>23.41786568467408</v>
      </c>
      <c r="AP31" s="33">
        <v>26.511627906976742</v>
      </c>
      <c r="AQ31" s="33">
        <v>6.5432551319648091</v>
      </c>
      <c r="AR31" s="33">
        <v>2.9702970297029698</v>
      </c>
      <c r="AS31" s="33">
        <v>19.010416666666661</v>
      </c>
      <c r="AT31" s="33">
        <v>4.0268456375838921</v>
      </c>
      <c r="AU31" s="33">
        <v>5.4014598540145986</v>
      </c>
      <c r="AV31" s="33">
        <v>4.3184885290148447</v>
      </c>
    </row>
    <row r="32" spans="13:50" x14ac:dyDescent="0.3">
      <c r="O32" s="24" t="s">
        <v>46</v>
      </c>
      <c r="P32">
        <v>95.904436860068259</v>
      </c>
      <c r="Q32">
        <v>3.7542662116040959</v>
      </c>
      <c r="R32">
        <v>0.34129692832764508</v>
      </c>
      <c r="AL32">
        <v>2</v>
      </c>
      <c r="AM32" s="53">
        <v>52.875824169442133</v>
      </c>
      <c r="AN32" s="33">
        <v>22.67086655727989</v>
      </c>
      <c r="AO32" s="33">
        <v>29.087101223694368</v>
      </c>
      <c r="AP32" s="33">
        <v>0.46511627906976738</v>
      </c>
      <c r="AQ32" s="33">
        <v>9.5744980825625969</v>
      </c>
      <c r="AR32" s="33">
        <v>1.4851485148514849</v>
      </c>
      <c r="AS32" s="33">
        <v>5.2083333333333339</v>
      </c>
      <c r="AT32" s="33">
        <v>6.7114093959731536</v>
      </c>
      <c r="AU32" s="33">
        <v>3.211678832116788</v>
      </c>
      <c r="AV32" s="33">
        <v>0.1349527665317139</v>
      </c>
    </row>
    <row r="33" spans="1:48" x14ac:dyDescent="0.3">
      <c r="AL33">
        <v>3</v>
      </c>
      <c r="AM33" s="33">
        <v>17.627706566317649</v>
      </c>
      <c r="AN33" s="53">
        <v>28.25998792255367</v>
      </c>
      <c r="AO33" s="53">
        <v>39.909266922288452</v>
      </c>
      <c r="AP33" s="33">
        <v>3.720930232558139</v>
      </c>
      <c r="AQ33" s="53">
        <v>35.573398375817732</v>
      </c>
      <c r="AR33" s="33">
        <v>1.98019801980198</v>
      </c>
      <c r="AS33" s="33">
        <v>2.864583333333333</v>
      </c>
      <c r="AT33" s="33">
        <v>4.0268456375838921</v>
      </c>
      <c r="AU33" s="53">
        <v>18.832116788321169</v>
      </c>
      <c r="AV33" s="33">
        <v>2.5641025641025639</v>
      </c>
    </row>
    <row r="34" spans="1:48" x14ac:dyDescent="0.3">
      <c r="AL34">
        <v>4</v>
      </c>
      <c r="AM34" s="33">
        <v>0</v>
      </c>
      <c r="AN34" s="33">
        <v>16.480334647318571</v>
      </c>
      <c r="AO34" s="33">
        <v>4.8992065601154096</v>
      </c>
      <c r="AP34" s="53">
        <v>64.651162790697668</v>
      </c>
      <c r="AQ34" s="33">
        <v>7.2235224452966396</v>
      </c>
      <c r="AR34" s="33">
        <v>4.9504950495049496</v>
      </c>
      <c r="AS34" s="33">
        <v>1.041666666666667</v>
      </c>
      <c r="AT34" s="33">
        <v>3.6912751677852351</v>
      </c>
      <c r="AU34" s="33">
        <v>17.226277372262771</v>
      </c>
      <c r="AV34" s="33">
        <v>0.26990553306342779</v>
      </c>
    </row>
    <row r="35" spans="1:48" x14ac:dyDescent="0.3">
      <c r="AL35">
        <v>5</v>
      </c>
      <c r="AM35" s="33">
        <v>0</v>
      </c>
      <c r="AN35" s="33">
        <v>12.74164195374629</v>
      </c>
      <c r="AO35" s="33">
        <v>1.712792478139276</v>
      </c>
      <c r="AP35" s="33">
        <v>1.86046511627907</v>
      </c>
      <c r="AQ35" s="33">
        <v>13.367781412136249</v>
      </c>
      <c r="AR35" s="33">
        <v>3.4653465346534662</v>
      </c>
      <c r="AS35" s="33">
        <v>9.1145833333333321</v>
      </c>
      <c r="AT35" s="33">
        <v>1.6778523489932891</v>
      </c>
      <c r="AU35" s="33">
        <v>12.7007299270073</v>
      </c>
      <c r="AV35" s="33">
        <v>1.619433198380567</v>
      </c>
    </row>
    <row r="36" spans="1:48" x14ac:dyDescent="0.3">
      <c r="AL36">
        <v>6</v>
      </c>
      <c r="AM36" s="33">
        <v>0</v>
      </c>
      <c r="AN36" s="33">
        <v>0</v>
      </c>
      <c r="AO36" s="33">
        <v>0.97376713108841739</v>
      </c>
      <c r="AP36" s="33">
        <v>0.93023255813953487</v>
      </c>
      <c r="AQ36" s="33">
        <v>3.8003327317843452</v>
      </c>
      <c r="AR36" s="33">
        <v>0.99009900990099009</v>
      </c>
      <c r="AS36" s="33">
        <v>15.88541666666667</v>
      </c>
      <c r="AT36" s="33">
        <v>6.375838926174497</v>
      </c>
      <c r="AU36" s="33">
        <v>17.664233576642339</v>
      </c>
      <c r="AV36" s="33">
        <v>0.1349527665317139</v>
      </c>
    </row>
    <row r="37" spans="1:48" x14ac:dyDescent="0.3">
      <c r="AL37">
        <v>7</v>
      </c>
      <c r="AM37" s="33">
        <v>0</v>
      </c>
      <c r="AN37" s="33">
        <v>0</v>
      </c>
      <c r="AO37" s="33">
        <v>0</v>
      </c>
      <c r="AP37" s="33">
        <v>1.86046511627907</v>
      </c>
      <c r="AQ37" s="33">
        <v>9.2255526731333184</v>
      </c>
      <c r="AR37" s="33">
        <v>4.455445544554455</v>
      </c>
      <c r="AS37" s="33">
        <v>10.41666666666667</v>
      </c>
      <c r="AT37" s="33">
        <v>15.1006711409396</v>
      </c>
      <c r="AU37" s="33">
        <v>3.0656934306569341</v>
      </c>
      <c r="AV37" s="33">
        <v>4.048582995951417</v>
      </c>
    </row>
    <row r="38" spans="1:48" x14ac:dyDescent="0.3">
      <c r="AL38">
        <v>8</v>
      </c>
      <c r="AM38" s="33">
        <v>0</v>
      </c>
      <c r="AN38" s="33">
        <v>0</v>
      </c>
      <c r="AO38" s="33">
        <v>0</v>
      </c>
      <c r="AP38" s="33">
        <v>0</v>
      </c>
      <c r="AQ38" s="33">
        <v>14.691659147304311</v>
      </c>
      <c r="AR38" s="33">
        <v>6.435643564356436</v>
      </c>
      <c r="AS38" s="53">
        <v>25</v>
      </c>
      <c r="AT38" s="33">
        <v>1.6778523489932891</v>
      </c>
      <c r="AU38" s="33">
        <v>0.145985401459854</v>
      </c>
      <c r="AV38" s="33">
        <v>0.67476383265856954</v>
      </c>
    </row>
    <row r="39" spans="1:48" x14ac:dyDescent="0.3">
      <c r="AL39">
        <v>9</v>
      </c>
      <c r="AM39" s="33">
        <v>0</v>
      </c>
      <c r="AN39" s="33">
        <v>0</v>
      </c>
      <c r="AO39" s="33">
        <v>0</v>
      </c>
      <c r="AP39" s="33">
        <v>0</v>
      </c>
      <c r="AQ39" s="33">
        <v>0</v>
      </c>
      <c r="AR39" s="33">
        <v>22.772277227722771</v>
      </c>
      <c r="AS39" s="33">
        <v>8.3333333333333321</v>
      </c>
      <c r="AT39" s="33">
        <v>8.0536912751677843</v>
      </c>
      <c r="AU39" s="33">
        <v>0.145985401459854</v>
      </c>
      <c r="AV39" s="33">
        <v>0.80971659919028338</v>
      </c>
    </row>
    <row r="40" spans="1:48" x14ac:dyDescent="0.3">
      <c r="AL40">
        <v>10</v>
      </c>
      <c r="AM40" s="33">
        <v>0</v>
      </c>
      <c r="AN40" s="33">
        <v>0</v>
      </c>
      <c r="AO40" s="33">
        <v>0</v>
      </c>
      <c r="AP40" s="33">
        <v>0</v>
      </c>
      <c r="AQ40" s="33">
        <v>0</v>
      </c>
      <c r="AR40" s="33">
        <v>3.9603960396039599</v>
      </c>
      <c r="AS40" s="33">
        <v>2.083333333333333</v>
      </c>
      <c r="AT40" s="53">
        <v>24.496644295302019</v>
      </c>
      <c r="AU40" s="33">
        <v>0.29197080291970801</v>
      </c>
      <c r="AV40" s="33">
        <v>0.26990553306342779</v>
      </c>
    </row>
    <row r="41" spans="1:48" x14ac:dyDescent="0.3">
      <c r="AL41">
        <v>11</v>
      </c>
      <c r="AM41" s="33">
        <v>0</v>
      </c>
      <c r="AN41" s="33">
        <v>0</v>
      </c>
      <c r="AO41" s="33">
        <v>0</v>
      </c>
      <c r="AP41" s="33">
        <v>0</v>
      </c>
      <c r="AQ41" s="33">
        <v>0</v>
      </c>
      <c r="AR41" s="53">
        <v>46.039603960396043</v>
      </c>
      <c r="AS41" s="33">
        <v>0.52083333333333326</v>
      </c>
      <c r="AT41" s="33">
        <v>10.067114093959731</v>
      </c>
      <c r="AU41" s="33">
        <v>2.335766423357664</v>
      </c>
      <c r="AV41" s="33">
        <v>0.1349527665317139</v>
      </c>
    </row>
    <row r="42" spans="1:48" x14ac:dyDescent="0.3">
      <c r="AL42">
        <v>12</v>
      </c>
      <c r="AM42" s="33">
        <v>0</v>
      </c>
      <c r="AN42" s="33">
        <v>0</v>
      </c>
      <c r="AO42" s="33">
        <v>0</v>
      </c>
      <c r="AP42" s="33">
        <v>0</v>
      </c>
      <c r="AQ42" s="33">
        <v>0</v>
      </c>
      <c r="AR42" s="33">
        <v>0.49504950495049499</v>
      </c>
      <c r="AS42" s="33">
        <v>0.26041666666666657</v>
      </c>
      <c r="AT42" s="33">
        <v>4.6979865771812079</v>
      </c>
      <c r="AU42" s="33">
        <v>2.773722627737226</v>
      </c>
      <c r="AV42" s="33">
        <v>5.8029689608636978</v>
      </c>
    </row>
    <row r="43" spans="1:48" x14ac:dyDescent="0.3">
      <c r="AL43">
        <v>13</v>
      </c>
      <c r="AM43" s="33">
        <v>0</v>
      </c>
      <c r="AN43" s="33">
        <v>0</v>
      </c>
      <c r="AO43" s="33">
        <v>0</v>
      </c>
      <c r="AP43" s="33">
        <v>0</v>
      </c>
      <c r="AQ43" s="33">
        <v>0</v>
      </c>
      <c r="AR43" s="33">
        <v>0</v>
      </c>
      <c r="AS43" s="33">
        <v>0.26041666666666657</v>
      </c>
      <c r="AT43" s="33">
        <v>6.0402684563758404</v>
      </c>
      <c r="AU43" s="33">
        <v>2.9197080291970798</v>
      </c>
      <c r="AV43" s="33">
        <v>18.35357624831309</v>
      </c>
    </row>
    <row r="44" spans="1:48" x14ac:dyDescent="0.3">
      <c r="AL44">
        <v>14</v>
      </c>
      <c r="AM44" s="33">
        <v>0</v>
      </c>
      <c r="AN44" s="33">
        <v>0</v>
      </c>
      <c r="AO44" s="33">
        <v>0</v>
      </c>
      <c r="AP44" s="33">
        <v>0</v>
      </c>
      <c r="AQ44" s="33">
        <v>0</v>
      </c>
      <c r="AR44" s="33">
        <v>0</v>
      </c>
      <c r="AS44" s="33">
        <v>0</v>
      </c>
      <c r="AT44" s="33">
        <v>3.3557046979865768</v>
      </c>
      <c r="AU44" s="33">
        <v>0.87591240875912413</v>
      </c>
      <c r="AV44" s="53">
        <v>19.973009446693659</v>
      </c>
    </row>
    <row r="45" spans="1:48" x14ac:dyDescent="0.3">
      <c r="AL45">
        <v>15</v>
      </c>
      <c r="AM45" s="33">
        <v>0</v>
      </c>
      <c r="AN45" s="33">
        <v>0</v>
      </c>
      <c r="AO45" s="33">
        <v>0</v>
      </c>
      <c r="AP45" s="33">
        <v>0</v>
      </c>
      <c r="AQ45" s="33">
        <v>0</v>
      </c>
      <c r="AR45" s="33">
        <v>0</v>
      </c>
      <c r="AS45" s="33">
        <v>0</v>
      </c>
      <c r="AT45" s="33">
        <v>0</v>
      </c>
      <c r="AU45" s="33">
        <v>10.802919708029201</v>
      </c>
      <c r="AV45" s="33">
        <v>13.765182186234821</v>
      </c>
    </row>
    <row r="46" spans="1:48" x14ac:dyDescent="0.3">
      <c r="B46">
        <v>1</v>
      </c>
      <c r="C46">
        <f t="shared" ref="C46:R46" si="1">B46+1</f>
        <v>2</v>
      </c>
      <c r="D46">
        <f t="shared" si="1"/>
        <v>3</v>
      </c>
      <c r="E46">
        <f t="shared" si="1"/>
        <v>4</v>
      </c>
      <c r="F46">
        <f t="shared" si="1"/>
        <v>5</v>
      </c>
      <c r="G46">
        <f t="shared" si="1"/>
        <v>6</v>
      </c>
      <c r="H46">
        <f t="shared" si="1"/>
        <v>7</v>
      </c>
      <c r="I46">
        <f t="shared" si="1"/>
        <v>8</v>
      </c>
      <c r="J46">
        <f t="shared" si="1"/>
        <v>9</v>
      </c>
      <c r="K46">
        <f t="shared" si="1"/>
        <v>10</v>
      </c>
      <c r="L46">
        <f t="shared" si="1"/>
        <v>11</v>
      </c>
      <c r="M46">
        <f t="shared" si="1"/>
        <v>12</v>
      </c>
      <c r="N46">
        <f t="shared" si="1"/>
        <v>13</v>
      </c>
      <c r="O46">
        <f t="shared" si="1"/>
        <v>14</v>
      </c>
      <c r="P46">
        <f t="shared" si="1"/>
        <v>15</v>
      </c>
      <c r="Q46">
        <f t="shared" si="1"/>
        <v>16</v>
      </c>
      <c r="R46">
        <f t="shared" si="1"/>
        <v>17</v>
      </c>
      <c r="AL46">
        <v>16</v>
      </c>
      <c r="AM46" s="33">
        <v>0</v>
      </c>
      <c r="AN46" s="33">
        <v>0</v>
      </c>
      <c r="AO46" s="33">
        <v>0</v>
      </c>
      <c r="AP46" s="33">
        <v>0</v>
      </c>
      <c r="AQ46" s="33">
        <v>0</v>
      </c>
      <c r="AR46" s="33">
        <v>0</v>
      </c>
      <c r="AS46" s="33">
        <v>0</v>
      </c>
      <c r="AT46" s="33">
        <v>0</v>
      </c>
      <c r="AU46" s="33">
        <v>1.605839416058394</v>
      </c>
      <c r="AV46" s="33">
        <v>19.298245614035089</v>
      </c>
    </row>
    <row r="47" spans="1:48" x14ac:dyDescent="0.3">
      <c r="A47" s="24" t="s">
        <v>46</v>
      </c>
      <c r="B47">
        <v>29.496469264240218</v>
      </c>
      <c r="C47">
        <v>52.875824169442133</v>
      </c>
      <c r="D47">
        <v>17.627706566317649</v>
      </c>
      <c r="AL47">
        <v>17</v>
      </c>
      <c r="AM47" s="33">
        <v>0</v>
      </c>
      <c r="AN47" s="33">
        <v>0</v>
      </c>
      <c r="AO47" s="33">
        <v>0</v>
      </c>
      <c r="AP47" s="33">
        <v>0</v>
      </c>
      <c r="AQ47" s="33">
        <v>0</v>
      </c>
      <c r="AR47" s="33">
        <v>0</v>
      </c>
      <c r="AS47" s="33">
        <v>0</v>
      </c>
      <c r="AT47" s="33">
        <v>0</v>
      </c>
      <c r="AU47" s="33">
        <v>0</v>
      </c>
      <c r="AV47" s="33">
        <v>7.8272604588394064</v>
      </c>
    </row>
    <row r="48" spans="1:48" x14ac:dyDescent="0.3">
      <c r="A48" s="24" t="s">
        <v>48</v>
      </c>
      <c r="B48">
        <v>19.847168919101581</v>
      </c>
      <c r="C48">
        <v>22.67086655727989</v>
      </c>
      <c r="D48">
        <v>28.25998792255367</v>
      </c>
      <c r="E48">
        <v>16.480334647318571</v>
      </c>
      <c r="F48">
        <v>12.74164195374629</v>
      </c>
    </row>
    <row r="49" spans="1:47" x14ac:dyDescent="0.3">
      <c r="A49" s="24" t="s">
        <v>49</v>
      </c>
      <c r="B49">
        <v>23.41786568467408</v>
      </c>
      <c r="C49">
        <v>29.087101223694368</v>
      </c>
      <c r="D49">
        <v>39.909266922288452</v>
      </c>
      <c r="E49">
        <v>4.8992065601154096</v>
      </c>
      <c r="F49">
        <v>1.712792478139276</v>
      </c>
      <c r="G49">
        <v>0.97376713108841739</v>
      </c>
    </row>
    <row r="50" spans="1:47" x14ac:dyDescent="0.3">
      <c r="A50" s="24" t="s">
        <v>50</v>
      </c>
      <c r="B50">
        <v>26.511627906976742</v>
      </c>
      <c r="C50">
        <v>0.46511627906976738</v>
      </c>
      <c r="D50">
        <v>3.720930232558139</v>
      </c>
      <c r="E50">
        <v>64.651162790697668</v>
      </c>
      <c r="F50">
        <v>1.86046511627907</v>
      </c>
      <c r="G50">
        <v>0.93023255813953487</v>
      </c>
      <c r="H50">
        <v>1.86046511627907</v>
      </c>
    </row>
    <row r="51" spans="1:47" x14ac:dyDescent="0.3">
      <c r="A51" s="24" t="s">
        <v>51</v>
      </c>
      <c r="B51">
        <v>6.5432551319648091</v>
      </c>
      <c r="C51">
        <v>9.5744980825625969</v>
      </c>
      <c r="D51">
        <v>35.573398375817732</v>
      </c>
      <c r="E51">
        <v>7.2235224452966396</v>
      </c>
      <c r="F51">
        <v>13.367781412136249</v>
      </c>
      <c r="G51">
        <v>3.8003327317843452</v>
      </c>
      <c r="H51">
        <v>9.2255526731333184</v>
      </c>
      <c r="I51">
        <v>14.691659147304311</v>
      </c>
      <c r="AL51" cm="1">
        <f t="array" ref="AL51:AU67">TRANSPOSE(B62:R71)</f>
        <v>0</v>
      </c>
      <c r="AM51" t="str">
        <v>2 Jam</v>
      </c>
      <c r="AN51" t="str">
        <v>4 Jam</v>
      </c>
      <c r="AO51" t="str">
        <v>7 Jam</v>
      </c>
      <c r="AP51" t="str">
        <v>9 Jam</v>
      </c>
      <c r="AQ51" t="str">
        <v>10 Jam</v>
      </c>
      <c r="AR51" t="str">
        <v>11 Jam</v>
      </c>
      <c r="AS51" t="str">
        <v>12 Jam</v>
      </c>
      <c r="AT51" t="str">
        <v>14 Jam</v>
      </c>
      <c r="AU51" t="str">
        <v>16 Jam</v>
      </c>
    </row>
    <row r="52" spans="1:47" x14ac:dyDescent="0.3">
      <c r="A52" s="24" t="s">
        <v>56</v>
      </c>
      <c r="B52">
        <v>2.9702970297029698</v>
      </c>
      <c r="C52">
        <v>1.4851485148514849</v>
      </c>
      <c r="D52">
        <v>1.98019801980198</v>
      </c>
      <c r="E52">
        <v>4.9504950495049496</v>
      </c>
      <c r="F52">
        <v>3.4653465346534662</v>
      </c>
      <c r="G52">
        <v>0.99009900990099009</v>
      </c>
      <c r="H52">
        <v>4.455445544554455</v>
      </c>
      <c r="I52">
        <v>6.435643564356436</v>
      </c>
      <c r="J52">
        <v>22.772277227722771</v>
      </c>
      <c r="K52">
        <v>3.9603960396039599</v>
      </c>
      <c r="L52">
        <v>46.039603960396043</v>
      </c>
      <c r="M52">
        <v>0.49504950495049499</v>
      </c>
      <c r="AL52">
        <v>1</v>
      </c>
      <c r="AM52" s="33">
        <v>34.693877551020407</v>
      </c>
      <c r="AN52" s="53">
        <v>59.292035398230091</v>
      </c>
      <c r="AO52" s="33">
        <v>10.98561371288644</v>
      </c>
      <c r="AP52" s="53">
        <v>26.949160811865731</v>
      </c>
      <c r="AQ52" s="53">
        <v>29.737969676994069</v>
      </c>
      <c r="AR52" s="33">
        <v>4.5977011494252871</v>
      </c>
      <c r="AS52" s="33">
        <v>6.9306930693069324</v>
      </c>
      <c r="AT52" s="33">
        <v>10.18518518518519</v>
      </c>
      <c r="AU52" s="33">
        <v>2.0408163265306118</v>
      </c>
    </row>
    <row r="53" spans="1:47" x14ac:dyDescent="0.3">
      <c r="A53" s="24" t="s">
        <v>54</v>
      </c>
      <c r="B53">
        <v>19.010416666666661</v>
      </c>
      <c r="C53">
        <v>5.2083333333333339</v>
      </c>
      <c r="D53">
        <v>2.864583333333333</v>
      </c>
      <c r="E53">
        <v>1.041666666666667</v>
      </c>
      <c r="F53">
        <v>9.1145833333333321</v>
      </c>
      <c r="G53">
        <v>15.88541666666667</v>
      </c>
      <c r="H53">
        <v>10.41666666666667</v>
      </c>
      <c r="I53">
        <v>25</v>
      </c>
      <c r="J53">
        <v>8.3333333333333321</v>
      </c>
      <c r="K53">
        <v>2.083333333333333</v>
      </c>
      <c r="L53">
        <v>0.52083333333333326</v>
      </c>
      <c r="M53">
        <v>0.26041666666666657</v>
      </c>
      <c r="N53">
        <v>0.26041666666666657</v>
      </c>
      <c r="AL53">
        <v>2</v>
      </c>
      <c r="AM53" s="53">
        <v>65.306122448979593</v>
      </c>
      <c r="AN53" s="33">
        <v>35.398230088495573</v>
      </c>
      <c r="AO53" s="33">
        <v>22.298745026017752</v>
      </c>
      <c r="AP53" s="33">
        <v>13.38065964090554</v>
      </c>
      <c r="AQ53" s="33">
        <v>2.167106130520764</v>
      </c>
      <c r="AR53" s="33">
        <v>0.57471264367816088</v>
      </c>
      <c r="AS53" s="53">
        <v>31.683168316831679</v>
      </c>
      <c r="AT53" s="33">
        <v>17.592592592592592</v>
      </c>
      <c r="AU53" s="33">
        <v>3.5714285714285712</v>
      </c>
    </row>
    <row r="54" spans="1:47" x14ac:dyDescent="0.3">
      <c r="A54" s="24" t="s">
        <v>55</v>
      </c>
      <c r="B54">
        <v>4.0268456375838921</v>
      </c>
      <c r="C54">
        <v>6.7114093959731536</v>
      </c>
      <c r="D54">
        <v>4.0268456375838921</v>
      </c>
      <c r="E54">
        <v>3.6912751677852351</v>
      </c>
      <c r="F54">
        <v>1.6778523489932891</v>
      </c>
      <c r="G54">
        <v>6.375838926174497</v>
      </c>
      <c r="H54">
        <v>15.1006711409396</v>
      </c>
      <c r="I54">
        <v>1.6778523489932891</v>
      </c>
      <c r="J54">
        <v>8.0536912751677843</v>
      </c>
      <c r="K54">
        <v>24.496644295302019</v>
      </c>
      <c r="L54">
        <v>10.067114093959731</v>
      </c>
      <c r="M54">
        <v>4.6979865771812079</v>
      </c>
      <c r="N54">
        <v>6.0402684563758404</v>
      </c>
      <c r="O54">
        <v>3.3557046979865768</v>
      </c>
      <c r="AL54">
        <v>3</v>
      </c>
      <c r="AM54" s="33">
        <v>0</v>
      </c>
      <c r="AN54" s="33">
        <v>3.5398230088495581</v>
      </c>
      <c r="AO54" s="33">
        <v>3.676155494337312</v>
      </c>
      <c r="AP54" s="33">
        <v>18.503610460577669</v>
      </c>
      <c r="AQ54" s="33">
        <v>1.5573500329597889</v>
      </c>
      <c r="AR54" s="33">
        <v>9.7701149425287355</v>
      </c>
      <c r="AS54" s="33">
        <v>23.762376237623759</v>
      </c>
      <c r="AT54" s="33">
        <v>8.3333333333333321</v>
      </c>
      <c r="AU54" s="33">
        <v>3.5714285714285712</v>
      </c>
    </row>
    <row r="55" spans="1:47" x14ac:dyDescent="0.3">
      <c r="A55" s="24" t="s">
        <v>57</v>
      </c>
      <c r="B55">
        <v>5.4014598540145986</v>
      </c>
      <c r="C55">
        <v>3.211678832116788</v>
      </c>
      <c r="D55">
        <v>18.832116788321169</v>
      </c>
      <c r="E55">
        <v>17.226277372262771</v>
      </c>
      <c r="F55">
        <v>12.7007299270073</v>
      </c>
      <c r="G55">
        <v>17.664233576642339</v>
      </c>
      <c r="H55">
        <v>3.0656934306569341</v>
      </c>
      <c r="I55">
        <v>0.145985401459854</v>
      </c>
      <c r="J55">
        <v>0.145985401459854</v>
      </c>
      <c r="K55">
        <v>0.29197080291970801</v>
      </c>
      <c r="L55">
        <v>2.335766423357664</v>
      </c>
      <c r="M55">
        <v>2.773722627737226</v>
      </c>
      <c r="N55">
        <v>2.9197080291970798</v>
      </c>
      <c r="O55">
        <v>0.87591240875912413</v>
      </c>
      <c r="P55">
        <v>10.802919708029201</v>
      </c>
      <c r="Q55">
        <v>1.605839416058394</v>
      </c>
      <c r="AL55">
        <v>4</v>
      </c>
      <c r="AM55" s="33">
        <v>0</v>
      </c>
      <c r="AN55" s="33">
        <v>1.7699115044247791</v>
      </c>
      <c r="AO55" s="33">
        <v>14.79032751760024</v>
      </c>
      <c r="AP55" s="33">
        <v>6.5232240437158469</v>
      </c>
      <c r="AQ55" s="33">
        <v>12.582399472643379</v>
      </c>
      <c r="AR55" s="53">
        <v>50</v>
      </c>
      <c r="AS55" s="33">
        <v>7.9207920792079207</v>
      </c>
      <c r="AT55" s="53">
        <v>27.777777777777779</v>
      </c>
      <c r="AU55" s="33">
        <v>14.795918367346941</v>
      </c>
    </row>
    <row r="56" spans="1:47" x14ac:dyDescent="0.3">
      <c r="A56" s="24" t="s">
        <v>58</v>
      </c>
      <c r="B56">
        <v>4.3184885290148447</v>
      </c>
      <c r="C56">
        <v>0.1349527665317139</v>
      </c>
      <c r="D56">
        <v>2.5641025641025639</v>
      </c>
      <c r="E56">
        <v>0.26990553306342779</v>
      </c>
      <c r="F56">
        <v>1.619433198380567</v>
      </c>
      <c r="G56">
        <v>0.1349527665317139</v>
      </c>
      <c r="H56">
        <v>4.048582995951417</v>
      </c>
      <c r="I56">
        <v>0.67476383265856954</v>
      </c>
      <c r="J56">
        <v>0.80971659919028338</v>
      </c>
      <c r="K56">
        <v>0.26990553306342779</v>
      </c>
      <c r="L56">
        <v>0.1349527665317139</v>
      </c>
      <c r="M56">
        <v>5.8029689608636978</v>
      </c>
      <c r="N56">
        <v>18.35357624831309</v>
      </c>
      <c r="O56">
        <v>19.973009446693659</v>
      </c>
      <c r="P56">
        <v>13.765182186234821</v>
      </c>
      <c r="Q56">
        <v>19.298245614035089</v>
      </c>
      <c r="R56">
        <v>7.8272604588394064</v>
      </c>
      <c r="AL56">
        <v>5</v>
      </c>
      <c r="AM56" s="33">
        <v>0</v>
      </c>
      <c r="AN56" s="33">
        <v>0</v>
      </c>
      <c r="AO56" s="33">
        <v>4.0465258647076832</v>
      </c>
      <c r="AP56" s="33">
        <v>19.66969164715066</v>
      </c>
      <c r="AQ56" s="33">
        <v>11.91496374423204</v>
      </c>
      <c r="AR56" s="33">
        <v>2.873563218390804</v>
      </c>
      <c r="AS56" s="33">
        <v>3.9603960396039599</v>
      </c>
      <c r="AT56" s="33">
        <v>18.518518518518519</v>
      </c>
      <c r="AU56" s="53">
        <v>17.3469387755102</v>
      </c>
    </row>
    <row r="57" spans="1:47" x14ac:dyDescent="0.3">
      <c r="AL57">
        <v>6</v>
      </c>
      <c r="AM57" s="33">
        <v>0</v>
      </c>
      <c r="AN57" s="33">
        <v>0</v>
      </c>
      <c r="AO57" s="53">
        <v>37.863483318028777</v>
      </c>
      <c r="AP57" s="33">
        <v>6.1841334894613578</v>
      </c>
      <c r="AQ57" s="33">
        <v>25.263678312458801</v>
      </c>
      <c r="AR57" s="33">
        <v>10.91954022988506</v>
      </c>
      <c r="AS57" s="33">
        <v>4.9504950495049496</v>
      </c>
      <c r="AT57" s="33">
        <v>6.481481481481481</v>
      </c>
      <c r="AU57" s="33">
        <v>4.0816326530612246</v>
      </c>
    </row>
    <row r="58" spans="1:47" x14ac:dyDescent="0.3">
      <c r="AL58">
        <v>7</v>
      </c>
      <c r="AM58" s="33">
        <v>0</v>
      </c>
      <c r="AN58" s="33">
        <v>0</v>
      </c>
      <c r="AO58" s="33">
        <v>6.3391490664217942</v>
      </c>
      <c r="AP58" s="33">
        <v>5.7108704137392667</v>
      </c>
      <c r="AQ58" s="33">
        <v>7.3088332234673707</v>
      </c>
      <c r="AR58" s="33">
        <v>7.4712643678160928</v>
      </c>
      <c r="AS58" s="33">
        <v>3.9603960396039599</v>
      </c>
      <c r="AT58" s="33">
        <v>0.92592592592592582</v>
      </c>
      <c r="AU58" s="33">
        <v>4.0816326530612246</v>
      </c>
    </row>
    <row r="59" spans="1:47" x14ac:dyDescent="0.3">
      <c r="AL59">
        <v>8</v>
      </c>
      <c r="AM59" s="33">
        <v>0</v>
      </c>
      <c r="AN59" s="33">
        <v>0</v>
      </c>
      <c r="AO59" s="33">
        <v>0</v>
      </c>
      <c r="AP59" s="33">
        <v>1.539324746291959</v>
      </c>
      <c r="AQ59" s="33">
        <v>3.213579433091629</v>
      </c>
      <c r="AR59" s="33">
        <v>7.4712643678160928</v>
      </c>
      <c r="AS59" s="33">
        <v>2.9702970297029698</v>
      </c>
      <c r="AT59" s="33">
        <v>4.6296296296296298</v>
      </c>
      <c r="AU59" s="33">
        <v>11.73469387755102</v>
      </c>
    </row>
    <row r="60" spans="1:47" x14ac:dyDescent="0.3">
      <c r="AL60">
        <v>9</v>
      </c>
      <c r="AM60" s="33">
        <v>0</v>
      </c>
      <c r="AN60" s="33">
        <v>0</v>
      </c>
      <c r="AO60" s="33">
        <v>0</v>
      </c>
      <c r="AP60" s="33">
        <v>1.539324746291959</v>
      </c>
      <c r="AQ60" s="33">
        <v>2.3319050758075148</v>
      </c>
      <c r="AR60" s="33">
        <v>2.873563218390804</v>
      </c>
      <c r="AS60" s="33">
        <v>2.9702970297029698</v>
      </c>
      <c r="AT60" s="33">
        <v>0.92592592592592582</v>
      </c>
      <c r="AU60" s="33">
        <v>4.0816326530612246</v>
      </c>
    </row>
    <row r="61" spans="1:47" x14ac:dyDescent="0.3">
      <c r="AL61">
        <v>10</v>
      </c>
      <c r="AM61" s="33">
        <v>0</v>
      </c>
      <c r="AN61" s="33">
        <v>0</v>
      </c>
      <c r="AO61" s="33">
        <v>0</v>
      </c>
      <c r="AP61" s="33">
        <v>0</v>
      </c>
      <c r="AQ61" s="33">
        <v>3.922214897824654</v>
      </c>
      <c r="AR61" s="33">
        <v>2.298850574712644</v>
      </c>
      <c r="AS61" s="33">
        <v>3.9603960396039599</v>
      </c>
      <c r="AT61" s="33">
        <v>0.92592592592592582</v>
      </c>
      <c r="AU61" s="33">
        <v>5.1020408163265314</v>
      </c>
    </row>
    <row r="62" spans="1:47" x14ac:dyDescent="0.3">
      <c r="C62">
        <v>1</v>
      </c>
      <c r="D62">
        <f t="shared" ref="D62:R62" si="2">C62+1</f>
        <v>2</v>
      </c>
      <c r="E62">
        <f t="shared" si="2"/>
        <v>3</v>
      </c>
      <c r="F62">
        <f t="shared" si="2"/>
        <v>4</v>
      </c>
      <c r="G62">
        <f t="shared" si="2"/>
        <v>5</v>
      </c>
      <c r="H62">
        <f t="shared" si="2"/>
        <v>6</v>
      </c>
      <c r="I62">
        <f t="shared" si="2"/>
        <v>7</v>
      </c>
      <c r="J62">
        <f t="shared" si="2"/>
        <v>8</v>
      </c>
      <c r="K62">
        <f t="shared" si="2"/>
        <v>9</v>
      </c>
      <c r="L62">
        <f t="shared" si="2"/>
        <v>10</v>
      </c>
      <c r="M62">
        <f t="shared" si="2"/>
        <v>11</v>
      </c>
      <c r="N62">
        <f t="shared" si="2"/>
        <v>12</v>
      </c>
      <c r="O62">
        <f t="shared" si="2"/>
        <v>13</v>
      </c>
      <c r="P62">
        <f t="shared" si="2"/>
        <v>14</v>
      </c>
      <c r="Q62">
        <f t="shared" si="2"/>
        <v>15</v>
      </c>
      <c r="R62">
        <f t="shared" si="2"/>
        <v>16</v>
      </c>
      <c r="AL62">
        <v>11</v>
      </c>
      <c r="AM62" s="33">
        <v>0</v>
      </c>
      <c r="AN62" s="33">
        <v>0</v>
      </c>
      <c r="AO62" s="33">
        <v>0</v>
      </c>
      <c r="AP62" s="33">
        <v>0</v>
      </c>
      <c r="AQ62" s="33">
        <v>0</v>
      </c>
      <c r="AR62" s="33">
        <v>1.149425287356322</v>
      </c>
      <c r="AS62" s="33">
        <v>3.9603960396039599</v>
      </c>
      <c r="AT62" s="33">
        <v>0.92592592592592582</v>
      </c>
      <c r="AU62" s="33">
        <v>10.204081632653059</v>
      </c>
    </row>
    <row r="63" spans="1:47" x14ac:dyDescent="0.3">
      <c r="B63" s="24" t="s">
        <v>45</v>
      </c>
      <c r="C63">
        <v>34.693877551020407</v>
      </c>
      <c r="D63">
        <v>65.306122448979593</v>
      </c>
      <c r="AL63">
        <v>12</v>
      </c>
      <c r="AM63" s="33">
        <v>0</v>
      </c>
      <c r="AN63" s="33">
        <v>0</v>
      </c>
      <c r="AO63" s="33">
        <v>0</v>
      </c>
      <c r="AP63" s="33">
        <v>0</v>
      </c>
      <c r="AQ63" s="33">
        <v>0</v>
      </c>
      <c r="AR63" s="33">
        <v>0</v>
      </c>
      <c r="AS63" s="33">
        <v>2.9702970297029698</v>
      </c>
      <c r="AT63" s="33">
        <v>0.92592592592592582</v>
      </c>
      <c r="AU63" s="33">
        <v>7.1428571428571423</v>
      </c>
    </row>
    <row r="64" spans="1:47" x14ac:dyDescent="0.3">
      <c r="B64" s="24" t="s">
        <v>47</v>
      </c>
      <c r="C64">
        <v>59.292035398230091</v>
      </c>
      <c r="D64">
        <v>35.398230088495573</v>
      </c>
      <c r="E64">
        <v>3.5398230088495581</v>
      </c>
      <c r="F64">
        <v>1.7699115044247791</v>
      </c>
      <c r="AL64">
        <v>13</v>
      </c>
      <c r="AM64" s="33">
        <v>0</v>
      </c>
      <c r="AN64" s="33">
        <v>0</v>
      </c>
      <c r="AO64" s="33">
        <v>0</v>
      </c>
      <c r="AP64" s="33">
        <v>0</v>
      </c>
      <c r="AQ64" s="33">
        <v>0</v>
      </c>
      <c r="AR64" s="33">
        <v>0</v>
      </c>
      <c r="AS64" s="33">
        <v>0</v>
      </c>
      <c r="AT64" s="33">
        <v>0.92592592592592582</v>
      </c>
      <c r="AU64" s="33">
        <v>3.0612244897959182</v>
      </c>
    </row>
    <row r="65" spans="2:47" x14ac:dyDescent="0.3">
      <c r="B65" s="24" t="s">
        <v>50</v>
      </c>
      <c r="C65">
        <v>10.98561371288644</v>
      </c>
      <c r="D65">
        <v>22.298745026017752</v>
      </c>
      <c r="E65">
        <v>3.676155494337312</v>
      </c>
      <c r="F65">
        <v>14.79032751760024</v>
      </c>
      <c r="G65">
        <v>4.0465258647076832</v>
      </c>
      <c r="H65">
        <v>37.863483318028777</v>
      </c>
      <c r="I65">
        <v>6.3391490664217942</v>
      </c>
      <c r="AL65">
        <v>14</v>
      </c>
      <c r="AM65" s="33">
        <v>0</v>
      </c>
      <c r="AN65" s="33">
        <v>0</v>
      </c>
      <c r="AO65" s="33">
        <v>0</v>
      </c>
      <c r="AP65" s="33">
        <v>0</v>
      </c>
      <c r="AQ65" s="33">
        <v>0</v>
      </c>
      <c r="AR65" s="33">
        <v>0</v>
      </c>
      <c r="AS65" s="33">
        <v>0</v>
      </c>
      <c r="AT65" s="33">
        <v>0.92592592592592582</v>
      </c>
      <c r="AU65" s="33">
        <v>4.0816326530612246</v>
      </c>
    </row>
    <row r="66" spans="2:47" x14ac:dyDescent="0.3">
      <c r="B66" s="24" t="s">
        <v>52</v>
      </c>
      <c r="C66">
        <v>26.949160811865731</v>
      </c>
      <c r="D66">
        <v>13.38065964090554</v>
      </c>
      <c r="E66">
        <v>18.503610460577669</v>
      </c>
      <c r="F66">
        <v>6.5232240437158469</v>
      </c>
      <c r="G66">
        <v>19.66969164715066</v>
      </c>
      <c r="H66">
        <v>6.1841334894613578</v>
      </c>
      <c r="I66">
        <v>5.7108704137392667</v>
      </c>
      <c r="J66">
        <v>1.539324746291959</v>
      </c>
      <c r="K66">
        <v>1.539324746291959</v>
      </c>
      <c r="AL66">
        <v>15</v>
      </c>
      <c r="AM66" s="33">
        <v>0</v>
      </c>
      <c r="AN66" s="33">
        <v>0</v>
      </c>
      <c r="AO66" s="33">
        <v>0</v>
      </c>
      <c r="AP66" s="33">
        <v>0</v>
      </c>
      <c r="AQ66" s="33">
        <v>0</v>
      </c>
      <c r="AR66" s="33">
        <v>0</v>
      </c>
      <c r="AS66" s="33">
        <v>0</v>
      </c>
      <c r="AT66" s="33">
        <v>0</v>
      </c>
      <c r="AU66" s="33">
        <v>4.0816326530612246</v>
      </c>
    </row>
    <row r="67" spans="2:47" x14ac:dyDescent="0.3">
      <c r="B67" s="24" t="s">
        <v>53</v>
      </c>
      <c r="C67">
        <v>29.737969676994069</v>
      </c>
      <c r="D67">
        <v>2.167106130520764</v>
      </c>
      <c r="E67">
        <v>1.5573500329597889</v>
      </c>
      <c r="F67">
        <v>12.582399472643379</v>
      </c>
      <c r="G67">
        <v>11.91496374423204</v>
      </c>
      <c r="H67">
        <v>25.263678312458801</v>
      </c>
      <c r="I67">
        <v>7.3088332234673707</v>
      </c>
      <c r="J67">
        <v>3.213579433091629</v>
      </c>
      <c r="K67">
        <v>2.3319050758075148</v>
      </c>
      <c r="L67">
        <v>3.922214897824654</v>
      </c>
      <c r="AL67">
        <v>16</v>
      </c>
      <c r="AM67" s="33">
        <v>0</v>
      </c>
      <c r="AN67" s="33">
        <v>0</v>
      </c>
      <c r="AO67" s="33">
        <v>0</v>
      </c>
      <c r="AP67" s="33">
        <v>0</v>
      </c>
      <c r="AQ67" s="33">
        <v>0</v>
      </c>
      <c r="AR67" s="33">
        <v>0</v>
      </c>
      <c r="AS67" s="33">
        <v>0</v>
      </c>
      <c r="AT67" s="33">
        <v>0</v>
      </c>
      <c r="AU67" s="33">
        <v>1.0204081632653059</v>
      </c>
    </row>
    <row r="68" spans="2:47" x14ac:dyDescent="0.3">
      <c r="B68" s="24" t="s">
        <v>59</v>
      </c>
      <c r="C68">
        <v>4.5977011494252871</v>
      </c>
      <c r="D68">
        <v>0.57471264367816088</v>
      </c>
      <c r="E68">
        <v>9.7701149425287355</v>
      </c>
      <c r="F68">
        <v>50</v>
      </c>
      <c r="G68">
        <v>2.873563218390804</v>
      </c>
      <c r="H68">
        <v>10.91954022988506</v>
      </c>
      <c r="I68">
        <v>7.4712643678160928</v>
      </c>
      <c r="J68">
        <v>7.4712643678160928</v>
      </c>
      <c r="K68">
        <v>2.873563218390804</v>
      </c>
      <c r="L68">
        <v>2.298850574712644</v>
      </c>
      <c r="M68">
        <v>1.149425287356322</v>
      </c>
    </row>
    <row r="69" spans="2:47" x14ac:dyDescent="0.3">
      <c r="B69" s="24" t="s">
        <v>56</v>
      </c>
      <c r="C69">
        <v>6.9306930693069324</v>
      </c>
      <c r="D69">
        <v>31.683168316831679</v>
      </c>
      <c r="E69">
        <v>23.762376237623759</v>
      </c>
      <c r="F69">
        <v>7.9207920792079207</v>
      </c>
      <c r="G69">
        <v>3.9603960396039599</v>
      </c>
      <c r="H69">
        <v>4.9504950495049496</v>
      </c>
      <c r="I69">
        <v>3.9603960396039599</v>
      </c>
      <c r="J69">
        <v>2.9702970297029698</v>
      </c>
      <c r="K69">
        <v>2.9702970297029698</v>
      </c>
      <c r="L69">
        <v>3.9603960396039599</v>
      </c>
      <c r="M69">
        <v>3.9603960396039599</v>
      </c>
      <c r="N69">
        <v>2.9702970297029698</v>
      </c>
    </row>
    <row r="70" spans="2:47" x14ac:dyDescent="0.3">
      <c r="B70" s="24" t="s">
        <v>55</v>
      </c>
      <c r="C70">
        <v>10.18518518518519</v>
      </c>
      <c r="D70">
        <v>17.592592592592592</v>
      </c>
      <c r="E70">
        <v>8.3333333333333321</v>
      </c>
      <c r="F70">
        <v>27.777777777777779</v>
      </c>
      <c r="G70">
        <v>18.518518518518519</v>
      </c>
      <c r="H70">
        <v>6.481481481481481</v>
      </c>
      <c r="I70">
        <v>0.92592592592592582</v>
      </c>
      <c r="J70">
        <v>4.6296296296296298</v>
      </c>
      <c r="K70">
        <v>0.92592592592592582</v>
      </c>
      <c r="L70">
        <v>0.92592592592592582</v>
      </c>
      <c r="M70">
        <v>0.92592592592592582</v>
      </c>
      <c r="N70">
        <v>0.92592592592592582</v>
      </c>
      <c r="O70">
        <v>0.92592592592592582</v>
      </c>
      <c r="P70">
        <v>0.92592592592592582</v>
      </c>
    </row>
    <row r="71" spans="2:47" x14ac:dyDescent="0.3">
      <c r="B71" s="24" t="s">
        <v>57</v>
      </c>
      <c r="C71">
        <v>2.0408163265306118</v>
      </c>
      <c r="D71">
        <v>3.5714285714285712</v>
      </c>
      <c r="E71">
        <v>3.5714285714285712</v>
      </c>
      <c r="F71">
        <v>14.795918367346941</v>
      </c>
      <c r="G71">
        <v>17.3469387755102</v>
      </c>
      <c r="H71">
        <v>4.0816326530612246</v>
      </c>
      <c r="I71">
        <v>4.0816326530612246</v>
      </c>
      <c r="J71">
        <v>11.73469387755102</v>
      </c>
      <c r="K71">
        <v>4.0816326530612246</v>
      </c>
      <c r="L71">
        <v>5.1020408163265314</v>
      </c>
      <c r="M71">
        <v>10.204081632653059</v>
      </c>
      <c r="N71">
        <v>7.1428571428571423</v>
      </c>
      <c r="O71">
        <v>3.0612244897959182</v>
      </c>
      <c r="P71">
        <v>4.0816326530612246</v>
      </c>
      <c r="Q71">
        <v>4.0816326530612246</v>
      </c>
      <c r="R71">
        <v>1.0204081632653059</v>
      </c>
    </row>
    <row r="72" spans="2:47" x14ac:dyDescent="0.3">
      <c r="AL72" cm="1">
        <f t="array" ref="AL72:AT84">TRANSPOSE(F95:R103)</f>
        <v>0</v>
      </c>
      <c r="AM72" t="str">
        <v>1 Jam</v>
      </c>
      <c r="AN72" t="str">
        <v>2 Jam</v>
      </c>
      <c r="AO72" t="str">
        <v>3 Jam</v>
      </c>
      <c r="AP72" t="str">
        <v>4 Jam</v>
      </c>
      <c r="AQ72" t="str">
        <v>5 Jam</v>
      </c>
      <c r="AR72" t="str">
        <v>6 Jam</v>
      </c>
      <c r="AS72" t="str">
        <v>7 Jam</v>
      </c>
      <c r="AT72" t="str">
        <v>12 Jam</v>
      </c>
    </row>
    <row r="73" spans="2:47" x14ac:dyDescent="0.3">
      <c r="AL73">
        <v>1</v>
      </c>
      <c r="AM73" s="53">
        <v>100</v>
      </c>
      <c r="AN73" s="53">
        <v>82.975531663720176</v>
      </c>
      <c r="AO73" s="33">
        <v>41.285897876347157</v>
      </c>
      <c r="AP73" s="53">
        <v>39.290025683524902</v>
      </c>
      <c r="AQ73" s="53">
        <v>46.755748774030678</v>
      </c>
      <c r="AR73" s="33">
        <v>0.97560975609756095</v>
      </c>
      <c r="AS73" s="33">
        <v>0.56077170418006439</v>
      </c>
      <c r="AT73" s="33">
        <v>2.9411764705882351</v>
      </c>
    </row>
    <row r="74" spans="2:47" x14ac:dyDescent="0.3">
      <c r="AL74">
        <v>2</v>
      </c>
      <c r="AM74" s="33">
        <v>0</v>
      </c>
      <c r="AN74" s="33">
        <v>17.024468336279821</v>
      </c>
      <c r="AO74" s="53">
        <v>44.905014569098249</v>
      </c>
      <c r="AP74" s="33">
        <v>33.349219417867772</v>
      </c>
      <c r="AQ74" s="33">
        <v>27.31516793125456</v>
      </c>
      <c r="AR74" s="33">
        <v>21.463414634146339</v>
      </c>
      <c r="AS74" s="33">
        <v>10.34855305466238</v>
      </c>
      <c r="AT74" s="33">
        <v>1.3071895424836599</v>
      </c>
    </row>
    <row r="75" spans="2:47" x14ac:dyDescent="0.3">
      <c r="AL75">
        <v>3</v>
      </c>
      <c r="AM75" s="33">
        <v>0</v>
      </c>
      <c r="AN75" s="33">
        <v>0</v>
      </c>
      <c r="AO75" s="33">
        <v>13.809087554554591</v>
      </c>
      <c r="AP75" s="33">
        <v>11.585287679119981</v>
      </c>
      <c r="AQ75" s="33">
        <v>15.614852941268859</v>
      </c>
      <c r="AR75" s="53">
        <v>74.634146341463421</v>
      </c>
      <c r="AS75" s="33">
        <v>7.7446945337620576</v>
      </c>
      <c r="AT75" s="33">
        <v>2.9411764705882351</v>
      </c>
    </row>
    <row r="76" spans="2:47" x14ac:dyDescent="0.3">
      <c r="AL76">
        <v>4</v>
      </c>
      <c r="AM76" s="33">
        <v>0</v>
      </c>
      <c r="AN76" s="33">
        <v>0</v>
      </c>
      <c r="AO76" s="33">
        <v>0</v>
      </c>
      <c r="AP76" s="33">
        <v>15.775467219487339</v>
      </c>
      <c r="AQ76" s="33">
        <v>9.5441705649953779</v>
      </c>
      <c r="AR76" s="33">
        <v>0.48780487804878048</v>
      </c>
      <c r="AS76" s="33">
        <v>12.344694533762061</v>
      </c>
      <c r="AT76" s="53">
        <v>25.490196078431371</v>
      </c>
    </row>
    <row r="77" spans="2:47" x14ac:dyDescent="0.3">
      <c r="AL77">
        <v>5</v>
      </c>
      <c r="AM77" s="33">
        <v>0</v>
      </c>
      <c r="AN77" s="33">
        <v>0</v>
      </c>
      <c r="AO77" s="33">
        <v>0</v>
      </c>
      <c r="AP77" s="33">
        <v>0</v>
      </c>
      <c r="AQ77" s="33">
        <v>0.77005978845053236</v>
      </c>
      <c r="AR77" s="33">
        <v>0.48780487804878048</v>
      </c>
      <c r="AS77" s="53">
        <v>37.950482315112538</v>
      </c>
      <c r="AT77" s="33">
        <v>5.2287581699346406</v>
      </c>
    </row>
    <row r="78" spans="2:47" x14ac:dyDescent="0.3">
      <c r="AL78">
        <v>6</v>
      </c>
      <c r="AM78" s="33">
        <v>0</v>
      </c>
      <c r="AN78" s="33">
        <v>0</v>
      </c>
      <c r="AO78" s="33">
        <v>0</v>
      </c>
      <c r="AP78" s="33">
        <v>0</v>
      </c>
      <c r="AQ78" s="33">
        <v>0</v>
      </c>
      <c r="AR78" s="33">
        <v>1.9512195121951219</v>
      </c>
      <c r="AS78" s="33">
        <v>25.768488745980711</v>
      </c>
      <c r="AT78" s="33">
        <v>16.33986928104575</v>
      </c>
    </row>
    <row r="79" spans="2:47" x14ac:dyDescent="0.3">
      <c r="AL79">
        <v>7</v>
      </c>
      <c r="AM79" s="33">
        <v>0</v>
      </c>
      <c r="AN79" s="33">
        <v>0</v>
      </c>
      <c r="AO79" s="33">
        <v>0</v>
      </c>
      <c r="AP79" s="33">
        <v>0</v>
      </c>
      <c r="AQ79" s="33">
        <v>0</v>
      </c>
      <c r="AR79" s="33">
        <v>0</v>
      </c>
      <c r="AS79" s="33">
        <v>5.2823151125401928</v>
      </c>
      <c r="AT79" s="33">
        <v>15.03267973856209</v>
      </c>
    </row>
    <row r="80" spans="2:47" x14ac:dyDescent="0.3">
      <c r="K80">
        <v>1</v>
      </c>
      <c r="L80">
        <f t="shared" ref="L80:R80" si="3">K80+1</f>
        <v>2</v>
      </c>
      <c r="M80">
        <f t="shared" si="3"/>
        <v>3</v>
      </c>
      <c r="N80">
        <f t="shared" si="3"/>
        <v>4</v>
      </c>
      <c r="O80">
        <f t="shared" si="3"/>
        <v>5</v>
      </c>
      <c r="P80">
        <f t="shared" si="3"/>
        <v>6</v>
      </c>
      <c r="Q80">
        <f t="shared" si="3"/>
        <v>7</v>
      </c>
      <c r="R80">
        <f t="shared" si="3"/>
        <v>8</v>
      </c>
      <c r="AL80">
        <v>8</v>
      </c>
      <c r="AM80" s="33">
        <v>0</v>
      </c>
      <c r="AN80" s="33">
        <v>0</v>
      </c>
      <c r="AO80" s="33">
        <v>0</v>
      </c>
      <c r="AP80" s="33">
        <v>0</v>
      </c>
      <c r="AQ80" s="33">
        <v>0</v>
      </c>
      <c r="AR80" s="33">
        <v>0</v>
      </c>
      <c r="AS80" s="33">
        <v>0</v>
      </c>
      <c r="AT80" s="33">
        <v>5.5555555555555554</v>
      </c>
    </row>
    <row r="81" spans="6:46" x14ac:dyDescent="0.3">
      <c r="J81" s="24" t="s">
        <v>46</v>
      </c>
      <c r="K81">
        <v>3.1007751937984498</v>
      </c>
      <c r="L81">
        <v>91.472868217054256</v>
      </c>
      <c r="M81">
        <v>5.4263565891472867</v>
      </c>
      <c r="AL81">
        <v>9</v>
      </c>
      <c r="AM81" s="33">
        <v>0</v>
      </c>
      <c r="AN81" s="33">
        <v>0</v>
      </c>
      <c r="AO81" s="33">
        <v>0</v>
      </c>
      <c r="AP81" s="33">
        <v>0</v>
      </c>
      <c r="AQ81" s="33">
        <v>0</v>
      </c>
      <c r="AR81" s="33">
        <v>0</v>
      </c>
      <c r="AS81" s="33">
        <v>0</v>
      </c>
      <c r="AT81" s="33">
        <v>1.6339869281045749</v>
      </c>
    </row>
    <row r="82" spans="6:46" x14ac:dyDescent="0.3">
      <c r="J82" s="24" t="s">
        <v>48</v>
      </c>
      <c r="K82">
        <v>12.295081967213109</v>
      </c>
      <c r="L82">
        <v>38.524590163934427</v>
      </c>
      <c r="M82">
        <v>44.26229508196721</v>
      </c>
      <c r="N82">
        <v>0.81967213114754101</v>
      </c>
      <c r="O82">
        <v>4.0983606557377046</v>
      </c>
      <c r="AL82">
        <v>10</v>
      </c>
      <c r="AM82" s="33">
        <v>0</v>
      </c>
      <c r="AN82" s="33">
        <v>0</v>
      </c>
      <c r="AO82" s="33">
        <v>0</v>
      </c>
      <c r="AP82" s="33">
        <v>0</v>
      </c>
      <c r="AQ82" s="33">
        <v>0</v>
      </c>
      <c r="AR82" s="33">
        <v>0</v>
      </c>
      <c r="AS82" s="33">
        <v>0</v>
      </c>
      <c r="AT82" s="33">
        <v>1.9607843137254899</v>
      </c>
    </row>
    <row r="83" spans="6:46" x14ac:dyDescent="0.3">
      <c r="J83" s="24" t="s">
        <v>51</v>
      </c>
      <c r="K83">
        <v>0.81967213114754101</v>
      </c>
      <c r="L83">
        <v>1.639344262295082</v>
      </c>
      <c r="M83">
        <v>4.918032786885246</v>
      </c>
      <c r="N83">
        <v>1.639344262295082</v>
      </c>
      <c r="O83">
        <v>47.540983606557383</v>
      </c>
      <c r="P83">
        <v>28.688524590163929</v>
      </c>
      <c r="Q83">
        <v>7.3770491803278686</v>
      </c>
      <c r="R83">
        <v>7.3770491803278686</v>
      </c>
      <c r="AL83">
        <v>11</v>
      </c>
      <c r="AM83" s="33">
        <v>0</v>
      </c>
      <c r="AN83" s="33">
        <v>0</v>
      </c>
      <c r="AO83" s="33">
        <v>0</v>
      </c>
      <c r="AP83" s="33">
        <v>0</v>
      </c>
      <c r="AQ83" s="33">
        <v>0</v>
      </c>
      <c r="AR83" s="33">
        <v>0</v>
      </c>
      <c r="AS83" s="33">
        <v>0</v>
      </c>
      <c r="AT83" s="33">
        <v>16.993464052287582</v>
      </c>
    </row>
    <row r="84" spans="6:46" x14ac:dyDescent="0.3">
      <c r="AL84">
        <v>12</v>
      </c>
      <c r="AM84" s="33">
        <v>0</v>
      </c>
      <c r="AN84" s="33">
        <v>0</v>
      </c>
      <c r="AO84" s="33">
        <v>0</v>
      </c>
      <c r="AP84" s="33">
        <v>0</v>
      </c>
      <c r="AQ84" s="33">
        <v>0</v>
      </c>
      <c r="AR84" s="33">
        <v>0</v>
      </c>
      <c r="AS84" s="33">
        <v>0</v>
      </c>
      <c r="AT84" s="33">
        <v>4.5751633986928102</v>
      </c>
    </row>
    <row r="89" spans="6:46" x14ac:dyDescent="0.3">
      <c r="AM89" cm="1">
        <f t="array" ref="AM89:AP97">TRANSPOSE(J80:R83)</f>
        <v>0</v>
      </c>
      <c r="AN89" t="str">
        <v>3 Jam</v>
      </c>
      <c r="AO89" t="str">
        <v>5 Jam</v>
      </c>
      <c r="AP89" t="str">
        <v>8 Jam</v>
      </c>
    </row>
    <row r="90" spans="6:46" x14ac:dyDescent="0.3">
      <c r="AM90">
        <v>1</v>
      </c>
      <c r="AN90" s="33">
        <v>3.1007751937984498</v>
      </c>
      <c r="AO90" s="33">
        <v>12.295081967213109</v>
      </c>
      <c r="AP90" s="33">
        <v>0.81967213114754101</v>
      </c>
    </row>
    <row r="91" spans="6:46" x14ac:dyDescent="0.3">
      <c r="AM91">
        <v>2</v>
      </c>
      <c r="AN91" s="53">
        <v>91.472868217054256</v>
      </c>
      <c r="AO91" s="33">
        <v>38.524590163934427</v>
      </c>
      <c r="AP91" s="33">
        <v>1.639344262295082</v>
      </c>
    </row>
    <row r="92" spans="6:46" x14ac:dyDescent="0.3">
      <c r="AM92">
        <v>3</v>
      </c>
      <c r="AN92" s="33">
        <v>5.4263565891472867</v>
      </c>
      <c r="AO92" s="53">
        <v>44.26229508196721</v>
      </c>
      <c r="AP92" s="33">
        <v>4.918032786885246</v>
      </c>
    </row>
    <row r="93" spans="6:46" x14ac:dyDescent="0.3">
      <c r="AM93">
        <v>4</v>
      </c>
      <c r="AN93" s="33">
        <v>0</v>
      </c>
      <c r="AO93" s="33">
        <v>0.81967213114754101</v>
      </c>
      <c r="AP93" s="33">
        <v>1.639344262295082</v>
      </c>
    </row>
    <row r="94" spans="6:46" x14ac:dyDescent="0.3">
      <c r="AM94">
        <v>5</v>
      </c>
      <c r="AN94" s="33">
        <v>0</v>
      </c>
      <c r="AO94" s="33">
        <v>4.0983606557377046</v>
      </c>
      <c r="AP94" s="53">
        <v>47.540983606557383</v>
      </c>
    </row>
    <row r="95" spans="6:46" x14ac:dyDescent="0.3">
      <c r="G95">
        <v>1</v>
      </c>
      <c r="H95">
        <f t="shared" ref="H95:R95" si="4">G95+1</f>
        <v>2</v>
      </c>
      <c r="I95">
        <f t="shared" si="4"/>
        <v>3</v>
      </c>
      <c r="J95">
        <f t="shared" si="4"/>
        <v>4</v>
      </c>
      <c r="K95">
        <f t="shared" si="4"/>
        <v>5</v>
      </c>
      <c r="L95">
        <f t="shared" si="4"/>
        <v>6</v>
      </c>
      <c r="M95">
        <f t="shared" si="4"/>
        <v>7</v>
      </c>
      <c r="N95">
        <f t="shared" si="4"/>
        <v>8</v>
      </c>
      <c r="O95">
        <f t="shared" si="4"/>
        <v>9</v>
      </c>
      <c r="P95">
        <f t="shared" si="4"/>
        <v>10</v>
      </c>
      <c r="Q95">
        <f t="shared" si="4"/>
        <v>11</v>
      </c>
      <c r="R95">
        <f t="shared" si="4"/>
        <v>12</v>
      </c>
      <c r="AM95">
        <v>6</v>
      </c>
      <c r="AN95" s="33">
        <v>0</v>
      </c>
      <c r="AO95" s="33">
        <v>0</v>
      </c>
      <c r="AP95" s="33">
        <v>28.688524590163929</v>
      </c>
    </row>
    <row r="96" spans="6:46" x14ac:dyDescent="0.3">
      <c r="F96" s="24" t="s">
        <v>44</v>
      </c>
      <c r="G96">
        <v>100</v>
      </c>
      <c r="AM96">
        <v>7</v>
      </c>
      <c r="AN96" s="33">
        <v>0</v>
      </c>
      <c r="AO96" s="33">
        <v>0</v>
      </c>
      <c r="AP96" s="33">
        <v>7.3770491803278686</v>
      </c>
    </row>
    <row r="97" spans="6:42" x14ac:dyDescent="0.3">
      <c r="F97" s="24" t="s">
        <v>45</v>
      </c>
      <c r="G97">
        <v>82.975531663720176</v>
      </c>
      <c r="H97">
        <v>17.024468336279821</v>
      </c>
      <c r="AM97">
        <v>8</v>
      </c>
      <c r="AN97" s="33">
        <v>0</v>
      </c>
      <c r="AO97" s="33">
        <v>0</v>
      </c>
      <c r="AP97" s="33">
        <v>7.3770491803278686</v>
      </c>
    </row>
    <row r="98" spans="6:42" x14ac:dyDescent="0.3">
      <c r="F98" s="24" t="s">
        <v>46</v>
      </c>
      <c r="G98">
        <v>41.285897876347157</v>
      </c>
      <c r="H98">
        <v>44.905014569098249</v>
      </c>
      <c r="I98">
        <v>13.809087554554591</v>
      </c>
    </row>
    <row r="99" spans="6:42" x14ac:dyDescent="0.3">
      <c r="F99" s="24" t="s">
        <v>47</v>
      </c>
      <c r="G99">
        <v>39.290025683524902</v>
      </c>
      <c r="H99">
        <v>33.349219417867772</v>
      </c>
      <c r="I99">
        <v>11.585287679119981</v>
      </c>
      <c r="J99">
        <v>15.775467219487339</v>
      </c>
    </row>
    <row r="100" spans="6:42" x14ac:dyDescent="0.3">
      <c r="F100" s="24" t="s">
        <v>48</v>
      </c>
      <c r="G100">
        <v>46.755748774030678</v>
      </c>
      <c r="H100">
        <v>27.31516793125456</v>
      </c>
      <c r="I100">
        <v>15.614852941268859</v>
      </c>
      <c r="J100">
        <v>9.5441705649953779</v>
      </c>
      <c r="K100">
        <v>0.77005978845053236</v>
      </c>
    </row>
    <row r="101" spans="6:42" x14ac:dyDescent="0.3">
      <c r="F101" s="24" t="s">
        <v>49</v>
      </c>
      <c r="G101">
        <v>0.97560975609756095</v>
      </c>
      <c r="H101">
        <v>21.463414634146339</v>
      </c>
      <c r="I101">
        <v>74.634146341463421</v>
      </c>
      <c r="J101">
        <v>0.48780487804878048</v>
      </c>
      <c r="K101">
        <v>0.48780487804878048</v>
      </c>
      <c r="L101">
        <v>1.9512195121951219</v>
      </c>
    </row>
    <row r="102" spans="6:42" x14ac:dyDescent="0.3">
      <c r="F102" s="24" t="s">
        <v>50</v>
      </c>
      <c r="G102">
        <v>0.56077170418006439</v>
      </c>
      <c r="H102">
        <v>10.34855305466238</v>
      </c>
      <c r="I102">
        <v>7.7446945337620576</v>
      </c>
      <c r="J102">
        <v>12.344694533762061</v>
      </c>
      <c r="K102">
        <v>37.950482315112538</v>
      </c>
      <c r="L102">
        <v>25.768488745980711</v>
      </c>
      <c r="M102">
        <v>5.2823151125401928</v>
      </c>
    </row>
    <row r="103" spans="6:42" x14ac:dyDescent="0.3">
      <c r="F103" s="24" t="s">
        <v>56</v>
      </c>
      <c r="G103">
        <v>2.9411764705882351</v>
      </c>
      <c r="H103">
        <v>1.3071895424836599</v>
      </c>
      <c r="I103">
        <v>2.9411764705882351</v>
      </c>
      <c r="J103">
        <v>25.490196078431371</v>
      </c>
      <c r="K103">
        <v>5.2287581699346406</v>
      </c>
      <c r="L103">
        <v>16.33986928104575</v>
      </c>
      <c r="M103">
        <v>15.03267973856209</v>
      </c>
      <c r="N103">
        <v>5.5555555555555554</v>
      </c>
      <c r="O103">
        <v>1.6339869281045749</v>
      </c>
      <c r="P103">
        <v>1.9607843137254899</v>
      </c>
      <c r="Q103">
        <v>16.993464052287582</v>
      </c>
      <c r="R103">
        <v>4.5751633986928102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30"/>
  <sheetViews>
    <sheetView topLeftCell="G18" zoomScale="32" workbookViewId="0">
      <selection activeCell="A15" sqref="A15"/>
    </sheetView>
  </sheetViews>
  <sheetFormatPr defaultRowHeight="14.4" x14ac:dyDescent="0.3"/>
  <cols>
    <col min="1" max="1" width="13" bestFit="1" customWidth="1"/>
    <col min="2" max="2" width="13.5546875" bestFit="1" customWidth="1"/>
    <col min="3" max="3" width="13.88671875" bestFit="1" customWidth="1"/>
    <col min="5" max="5" width="13" bestFit="1" customWidth="1"/>
    <col min="6" max="6" width="13.5546875" bestFit="1" customWidth="1"/>
    <col min="7" max="7" width="5.6640625" bestFit="1" customWidth="1"/>
    <col min="9" max="9" width="13" bestFit="1" customWidth="1"/>
    <col min="10" max="10" width="13.5546875" bestFit="1" customWidth="1"/>
    <col min="11" max="11" width="13.88671875" bestFit="1" customWidth="1"/>
    <col min="13" max="13" width="13" bestFit="1" customWidth="1"/>
    <col min="14" max="14" width="13.5546875" bestFit="1" customWidth="1"/>
    <col min="15" max="15" width="13.88671875" bestFit="1" customWidth="1"/>
    <col min="17" max="17" width="13" bestFit="1" customWidth="1"/>
    <col min="18" max="18" width="13.5546875" bestFit="1" customWidth="1"/>
    <col min="19" max="19" width="13.88671875" bestFit="1" customWidth="1"/>
    <col min="21" max="21" width="13" bestFit="1" customWidth="1"/>
    <col min="22" max="22" width="13.5546875" bestFit="1" customWidth="1"/>
    <col min="23" max="23" width="13.88671875" bestFit="1" customWidth="1"/>
    <col min="29" max="29" width="8.88671875" style="2" customWidth="1"/>
    <col min="31" max="32" width="13.5546875" bestFit="1" customWidth="1"/>
    <col min="33" max="33" width="12.88671875" bestFit="1" customWidth="1"/>
    <col min="37" max="38" width="13.5546875" bestFit="1" customWidth="1"/>
    <col min="39" max="39" width="5.6640625" bestFit="1" customWidth="1"/>
    <col min="40" max="42" width="13.5546875" bestFit="1" customWidth="1"/>
    <col min="43" max="43" width="5.6640625" bestFit="1" customWidth="1"/>
    <col min="44" max="46" width="13.5546875" bestFit="1" customWidth="1"/>
    <col min="47" max="47" width="12.88671875" bestFit="1" customWidth="1"/>
    <col min="51" max="52" width="13.5546875" bestFit="1" customWidth="1"/>
    <col min="53" max="53" width="9.33203125" bestFit="1" customWidth="1"/>
    <col min="55" max="56" width="13.5546875" bestFit="1" customWidth="1"/>
    <col min="57" max="57" width="12.88671875" bestFit="1" customWidth="1"/>
    <col min="59" max="60" width="14" bestFit="1" customWidth="1"/>
    <col min="61" max="61" width="9.44140625" bestFit="1" customWidth="1"/>
    <col min="63" max="63" width="8.88671875" style="2" customWidth="1"/>
  </cols>
  <sheetData>
    <row r="1" spans="1:61" ht="21" customHeight="1" x14ac:dyDescent="0.4">
      <c r="A1" s="46" t="s">
        <v>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7"/>
      <c r="AE1" s="46" t="s">
        <v>5</v>
      </c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7"/>
    </row>
    <row r="2" spans="1:61" ht="21" customHeight="1" x14ac:dyDescent="0.4">
      <c r="A2" s="47" t="s">
        <v>6</v>
      </c>
      <c r="B2" s="39"/>
      <c r="C2" s="40"/>
      <c r="G2" s="47" t="s">
        <v>7</v>
      </c>
      <c r="H2" s="39"/>
      <c r="I2" s="39"/>
      <c r="J2" s="39"/>
      <c r="K2" s="39"/>
      <c r="L2" s="39"/>
      <c r="M2" s="40"/>
      <c r="Q2" s="47" t="s">
        <v>8</v>
      </c>
      <c r="R2" s="39"/>
      <c r="S2" s="39"/>
      <c r="T2" s="39"/>
      <c r="U2" s="39"/>
      <c r="V2" s="39"/>
      <c r="W2" s="39"/>
      <c r="X2" s="39"/>
      <c r="Y2" s="39"/>
      <c r="Z2" s="39"/>
      <c r="AA2" s="40"/>
      <c r="AE2" s="47" t="s">
        <v>6</v>
      </c>
      <c r="AF2" s="39"/>
      <c r="AG2" s="40"/>
      <c r="AK2" s="47" t="s">
        <v>7</v>
      </c>
      <c r="AL2" s="39"/>
      <c r="AM2" s="39"/>
      <c r="AN2" s="39"/>
      <c r="AO2" s="39"/>
      <c r="AP2" s="39"/>
      <c r="AQ2" s="39"/>
      <c r="AR2" s="39"/>
      <c r="AS2" s="39"/>
      <c r="AT2" s="39"/>
      <c r="AU2" s="40"/>
      <c r="AY2" s="47" t="s">
        <v>8</v>
      </c>
      <c r="AZ2" s="39"/>
      <c r="BA2" s="39"/>
      <c r="BB2" s="39"/>
      <c r="BC2" s="39"/>
      <c r="BD2" s="39"/>
      <c r="BE2" s="39"/>
      <c r="BF2" s="39"/>
      <c r="BG2" s="39"/>
      <c r="BH2" s="39"/>
      <c r="BI2" s="40"/>
    </row>
    <row r="3" spans="1:61" ht="18" customHeight="1" x14ac:dyDescent="0.35">
      <c r="A3" s="44" t="s">
        <v>9</v>
      </c>
      <c r="B3" s="39"/>
      <c r="C3" s="40"/>
      <c r="G3" s="44" t="s">
        <v>10</v>
      </c>
      <c r="H3" s="39"/>
      <c r="I3" s="40"/>
      <c r="K3" s="44" t="s">
        <v>11</v>
      </c>
      <c r="L3" s="39"/>
      <c r="M3" s="40"/>
      <c r="Q3" s="44" t="s">
        <v>12</v>
      </c>
      <c r="R3" s="39"/>
      <c r="S3" s="40"/>
      <c r="U3" s="44" t="s">
        <v>13</v>
      </c>
      <c r="V3" s="39"/>
      <c r="W3" s="40"/>
      <c r="Y3" s="44" t="s">
        <v>14</v>
      </c>
      <c r="Z3" s="39"/>
      <c r="AA3" s="40"/>
      <c r="AE3" s="44" t="s">
        <v>9</v>
      </c>
      <c r="AF3" s="39"/>
      <c r="AG3" s="40"/>
      <c r="AK3" s="44" t="s">
        <v>10</v>
      </c>
      <c r="AL3" s="39"/>
      <c r="AM3" s="40"/>
      <c r="AO3" s="44" t="s">
        <v>15</v>
      </c>
      <c r="AP3" s="39"/>
      <c r="AQ3" s="40"/>
      <c r="AS3" s="44" t="s">
        <v>11</v>
      </c>
      <c r="AT3" s="39"/>
      <c r="AU3" s="40"/>
      <c r="AY3" s="44" t="s">
        <v>13</v>
      </c>
      <c r="AZ3" s="39"/>
      <c r="BA3" s="40"/>
      <c r="BC3" s="45" t="s">
        <v>16</v>
      </c>
      <c r="BD3" s="36"/>
      <c r="BE3" s="37"/>
      <c r="BG3" s="44" t="s">
        <v>14</v>
      </c>
      <c r="BH3" s="39"/>
      <c r="BI3" s="40"/>
    </row>
    <row r="4" spans="1:61" x14ac:dyDescent="0.3">
      <c r="A4" s="1" t="s">
        <v>17</v>
      </c>
      <c r="B4" s="1" t="s">
        <v>18</v>
      </c>
      <c r="C4" s="1" t="s">
        <v>19</v>
      </c>
      <c r="D4" s="3"/>
      <c r="G4" s="4" t="s">
        <v>20</v>
      </c>
      <c r="H4" s="4" t="s">
        <v>21</v>
      </c>
      <c r="I4" s="1" t="s">
        <v>19</v>
      </c>
      <c r="K4" s="4" t="s">
        <v>20</v>
      </c>
      <c r="L4" s="4" t="s">
        <v>21</v>
      </c>
      <c r="M4" s="1" t="s">
        <v>19</v>
      </c>
      <c r="N4" s="3"/>
      <c r="Q4" s="4" t="s">
        <v>20</v>
      </c>
      <c r="R4" s="4" t="s">
        <v>21</v>
      </c>
      <c r="S4" s="1" t="s">
        <v>19</v>
      </c>
      <c r="U4" s="4" t="s">
        <v>20</v>
      </c>
      <c r="V4" s="4" t="s">
        <v>21</v>
      </c>
      <c r="W4" s="1" t="s">
        <v>19</v>
      </c>
      <c r="Y4" s="4" t="s">
        <v>20</v>
      </c>
      <c r="Z4" s="4" t="s">
        <v>21</v>
      </c>
      <c r="AA4" s="1" t="s">
        <v>19</v>
      </c>
      <c r="AE4" s="1" t="s">
        <v>22</v>
      </c>
      <c r="AF4" s="1" t="s">
        <v>22</v>
      </c>
      <c r="AG4" s="1" t="s">
        <v>19</v>
      </c>
      <c r="AK4" s="1" t="s">
        <v>22</v>
      </c>
      <c r="AL4" s="1" t="s">
        <v>22</v>
      </c>
      <c r="AM4" s="1" t="s">
        <v>19</v>
      </c>
      <c r="AO4" s="1" t="s">
        <v>22</v>
      </c>
      <c r="AP4" s="1" t="s">
        <v>22</v>
      </c>
      <c r="AQ4" s="1" t="s">
        <v>19</v>
      </c>
      <c r="AS4" s="1" t="s">
        <v>22</v>
      </c>
      <c r="AT4" s="1" t="s">
        <v>22</v>
      </c>
      <c r="AU4" s="1" t="s">
        <v>19</v>
      </c>
      <c r="AY4" s="1" t="s">
        <v>22</v>
      </c>
      <c r="AZ4" s="1" t="s">
        <v>22</v>
      </c>
      <c r="BA4" s="1" t="s">
        <v>19</v>
      </c>
      <c r="BC4" s="1" t="s">
        <v>22</v>
      </c>
      <c r="BD4" s="1" t="s">
        <v>22</v>
      </c>
      <c r="BE4" s="1" t="s">
        <v>19</v>
      </c>
      <c r="BG4" s="1" t="s">
        <v>22</v>
      </c>
      <c r="BH4" s="1" t="s">
        <v>22</v>
      </c>
      <c r="BI4" s="1" t="s">
        <v>19</v>
      </c>
    </row>
    <row r="5" spans="1:61" x14ac:dyDescent="0.3">
      <c r="A5" s="1">
        <v>1</v>
      </c>
      <c r="B5">
        <v>1</v>
      </c>
      <c r="C5" s="11">
        <v>2.777777777777778E-2</v>
      </c>
      <c r="D5" s="6"/>
      <c r="G5" s="1">
        <v>5</v>
      </c>
      <c r="H5">
        <v>1</v>
      </c>
      <c r="I5" s="7">
        <v>1</v>
      </c>
      <c r="K5" s="1">
        <v>3</v>
      </c>
      <c r="L5">
        <v>3</v>
      </c>
      <c r="M5" s="12">
        <v>0.1764705882352941</v>
      </c>
      <c r="N5" s="6"/>
      <c r="U5" s="1">
        <v>2</v>
      </c>
      <c r="V5">
        <v>1</v>
      </c>
      <c r="W5" s="12">
        <v>8.3333333333333329E-2</v>
      </c>
      <c r="Y5" s="1">
        <v>1</v>
      </c>
      <c r="Z5">
        <v>1</v>
      </c>
      <c r="AA5" s="11">
        <v>5.5555555555555552E-2</v>
      </c>
      <c r="AE5" s="1">
        <v>0</v>
      </c>
      <c r="AF5">
        <v>8</v>
      </c>
      <c r="AG5" s="5">
        <v>0.22222222222222221</v>
      </c>
      <c r="AK5" s="1">
        <v>0</v>
      </c>
      <c r="AL5">
        <v>0</v>
      </c>
      <c r="AM5" s="8">
        <v>0</v>
      </c>
      <c r="AO5" s="1">
        <v>0</v>
      </c>
      <c r="AP5">
        <v>0</v>
      </c>
      <c r="AQ5" s="8">
        <v>0</v>
      </c>
      <c r="AS5" s="1">
        <v>0</v>
      </c>
      <c r="AT5">
        <v>3</v>
      </c>
      <c r="AU5" s="5">
        <v>0.1764705882352941</v>
      </c>
      <c r="AY5" s="1">
        <v>0</v>
      </c>
      <c r="AZ5">
        <v>4</v>
      </c>
      <c r="BA5" s="11">
        <v>0.33333333333333331</v>
      </c>
      <c r="BC5" s="1">
        <v>0</v>
      </c>
      <c r="BD5">
        <v>0</v>
      </c>
      <c r="BE5" s="11">
        <v>0</v>
      </c>
      <c r="BG5" s="1">
        <v>0</v>
      </c>
      <c r="BH5">
        <v>2</v>
      </c>
      <c r="BI5" s="11">
        <v>0.1111111111111111</v>
      </c>
    </row>
    <row r="6" spans="1:61" x14ac:dyDescent="0.3">
      <c r="A6" s="1">
        <v>2</v>
      </c>
      <c r="B6">
        <v>3</v>
      </c>
      <c r="C6" s="11">
        <v>8.3333333333333329E-2</v>
      </c>
      <c r="D6" s="6"/>
      <c r="K6" s="1">
        <v>5</v>
      </c>
      <c r="L6">
        <v>4</v>
      </c>
      <c r="M6" s="12">
        <v>0.23529411764705879</v>
      </c>
      <c r="N6" s="6"/>
      <c r="U6" s="1">
        <v>4</v>
      </c>
      <c r="V6">
        <v>1</v>
      </c>
      <c r="W6" s="12">
        <v>8.3333333333333329E-2</v>
      </c>
      <c r="Y6" s="1">
        <v>2</v>
      </c>
      <c r="Z6">
        <v>2</v>
      </c>
      <c r="AA6" s="11">
        <v>0.1111111111111111</v>
      </c>
      <c r="AE6" s="1">
        <v>1</v>
      </c>
      <c r="AF6">
        <v>3</v>
      </c>
      <c r="AG6" s="5">
        <v>8.3333333333333329E-2</v>
      </c>
      <c r="AK6" s="1">
        <v>1</v>
      </c>
      <c r="AL6">
        <v>0</v>
      </c>
      <c r="AM6" s="8">
        <v>0</v>
      </c>
      <c r="AO6" s="1">
        <v>1</v>
      </c>
      <c r="AP6">
        <v>0</v>
      </c>
      <c r="AQ6" s="8">
        <v>0</v>
      </c>
      <c r="AS6" s="1">
        <v>1</v>
      </c>
      <c r="AT6">
        <v>2</v>
      </c>
      <c r="AU6" s="5">
        <v>0.1176470588235294</v>
      </c>
      <c r="AY6" s="1">
        <v>1</v>
      </c>
      <c r="AZ6">
        <v>1</v>
      </c>
      <c r="BA6" s="11">
        <v>8.3333333333333329E-2</v>
      </c>
      <c r="BC6" s="1">
        <v>1</v>
      </c>
      <c r="BD6">
        <v>0</v>
      </c>
      <c r="BE6" s="11">
        <v>0</v>
      </c>
      <c r="BG6" s="1">
        <v>1</v>
      </c>
      <c r="BH6">
        <v>0</v>
      </c>
      <c r="BI6" s="11">
        <v>0</v>
      </c>
    </row>
    <row r="7" spans="1:61" ht="18" customHeight="1" x14ac:dyDescent="0.35">
      <c r="A7" s="1">
        <v>3</v>
      </c>
      <c r="B7">
        <v>5</v>
      </c>
      <c r="C7" s="11">
        <v>0.1388888888888889</v>
      </c>
      <c r="D7" s="6"/>
      <c r="G7" s="45" t="s">
        <v>15</v>
      </c>
      <c r="H7" s="36"/>
      <c r="I7" s="37"/>
      <c r="K7" s="1">
        <v>6</v>
      </c>
      <c r="L7">
        <v>2</v>
      </c>
      <c r="M7" s="12">
        <v>0.1176470588235294</v>
      </c>
      <c r="N7" s="6"/>
      <c r="U7" s="1">
        <v>7</v>
      </c>
      <c r="V7">
        <v>2</v>
      </c>
      <c r="W7" s="12">
        <v>0.16666666666666671</v>
      </c>
      <c r="Y7" s="1">
        <v>3</v>
      </c>
      <c r="Z7">
        <v>3</v>
      </c>
      <c r="AA7" s="11">
        <v>0.16666666666666671</v>
      </c>
      <c r="AE7" s="1">
        <v>2</v>
      </c>
      <c r="AF7">
        <v>5</v>
      </c>
      <c r="AG7" s="5">
        <v>0.1388888888888889</v>
      </c>
      <c r="AK7" s="1">
        <v>2</v>
      </c>
      <c r="AL7">
        <v>0</v>
      </c>
      <c r="AM7" s="8">
        <v>0</v>
      </c>
      <c r="AO7" s="1">
        <v>2</v>
      </c>
      <c r="AP7">
        <v>0</v>
      </c>
      <c r="AQ7" s="8">
        <v>0</v>
      </c>
      <c r="AS7" s="1">
        <v>2</v>
      </c>
      <c r="AT7">
        <v>0</v>
      </c>
      <c r="AU7" s="5">
        <v>0</v>
      </c>
      <c r="AY7" s="1">
        <v>2</v>
      </c>
      <c r="AZ7">
        <v>0</v>
      </c>
      <c r="BA7" s="11">
        <v>0</v>
      </c>
      <c r="BC7" s="1">
        <v>2</v>
      </c>
      <c r="BD7">
        <v>0</v>
      </c>
      <c r="BE7" s="11">
        <v>0</v>
      </c>
      <c r="BG7" s="1">
        <v>2</v>
      </c>
      <c r="BH7">
        <v>0</v>
      </c>
      <c r="BI7" s="11">
        <v>0</v>
      </c>
    </row>
    <row r="8" spans="1:61" x14ac:dyDescent="0.3">
      <c r="A8" s="1">
        <v>4</v>
      </c>
      <c r="B8">
        <v>6</v>
      </c>
      <c r="C8" s="11">
        <v>0.16666666666666671</v>
      </c>
      <c r="D8" s="6"/>
      <c r="G8" s="4" t="s">
        <v>20</v>
      </c>
      <c r="H8" s="4" t="s">
        <v>21</v>
      </c>
      <c r="I8" s="1" t="s">
        <v>19</v>
      </c>
      <c r="K8" s="1">
        <v>7</v>
      </c>
      <c r="L8">
        <v>1</v>
      </c>
      <c r="M8" s="12">
        <v>5.8823529411764712E-2</v>
      </c>
      <c r="N8" s="6"/>
      <c r="U8" s="1">
        <v>9</v>
      </c>
      <c r="V8">
        <v>2</v>
      </c>
      <c r="W8" s="12">
        <v>0.16666666666666671</v>
      </c>
      <c r="Y8" s="1">
        <v>4</v>
      </c>
      <c r="Z8">
        <v>4</v>
      </c>
      <c r="AA8" s="11">
        <v>0.22222222222222221</v>
      </c>
      <c r="AE8" s="1">
        <v>3</v>
      </c>
      <c r="AF8">
        <v>2</v>
      </c>
      <c r="AG8" s="5">
        <v>5.5555555555555552E-2</v>
      </c>
      <c r="AK8" s="1">
        <v>3</v>
      </c>
      <c r="AL8">
        <v>0</v>
      </c>
      <c r="AM8" s="8">
        <v>0</v>
      </c>
      <c r="AO8" s="1">
        <v>3</v>
      </c>
      <c r="AP8">
        <v>0</v>
      </c>
      <c r="AQ8" s="8">
        <v>0</v>
      </c>
      <c r="AS8" s="1">
        <v>3</v>
      </c>
      <c r="AT8">
        <v>0</v>
      </c>
      <c r="AU8" s="5">
        <v>0</v>
      </c>
      <c r="AY8" s="1">
        <v>3</v>
      </c>
      <c r="AZ8">
        <v>1</v>
      </c>
      <c r="BA8" s="11">
        <v>8.3333333333333329E-2</v>
      </c>
      <c r="BC8" s="1">
        <v>3</v>
      </c>
      <c r="BD8">
        <v>1</v>
      </c>
      <c r="BE8" s="11">
        <v>0.33333333333333331</v>
      </c>
      <c r="BG8" s="1">
        <v>3</v>
      </c>
      <c r="BH8">
        <v>1</v>
      </c>
      <c r="BI8" s="11">
        <v>5.5555555555555552E-2</v>
      </c>
    </row>
    <row r="9" spans="1:61" ht="18" customHeight="1" x14ac:dyDescent="0.35">
      <c r="A9" s="1">
        <v>5</v>
      </c>
      <c r="B9">
        <v>6</v>
      </c>
      <c r="C9" s="11">
        <v>0.16666666666666671</v>
      </c>
      <c r="D9" s="6"/>
      <c r="G9" s="1">
        <v>3</v>
      </c>
      <c r="H9">
        <v>1</v>
      </c>
      <c r="I9" s="7">
        <v>1</v>
      </c>
      <c r="K9" s="1">
        <v>8</v>
      </c>
      <c r="L9">
        <v>2</v>
      </c>
      <c r="M9" s="12">
        <v>0.1176470588235294</v>
      </c>
      <c r="N9" s="6"/>
      <c r="Q9" s="45" t="s">
        <v>16</v>
      </c>
      <c r="R9" s="36"/>
      <c r="S9" s="37"/>
      <c r="U9" s="1">
        <v>10</v>
      </c>
      <c r="V9">
        <v>2</v>
      </c>
      <c r="W9" s="12">
        <v>0.16666666666666671</v>
      </c>
      <c r="Y9" s="1">
        <v>5</v>
      </c>
      <c r="Z9">
        <v>4</v>
      </c>
      <c r="AA9" s="11">
        <v>0.22222222222222221</v>
      </c>
      <c r="AE9" s="1">
        <v>4</v>
      </c>
      <c r="AF9">
        <v>1</v>
      </c>
      <c r="AG9" s="5">
        <v>2.777777777777778E-2</v>
      </c>
      <c r="AK9" s="1">
        <v>4</v>
      </c>
      <c r="AL9">
        <v>0</v>
      </c>
      <c r="AM9" s="8">
        <v>0</v>
      </c>
      <c r="AO9" s="1">
        <v>4</v>
      </c>
      <c r="AP9">
        <v>0</v>
      </c>
      <c r="AQ9" s="8">
        <v>0</v>
      </c>
      <c r="AS9" s="1">
        <v>4</v>
      </c>
      <c r="AT9">
        <v>0</v>
      </c>
      <c r="AU9" s="5">
        <v>0</v>
      </c>
      <c r="AY9" s="1">
        <v>4</v>
      </c>
      <c r="AZ9">
        <v>0</v>
      </c>
      <c r="BA9" s="11">
        <v>0</v>
      </c>
      <c r="BC9" s="1">
        <v>4</v>
      </c>
      <c r="BD9">
        <v>0</v>
      </c>
      <c r="BE9" s="11">
        <v>0</v>
      </c>
      <c r="BG9" s="1">
        <v>4</v>
      </c>
      <c r="BH9">
        <v>0</v>
      </c>
      <c r="BI9" s="11">
        <v>0</v>
      </c>
    </row>
    <row r="10" spans="1:61" x14ac:dyDescent="0.3">
      <c r="A10" s="1">
        <v>6</v>
      </c>
      <c r="B10">
        <v>4</v>
      </c>
      <c r="C10" s="11">
        <v>0.1111111111111111</v>
      </c>
      <c r="D10" s="6"/>
      <c r="K10" s="1">
        <v>12</v>
      </c>
      <c r="L10">
        <v>1</v>
      </c>
      <c r="M10" s="12">
        <v>5.8823529411764712E-2</v>
      </c>
      <c r="N10" s="6"/>
      <c r="Q10" s="4" t="s">
        <v>20</v>
      </c>
      <c r="R10" s="4" t="s">
        <v>21</v>
      </c>
      <c r="S10" s="1" t="s">
        <v>19</v>
      </c>
      <c r="U10" s="1">
        <v>11</v>
      </c>
      <c r="V10">
        <v>1</v>
      </c>
      <c r="W10" s="12">
        <v>8.3333333333333329E-2</v>
      </c>
      <c r="Y10" s="1">
        <v>6</v>
      </c>
      <c r="Z10">
        <v>1</v>
      </c>
      <c r="AA10" s="11">
        <v>5.5555555555555552E-2</v>
      </c>
      <c r="AE10" s="1">
        <v>5</v>
      </c>
      <c r="AF10">
        <v>0</v>
      </c>
      <c r="AG10" s="5">
        <v>0</v>
      </c>
      <c r="AK10" s="1">
        <v>5</v>
      </c>
      <c r="AL10">
        <v>0</v>
      </c>
      <c r="AM10" s="8">
        <v>0</v>
      </c>
      <c r="AO10" s="1">
        <v>5</v>
      </c>
      <c r="AP10">
        <v>0</v>
      </c>
      <c r="AQ10" s="8">
        <v>0</v>
      </c>
      <c r="AS10" s="1">
        <v>5</v>
      </c>
      <c r="AT10">
        <v>1</v>
      </c>
      <c r="AU10" s="5">
        <v>5.8823529411764712E-2</v>
      </c>
      <c r="AY10" s="1">
        <v>5</v>
      </c>
      <c r="AZ10">
        <v>0</v>
      </c>
      <c r="BA10" s="11">
        <v>0</v>
      </c>
      <c r="BC10" s="1">
        <v>5</v>
      </c>
      <c r="BD10">
        <v>0</v>
      </c>
      <c r="BE10" s="11">
        <v>0</v>
      </c>
      <c r="BG10" s="1">
        <v>5</v>
      </c>
      <c r="BH10">
        <v>0</v>
      </c>
      <c r="BI10" s="11">
        <v>0</v>
      </c>
    </row>
    <row r="11" spans="1:61" x14ac:dyDescent="0.3">
      <c r="A11" s="1">
        <v>7</v>
      </c>
      <c r="B11">
        <v>1</v>
      </c>
      <c r="C11" s="11">
        <v>2.777777777777778E-2</v>
      </c>
      <c r="D11" s="6"/>
      <c r="K11" s="1">
        <v>13</v>
      </c>
      <c r="L11">
        <v>1</v>
      </c>
      <c r="M11" s="12">
        <v>5.8823529411764712E-2</v>
      </c>
      <c r="N11" s="6"/>
      <c r="Q11" s="1">
        <v>3</v>
      </c>
      <c r="R11">
        <v>1</v>
      </c>
      <c r="S11" s="12">
        <v>0.33333333333333331</v>
      </c>
      <c r="U11" s="1">
        <v>12</v>
      </c>
      <c r="V11">
        <v>1</v>
      </c>
      <c r="W11" s="12">
        <v>8.3333333333333329E-2</v>
      </c>
      <c r="Y11" s="1">
        <v>7</v>
      </c>
      <c r="Z11">
        <v>2</v>
      </c>
      <c r="AA11" s="11">
        <v>0.1111111111111111</v>
      </c>
      <c r="AE11" s="1">
        <v>6</v>
      </c>
      <c r="AF11">
        <v>0</v>
      </c>
      <c r="AG11" s="5">
        <v>0</v>
      </c>
      <c r="AK11" s="1">
        <v>6</v>
      </c>
      <c r="AL11">
        <v>0</v>
      </c>
      <c r="AM11" s="8">
        <v>0</v>
      </c>
      <c r="AO11" s="1">
        <v>6</v>
      </c>
      <c r="AP11">
        <v>0</v>
      </c>
      <c r="AQ11" s="8">
        <v>0</v>
      </c>
      <c r="AS11" s="1">
        <v>6</v>
      </c>
      <c r="AT11">
        <v>0</v>
      </c>
      <c r="AU11" s="5">
        <v>0</v>
      </c>
      <c r="AY11" s="1">
        <v>6</v>
      </c>
      <c r="AZ11">
        <v>1</v>
      </c>
      <c r="BA11" s="11">
        <v>8.3333333333333329E-2</v>
      </c>
      <c r="BC11" s="1">
        <v>6</v>
      </c>
      <c r="BD11">
        <v>0</v>
      </c>
      <c r="BE11" s="11">
        <v>0</v>
      </c>
      <c r="BG11" s="1">
        <v>6</v>
      </c>
      <c r="BH11">
        <v>2</v>
      </c>
      <c r="BI11" s="11">
        <v>0.1111111111111111</v>
      </c>
    </row>
    <row r="12" spans="1:61" x14ac:dyDescent="0.3">
      <c r="A12" s="1">
        <v>8</v>
      </c>
      <c r="B12">
        <v>2</v>
      </c>
      <c r="C12" s="11">
        <v>5.5555555555555552E-2</v>
      </c>
      <c r="D12" s="6"/>
      <c r="K12" s="1">
        <v>14</v>
      </c>
      <c r="L12">
        <v>1</v>
      </c>
      <c r="M12" s="12">
        <v>5.8823529411764712E-2</v>
      </c>
      <c r="N12" s="6"/>
      <c r="Q12" s="1">
        <v>5</v>
      </c>
      <c r="R12">
        <v>1</v>
      </c>
      <c r="S12" s="12">
        <v>0.33333333333333331</v>
      </c>
      <c r="U12" s="1">
        <v>14</v>
      </c>
      <c r="V12">
        <v>1</v>
      </c>
      <c r="W12" s="12">
        <v>8.3333333333333329E-2</v>
      </c>
      <c r="Y12" s="1">
        <v>12</v>
      </c>
      <c r="Z12">
        <v>1</v>
      </c>
      <c r="AA12" s="11">
        <v>5.5555555555555552E-2</v>
      </c>
      <c r="AE12" s="1">
        <v>7</v>
      </c>
      <c r="AF12">
        <v>0</v>
      </c>
      <c r="AG12" s="5">
        <v>0</v>
      </c>
      <c r="AK12" s="1">
        <v>7</v>
      </c>
      <c r="AL12">
        <v>0</v>
      </c>
      <c r="AM12" s="8">
        <v>0</v>
      </c>
      <c r="AO12" s="1">
        <v>7</v>
      </c>
      <c r="AP12">
        <v>0</v>
      </c>
      <c r="AQ12" s="8">
        <v>0</v>
      </c>
      <c r="AS12" s="1">
        <v>7</v>
      </c>
      <c r="AT12">
        <v>2</v>
      </c>
      <c r="AU12" s="5">
        <v>0.1176470588235294</v>
      </c>
      <c r="AY12" s="1">
        <v>7</v>
      </c>
      <c r="AZ12">
        <v>1</v>
      </c>
      <c r="BA12" s="11">
        <v>8.3333333333333329E-2</v>
      </c>
      <c r="BC12" s="1">
        <v>7</v>
      </c>
      <c r="BD12">
        <v>0</v>
      </c>
      <c r="BE12" s="11">
        <v>0</v>
      </c>
      <c r="BG12" s="1">
        <v>7</v>
      </c>
      <c r="BH12">
        <v>0</v>
      </c>
      <c r="BI12" s="11">
        <v>0</v>
      </c>
    </row>
    <row r="13" spans="1:61" x14ac:dyDescent="0.3">
      <c r="A13" s="1">
        <v>9</v>
      </c>
      <c r="B13">
        <v>2</v>
      </c>
      <c r="C13" s="11">
        <v>5.5555555555555552E-2</v>
      </c>
      <c r="D13" s="6"/>
      <c r="K13" s="1">
        <v>16</v>
      </c>
      <c r="L13">
        <v>1</v>
      </c>
      <c r="M13" s="12">
        <v>5.8823529411764712E-2</v>
      </c>
      <c r="N13" s="6"/>
      <c r="Q13" s="1">
        <v>8</v>
      </c>
      <c r="R13">
        <v>1</v>
      </c>
      <c r="S13" s="12">
        <v>0.33333333333333331</v>
      </c>
      <c r="U13" s="1">
        <v>16</v>
      </c>
      <c r="V13">
        <v>1</v>
      </c>
      <c r="W13" s="12">
        <v>8.3333333333333329E-2</v>
      </c>
      <c r="AA13" s="6"/>
      <c r="AE13" s="1">
        <v>8</v>
      </c>
      <c r="AF13">
        <v>0</v>
      </c>
      <c r="AG13" s="5">
        <v>0</v>
      </c>
      <c r="AK13" s="1">
        <v>8</v>
      </c>
      <c r="AL13">
        <v>0</v>
      </c>
      <c r="AM13" s="8">
        <v>0</v>
      </c>
      <c r="AO13" s="1">
        <v>8</v>
      </c>
      <c r="AP13">
        <v>0</v>
      </c>
      <c r="AQ13" s="8">
        <v>0</v>
      </c>
      <c r="AS13" s="1">
        <v>8</v>
      </c>
      <c r="AT13">
        <v>0</v>
      </c>
      <c r="AU13" s="5">
        <v>0</v>
      </c>
      <c r="AY13" s="1">
        <v>8</v>
      </c>
      <c r="AZ13">
        <v>0</v>
      </c>
      <c r="BA13" s="11">
        <v>0</v>
      </c>
      <c r="BC13" s="1">
        <v>8</v>
      </c>
      <c r="BD13">
        <v>0</v>
      </c>
      <c r="BE13" s="11">
        <v>0</v>
      </c>
      <c r="BG13" s="1">
        <v>8</v>
      </c>
      <c r="BH13">
        <v>2</v>
      </c>
      <c r="BI13" s="11">
        <v>0.1111111111111111</v>
      </c>
    </row>
    <row r="14" spans="1:61" x14ac:dyDescent="0.3">
      <c r="A14" s="1">
        <v>10</v>
      </c>
      <c r="B14">
        <v>3</v>
      </c>
      <c r="C14" s="11">
        <v>8.3333333333333329E-2</v>
      </c>
      <c r="D14" s="6"/>
      <c r="K14" s="1">
        <v>17</v>
      </c>
      <c r="L14">
        <v>1</v>
      </c>
      <c r="M14" s="12">
        <v>5.8823529411764712E-2</v>
      </c>
      <c r="N14" s="6"/>
      <c r="AA14" s="6"/>
      <c r="AE14" s="1">
        <v>9</v>
      </c>
      <c r="AF14">
        <v>0</v>
      </c>
      <c r="AG14" s="5">
        <v>0</v>
      </c>
      <c r="AK14" s="1">
        <v>9</v>
      </c>
      <c r="AL14">
        <v>1</v>
      </c>
      <c r="AM14" s="8">
        <v>1</v>
      </c>
      <c r="AO14" s="1">
        <v>9</v>
      </c>
      <c r="AP14">
        <v>0</v>
      </c>
      <c r="AQ14" s="8">
        <v>0</v>
      </c>
      <c r="AS14" s="1">
        <v>9</v>
      </c>
      <c r="AT14">
        <v>1</v>
      </c>
      <c r="AU14" s="5">
        <v>5.8823529411764712E-2</v>
      </c>
      <c r="AY14" s="1">
        <v>9</v>
      </c>
      <c r="AZ14">
        <v>1</v>
      </c>
      <c r="BA14" s="11">
        <v>8.3333333333333329E-2</v>
      </c>
      <c r="BC14" s="1">
        <v>9</v>
      </c>
      <c r="BD14">
        <v>0</v>
      </c>
      <c r="BE14" s="11">
        <v>0</v>
      </c>
      <c r="BG14" s="1">
        <v>9</v>
      </c>
      <c r="BH14">
        <v>0</v>
      </c>
      <c r="BI14" s="11">
        <v>0</v>
      </c>
    </row>
    <row r="15" spans="1:61" x14ac:dyDescent="0.3">
      <c r="A15" s="1">
        <v>13</v>
      </c>
      <c r="B15">
        <v>1</v>
      </c>
      <c r="C15" s="11">
        <v>2.777777777777778E-2</v>
      </c>
      <c r="D15" s="6"/>
      <c r="AE15" s="1">
        <v>10</v>
      </c>
      <c r="AF15">
        <v>3</v>
      </c>
      <c r="AG15" s="5">
        <v>8.3333333333333329E-2</v>
      </c>
      <c r="AK15" s="1">
        <v>10</v>
      </c>
      <c r="AL15">
        <v>0</v>
      </c>
      <c r="AM15" s="8">
        <v>0</v>
      </c>
      <c r="AO15" s="1">
        <v>10</v>
      </c>
      <c r="AP15">
        <v>0</v>
      </c>
      <c r="AQ15" s="8">
        <v>0</v>
      </c>
      <c r="AS15" s="1">
        <v>10</v>
      </c>
      <c r="AT15">
        <v>0</v>
      </c>
      <c r="AU15" s="5">
        <v>0</v>
      </c>
      <c r="AY15" s="1">
        <v>10</v>
      </c>
      <c r="AZ15">
        <v>0</v>
      </c>
      <c r="BA15" s="11">
        <v>0</v>
      </c>
      <c r="BC15" s="1">
        <v>10</v>
      </c>
      <c r="BD15">
        <v>0</v>
      </c>
      <c r="BE15" s="11">
        <v>0</v>
      </c>
      <c r="BG15" s="1">
        <v>10</v>
      </c>
      <c r="BH15">
        <v>0</v>
      </c>
      <c r="BI15" s="11">
        <v>0</v>
      </c>
    </row>
    <row r="16" spans="1:61" x14ac:dyDescent="0.3">
      <c r="A16" s="1">
        <v>14</v>
      </c>
      <c r="B16">
        <v>2</v>
      </c>
      <c r="C16" s="11">
        <v>5.5555555555555552E-2</v>
      </c>
      <c r="D16" s="6"/>
      <c r="AE16" s="1">
        <v>11</v>
      </c>
      <c r="AF16">
        <v>2</v>
      </c>
      <c r="AG16" s="5">
        <v>5.5555555555555552E-2</v>
      </c>
      <c r="AK16" s="1">
        <v>11</v>
      </c>
      <c r="AL16">
        <v>0</v>
      </c>
      <c r="AM16" s="8">
        <v>0</v>
      </c>
      <c r="AO16" s="1">
        <v>11</v>
      </c>
      <c r="AP16">
        <v>0</v>
      </c>
      <c r="AQ16" s="8">
        <v>0</v>
      </c>
      <c r="AS16" s="1">
        <v>11</v>
      </c>
      <c r="AT16">
        <v>1</v>
      </c>
      <c r="AU16" s="5">
        <v>5.8823529411764712E-2</v>
      </c>
      <c r="AY16" s="1">
        <v>11</v>
      </c>
      <c r="AZ16">
        <v>1</v>
      </c>
      <c r="BA16" s="11">
        <v>8.3333333333333329E-2</v>
      </c>
      <c r="BC16" s="1">
        <v>11</v>
      </c>
      <c r="BD16">
        <v>0</v>
      </c>
      <c r="BE16" s="11">
        <v>0</v>
      </c>
      <c r="BG16" s="1">
        <v>11</v>
      </c>
      <c r="BH16">
        <v>0</v>
      </c>
      <c r="BI16" s="11">
        <v>0</v>
      </c>
    </row>
    <row r="17" spans="1:62" x14ac:dyDescent="0.3">
      <c r="A17" s="9"/>
      <c r="B17" s="2"/>
      <c r="C17" s="10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E17" s="1">
        <v>12</v>
      </c>
      <c r="AF17">
        <v>1</v>
      </c>
      <c r="AG17" s="5">
        <v>2.777777777777778E-2</v>
      </c>
      <c r="AK17" s="1">
        <v>12</v>
      </c>
      <c r="AL17">
        <v>0</v>
      </c>
      <c r="AM17" s="8">
        <v>0</v>
      </c>
      <c r="AO17" s="1">
        <v>12</v>
      </c>
      <c r="AP17">
        <v>0</v>
      </c>
      <c r="AQ17" s="8">
        <v>0</v>
      </c>
      <c r="AS17" s="1">
        <v>12</v>
      </c>
      <c r="AT17">
        <v>1</v>
      </c>
      <c r="AU17" s="5">
        <v>5.8823529411764712E-2</v>
      </c>
      <c r="AY17" s="1">
        <v>12</v>
      </c>
      <c r="AZ17">
        <v>0</v>
      </c>
      <c r="BA17" s="11">
        <v>0</v>
      </c>
      <c r="BC17" s="1">
        <v>12</v>
      </c>
      <c r="BD17">
        <v>0</v>
      </c>
      <c r="BE17" s="11">
        <v>0</v>
      </c>
      <c r="BG17" s="1">
        <v>12</v>
      </c>
      <c r="BH17">
        <v>3</v>
      </c>
      <c r="BI17" s="11">
        <v>0.16666666666666671</v>
      </c>
    </row>
    <row r="18" spans="1:62" x14ac:dyDescent="0.3">
      <c r="AE18" s="1">
        <v>13</v>
      </c>
      <c r="AF18">
        <v>5</v>
      </c>
      <c r="AG18" s="5">
        <v>0.1388888888888889</v>
      </c>
      <c r="AK18" s="1">
        <v>13</v>
      </c>
      <c r="AL18">
        <v>0</v>
      </c>
      <c r="AM18" s="8">
        <v>0</v>
      </c>
      <c r="AO18" s="1">
        <v>13</v>
      </c>
      <c r="AP18">
        <v>1</v>
      </c>
      <c r="AQ18" s="8">
        <v>1</v>
      </c>
      <c r="AS18" s="1">
        <v>13</v>
      </c>
      <c r="AT18">
        <v>0</v>
      </c>
      <c r="AU18" s="5">
        <v>0</v>
      </c>
      <c r="AY18" s="1">
        <v>13</v>
      </c>
      <c r="AZ18">
        <v>1</v>
      </c>
      <c r="BA18" s="11">
        <v>8.3333333333333329E-2</v>
      </c>
      <c r="BC18" s="1">
        <v>13</v>
      </c>
      <c r="BD18">
        <v>0</v>
      </c>
      <c r="BE18" s="11">
        <v>0</v>
      </c>
      <c r="BG18" s="1">
        <v>13</v>
      </c>
      <c r="BH18">
        <v>2</v>
      </c>
      <c r="BI18" s="11">
        <v>0.1111111111111111</v>
      </c>
    </row>
    <row r="19" spans="1:62" x14ac:dyDescent="0.3">
      <c r="AE19" s="1">
        <v>14</v>
      </c>
      <c r="AF19">
        <v>2</v>
      </c>
      <c r="AG19" s="5">
        <v>5.5555555555555552E-2</v>
      </c>
      <c r="AK19" s="1">
        <v>14</v>
      </c>
      <c r="AL19">
        <v>0</v>
      </c>
      <c r="AM19" s="8">
        <v>0</v>
      </c>
      <c r="AO19" s="1">
        <v>14</v>
      </c>
      <c r="AP19">
        <v>0</v>
      </c>
      <c r="AQ19" s="8">
        <v>0</v>
      </c>
      <c r="AS19" s="1">
        <v>14</v>
      </c>
      <c r="AT19">
        <v>3</v>
      </c>
      <c r="AU19" s="5">
        <v>0.1764705882352941</v>
      </c>
      <c r="AY19" s="1">
        <v>14</v>
      </c>
      <c r="AZ19">
        <v>0</v>
      </c>
      <c r="BA19" s="11">
        <v>0</v>
      </c>
      <c r="BC19" s="1">
        <v>14</v>
      </c>
      <c r="BD19">
        <v>0</v>
      </c>
      <c r="BE19" s="11">
        <v>0</v>
      </c>
      <c r="BG19" s="1">
        <v>14</v>
      </c>
      <c r="BH19">
        <v>1</v>
      </c>
      <c r="BI19" s="11">
        <v>5.5555555555555552E-2</v>
      </c>
    </row>
    <row r="20" spans="1:62" x14ac:dyDescent="0.3">
      <c r="AE20" s="1">
        <v>15</v>
      </c>
      <c r="AF20">
        <v>2</v>
      </c>
      <c r="AG20" s="5">
        <v>5.5555555555555552E-2</v>
      </c>
      <c r="AK20" s="1">
        <v>15</v>
      </c>
      <c r="AL20">
        <v>0</v>
      </c>
      <c r="AM20" s="8">
        <v>0</v>
      </c>
      <c r="AO20" s="1">
        <v>15</v>
      </c>
      <c r="AP20">
        <v>0</v>
      </c>
      <c r="AQ20" s="8">
        <v>0</v>
      </c>
      <c r="AS20" s="1">
        <v>15</v>
      </c>
      <c r="AT20">
        <v>3</v>
      </c>
      <c r="AU20" s="5">
        <v>0.1764705882352941</v>
      </c>
      <c r="AY20" s="1">
        <v>15</v>
      </c>
      <c r="AZ20">
        <v>0</v>
      </c>
      <c r="BA20" s="11">
        <v>0</v>
      </c>
      <c r="BC20" s="1">
        <v>15</v>
      </c>
      <c r="BD20">
        <v>2</v>
      </c>
      <c r="BE20" s="11">
        <v>0.66666666666666663</v>
      </c>
      <c r="BG20" s="1">
        <v>15</v>
      </c>
      <c r="BH20">
        <v>3</v>
      </c>
      <c r="BI20" s="11">
        <v>0.16666666666666671</v>
      </c>
    </row>
    <row r="21" spans="1:62" x14ac:dyDescent="0.3">
      <c r="AE21" s="1">
        <v>16</v>
      </c>
      <c r="AF21">
        <v>1</v>
      </c>
      <c r="AG21" s="5">
        <v>2.777777777777778E-2</v>
      </c>
      <c r="AK21" s="1">
        <v>16</v>
      </c>
      <c r="AL21">
        <v>0</v>
      </c>
      <c r="AM21" s="8">
        <v>0</v>
      </c>
      <c r="AO21" s="1">
        <v>16</v>
      </c>
      <c r="AP21">
        <v>0</v>
      </c>
      <c r="AQ21" s="8">
        <v>0</v>
      </c>
      <c r="AS21" s="1">
        <v>16</v>
      </c>
      <c r="AT21">
        <v>0</v>
      </c>
      <c r="AU21" s="5">
        <v>0</v>
      </c>
      <c r="AY21" s="1">
        <v>16</v>
      </c>
      <c r="AZ21">
        <v>0</v>
      </c>
      <c r="BA21" s="11">
        <v>0</v>
      </c>
      <c r="BC21" s="1">
        <v>16</v>
      </c>
      <c r="BD21">
        <v>0</v>
      </c>
      <c r="BE21" s="11">
        <v>0</v>
      </c>
      <c r="BG21" s="1">
        <v>16</v>
      </c>
      <c r="BH21">
        <v>1</v>
      </c>
      <c r="BI21" s="11">
        <v>5.5555555555555552E-2</v>
      </c>
    </row>
    <row r="22" spans="1:62" x14ac:dyDescent="0.3">
      <c r="AE22" s="1">
        <v>17</v>
      </c>
      <c r="AF22">
        <v>1</v>
      </c>
      <c r="AG22" s="5">
        <v>2.777777777777778E-2</v>
      </c>
      <c r="AK22" s="1">
        <v>17</v>
      </c>
      <c r="AL22">
        <v>0</v>
      </c>
      <c r="AM22" s="8">
        <v>0</v>
      </c>
      <c r="AO22" s="1">
        <v>17</v>
      </c>
      <c r="AP22">
        <v>0</v>
      </c>
      <c r="AQ22" s="8">
        <v>0</v>
      </c>
      <c r="AS22" s="1">
        <v>17</v>
      </c>
      <c r="AT22">
        <v>0</v>
      </c>
      <c r="AU22" s="5">
        <v>0</v>
      </c>
      <c r="AY22" s="1">
        <v>17</v>
      </c>
      <c r="AZ22">
        <v>0</v>
      </c>
      <c r="BA22" s="11">
        <v>0</v>
      </c>
      <c r="BC22" s="1">
        <v>17</v>
      </c>
      <c r="BD22">
        <v>0</v>
      </c>
      <c r="BE22" s="11">
        <v>0</v>
      </c>
      <c r="BG22" s="1">
        <v>17</v>
      </c>
      <c r="BH22">
        <v>0</v>
      </c>
      <c r="BI22" s="11">
        <v>0</v>
      </c>
    </row>
    <row r="23" spans="1:62" x14ac:dyDescent="0.3">
      <c r="AE23" s="1">
        <v>18</v>
      </c>
      <c r="AF23">
        <v>0</v>
      </c>
      <c r="AG23" s="5">
        <v>0</v>
      </c>
      <c r="AK23" s="1">
        <v>18</v>
      </c>
      <c r="AL23">
        <v>0</v>
      </c>
      <c r="AM23" s="8">
        <v>0</v>
      </c>
      <c r="AO23" s="1">
        <v>18</v>
      </c>
      <c r="AP23">
        <v>0</v>
      </c>
      <c r="AQ23" s="8">
        <v>0</v>
      </c>
      <c r="AS23" s="1">
        <v>18</v>
      </c>
      <c r="AT23">
        <v>0</v>
      </c>
      <c r="AU23" s="5">
        <v>0</v>
      </c>
      <c r="AY23" s="1">
        <v>18</v>
      </c>
      <c r="AZ23">
        <v>0</v>
      </c>
      <c r="BA23" s="11">
        <v>0</v>
      </c>
      <c r="BC23" s="1">
        <v>18</v>
      </c>
      <c r="BD23">
        <v>0</v>
      </c>
      <c r="BE23" s="11">
        <v>0</v>
      </c>
      <c r="BG23" s="1">
        <v>18</v>
      </c>
      <c r="BH23">
        <v>1</v>
      </c>
      <c r="BI23" s="11">
        <v>5.5555555555555552E-2</v>
      </c>
    </row>
    <row r="24" spans="1:62" x14ac:dyDescent="0.3">
      <c r="AE24" s="1">
        <v>19</v>
      </c>
      <c r="AF24">
        <v>0</v>
      </c>
      <c r="AG24" s="5">
        <v>0</v>
      </c>
      <c r="AK24" s="1">
        <v>19</v>
      </c>
      <c r="AL24">
        <v>0</v>
      </c>
      <c r="AM24" s="8">
        <v>0</v>
      </c>
      <c r="AO24" s="1">
        <v>19</v>
      </c>
      <c r="AP24">
        <v>0</v>
      </c>
      <c r="AQ24" s="8">
        <v>0</v>
      </c>
      <c r="AS24" s="1">
        <v>19</v>
      </c>
      <c r="AT24">
        <v>0</v>
      </c>
      <c r="AU24" s="5">
        <v>0</v>
      </c>
      <c r="AY24" s="1">
        <v>19</v>
      </c>
      <c r="AZ24">
        <v>0</v>
      </c>
      <c r="BA24" s="11">
        <v>0</v>
      </c>
      <c r="BC24" s="1">
        <v>19</v>
      </c>
      <c r="BD24">
        <v>0</v>
      </c>
      <c r="BE24" s="11">
        <v>0</v>
      </c>
      <c r="BG24" s="1">
        <v>19</v>
      </c>
      <c r="BH24">
        <v>0</v>
      </c>
      <c r="BI24" s="11">
        <v>0</v>
      </c>
    </row>
    <row r="25" spans="1:62" x14ac:dyDescent="0.3">
      <c r="AE25" s="1">
        <v>20</v>
      </c>
      <c r="AF25">
        <v>0</v>
      </c>
      <c r="AG25" s="5">
        <v>0</v>
      </c>
      <c r="AK25" s="1">
        <v>20</v>
      </c>
      <c r="AL25">
        <v>0</v>
      </c>
      <c r="AM25" s="8">
        <v>0</v>
      </c>
      <c r="AO25" s="1">
        <v>20</v>
      </c>
      <c r="AP25">
        <v>0</v>
      </c>
      <c r="AQ25" s="8">
        <v>0</v>
      </c>
      <c r="AS25" s="1">
        <v>20</v>
      </c>
      <c r="AT25">
        <v>0</v>
      </c>
      <c r="AU25" s="5">
        <v>0</v>
      </c>
      <c r="AY25" s="1">
        <v>20</v>
      </c>
      <c r="AZ25">
        <v>0</v>
      </c>
      <c r="BA25" s="11">
        <v>0</v>
      </c>
      <c r="BC25" s="1">
        <v>20</v>
      </c>
      <c r="BD25">
        <v>0</v>
      </c>
      <c r="BE25" s="11">
        <v>0</v>
      </c>
      <c r="BG25" s="1">
        <v>20</v>
      </c>
      <c r="BH25">
        <v>0</v>
      </c>
      <c r="BI25" s="11">
        <v>0</v>
      </c>
    </row>
    <row r="26" spans="1:62" x14ac:dyDescent="0.3">
      <c r="AE26" s="1">
        <v>21</v>
      </c>
      <c r="AF26">
        <v>0</v>
      </c>
      <c r="AG26" s="5">
        <v>0</v>
      </c>
      <c r="AK26" s="1">
        <v>21</v>
      </c>
      <c r="AL26">
        <v>0</v>
      </c>
      <c r="AM26" s="8">
        <v>0</v>
      </c>
      <c r="AO26" s="1">
        <v>21</v>
      </c>
      <c r="AP26">
        <v>0</v>
      </c>
      <c r="AQ26" s="8">
        <v>0</v>
      </c>
      <c r="AS26" s="1">
        <v>21</v>
      </c>
      <c r="AT26">
        <v>0</v>
      </c>
      <c r="AU26" s="5">
        <v>0</v>
      </c>
      <c r="AY26" s="1">
        <v>21</v>
      </c>
      <c r="AZ26">
        <v>0</v>
      </c>
      <c r="BA26" s="11">
        <v>0</v>
      </c>
      <c r="BC26" s="1">
        <v>21</v>
      </c>
      <c r="BD26">
        <v>0</v>
      </c>
      <c r="BE26" s="11">
        <v>0</v>
      </c>
      <c r="BG26" s="1">
        <v>21</v>
      </c>
      <c r="BH26">
        <v>0</v>
      </c>
      <c r="BI26" s="11">
        <v>0</v>
      </c>
    </row>
    <row r="27" spans="1:62" x14ac:dyDescent="0.3">
      <c r="AE27" s="1">
        <v>22</v>
      </c>
      <c r="AF27">
        <v>0</v>
      </c>
      <c r="AG27" s="5">
        <v>0</v>
      </c>
      <c r="AK27" s="1">
        <v>22</v>
      </c>
      <c r="AL27">
        <v>0</v>
      </c>
      <c r="AM27" s="8">
        <v>0</v>
      </c>
      <c r="AO27" s="1">
        <v>22</v>
      </c>
      <c r="AP27">
        <v>0</v>
      </c>
      <c r="AQ27" s="8">
        <v>0</v>
      </c>
      <c r="AS27" s="1">
        <v>22</v>
      </c>
      <c r="AT27">
        <v>0</v>
      </c>
      <c r="AU27" s="5">
        <v>0</v>
      </c>
      <c r="AY27" s="1">
        <v>22</v>
      </c>
      <c r="AZ27">
        <v>1</v>
      </c>
      <c r="BA27" s="11">
        <v>8.3333333333333329E-2</v>
      </c>
      <c r="BC27" s="1">
        <v>22</v>
      </c>
      <c r="BD27">
        <v>0</v>
      </c>
      <c r="BE27" s="11">
        <v>0</v>
      </c>
      <c r="BG27" s="1">
        <v>22</v>
      </c>
      <c r="BH27">
        <v>0</v>
      </c>
      <c r="BI27" s="11">
        <v>0</v>
      </c>
    </row>
    <row r="28" spans="1:62" x14ac:dyDescent="0.3">
      <c r="AE28" s="1">
        <v>23</v>
      </c>
      <c r="AF28">
        <v>0</v>
      </c>
      <c r="AG28" s="5">
        <v>0</v>
      </c>
      <c r="AK28" s="1">
        <v>23</v>
      </c>
      <c r="AL28">
        <v>0</v>
      </c>
      <c r="AM28" s="8">
        <v>0</v>
      </c>
      <c r="AO28" s="1">
        <v>23</v>
      </c>
      <c r="AP28">
        <v>0</v>
      </c>
      <c r="AQ28" s="8">
        <v>0</v>
      </c>
      <c r="AS28" s="1">
        <v>23</v>
      </c>
      <c r="AT28">
        <v>0</v>
      </c>
      <c r="AU28" s="5">
        <v>0</v>
      </c>
      <c r="AY28" s="1">
        <v>23</v>
      </c>
      <c r="AZ28">
        <v>0</v>
      </c>
      <c r="BA28" s="11">
        <v>0</v>
      </c>
      <c r="BC28" s="1">
        <v>23</v>
      </c>
      <c r="BD28">
        <v>0</v>
      </c>
      <c r="BE28" s="11">
        <v>0</v>
      </c>
      <c r="BG28" s="1">
        <v>23</v>
      </c>
      <c r="BH28">
        <v>0</v>
      </c>
      <c r="BI28" s="11">
        <v>0</v>
      </c>
    </row>
    <row r="30" spans="1:62" x14ac:dyDescent="0.3"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</row>
  </sheetData>
  <mergeCells count="23">
    <mergeCell ref="A1:AB1"/>
    <mergeCell ref="AE1:BI1"/>
    <mergeCell ref="A2:C2"/>
    <mergeCell ref="G2:M2"/>
    <mergeCell ref="Q2:AA2"/>
    <mergeCell ref="AE2:AG2"/>
    <mergeCell ref="AK2:AU2"/>
    <mergeCell ref="AY2:BI2"/>
    <mergeCell ref="A3:C3"/>
    <mergeCell ref="G3:I3"/>
    <mergeCell ref="K3:M3"/>
    <mergeCell ref="Q3:S3"/>
    <mergeCell ref="U3:W3"/>
    <mergeCell ref="BG3:BI3"/>
    <mergeCell ref="G7:I7"/>
    <mergeCell ref="Q9:S9"/>
    <mergeCell ref="AE3:AG3"/>
    <mergeCell ref="AK3:AM3"/>
    <mergeCell ref="AO3:AQ3"/>
    <mergeCell ref="AS3:AU3"/>
    <mergeCell ref="AY3:BA3"/>
    <mergeCell ref="BC3:BE3"/>
    <mergeCell ref="Y3:AA3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U82"/>
  <sheetViews>
    <sheetView topLeftCell="AO4" zoomScale="44" zoomScaleNormal="61" workbookViewId="0">
      <selection activeCell="O96" sqref="O96"/>
    </sheetView>
  </sheetViews>
  <sheetFormatPr defaultRowHeight="14.4" x14ac:dyDescent="0.3"/>
  <cols>
    <col min="57" max="57" width="8.88671875" style="2" customWidth="1"/>
  </cols>
  <sheetData>
    <row r="2" spans="1:73" ht="18" customHeight="1" x14ac:dyDescent="0.35">
      <c r="A2" s="52" t="s">
        <v>6</v>
      </c>
      <c r="B2" s="36"/>
      <c r="C2" s="36"/>
      <c r="D2" s="36"/>
      <c r="E2" s="36"/>
      <c r="F2" s="37"/>
      <c r="I2" s="52" t="s">
        <v>7</v>
      </c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7"/>
      <c r="AG2" s="52" t="s">
        <v>8</v>
      </c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7"/>
    </row>
    <row r="3" spans="1:73" ht="18" customHeight="1" x14ac:dyDescent="0.35">
      <c r="A3" s="45" t="s">
        <v>9</v>
      </c>
      <c r="B3" s="36"/>
      <c r="C3" s="36"/>
      <c r="D3" s="36"/>
      <c r="E3" s="36"/>
      <c r="F3" s="37"/>
      <c r="I3" s="44" t="s">
        <v>10</v>
      </c>
      <c r="J3" s="39"/>
      <c r="K3" s="39"/>
      <c r="L3" s="39"/>
      <c r="M3" s="39"/>
      <c r="N3" s="40"/>
      <c r="Q3" s="44" t="s">
        <v>15</v>
      </c>
      <c r="R3" s="39"/>
      <c r="S3" s="39"/>
      <c r="T3" s="39"/>
      <c r="U3" s="39"/>
      <c r="V3" s="40"/>
      <c r="Y3" s="44" t="s">
        <v>11</v>
      </c>
      <c r="Z3" s="39"/>
      <c r="AA3" s="39"/>
      <c r="AB3" s="39"/>
      <c r="AC3" s="39"/>
      <c r="AD3" s="40"/>
      <c r="AG3" s="44" t="s">
        <v>13</v>
      </c>
      <c r="AH3" s="39"/>
      <c r="AI3" s="39"/>
      <c r="AJ3" s="39"/>
      <c r="AK3" s="39"/>
      <c r="AL3" s="40"/>
      <c r="AO3" s="44" t="s">
        <v>16</v>
      </c>
      <c r="AP3" s="39"/>
      <c r="AQ3" s="39"/>
      <c r="AR3" s="39"/>
      <c r="AS3" s="39"/>
      <c r="AT3" s="40"/>
      <c r="AW3" s="44" t="s">
        <v>14</v>
      </c>
      <c r="AX3" s="39"/>
      <c r="AY3" s="39"/>
      <c r="AZ3" s="39"/>
      <c r="BA3" s="39"/>
      <c r="BB3" s="40"/>
    </row>
    <row r="4" spans="1:73" x14ac:dyDescent="0.3">
      <c r="A4" s="13" t="s">
        <v>0</v>
      </c>
      <c r="B4" s="13" t="s">
        <v>23</v>
      </c>
      <c r="C4" s="13" t="s">
        <v>1</v>
      </c>
      <c r="D4" s="13" t="s">
        <v>2</v>
      </c>
      <c r="E4" s="13" t="s">
        <v>3</v>
      </c>
      <c r="F4" s="13" t="s">
        <v>24</v>
      </c>
      <c r="G4" s="15"/>
      <c r="I4" s="13" t="s">
        <v>0</v>
      </c>
      <c r="J4" s="13" t="s">
        <v>23</v>
      </c>
      <c r="K4" s="13" t="s">
        <v>1</v>
      </c>
      <c r="L4" s="13" t="s">
        <v>2</v>
      </c>
      <c r="M4" s="13" t="s">
        <v>3</v>
      </c>
      <c r="N4" s="13" t="s">
        <v>24</v>
      </c>
      <c r="Q4" s="13" t="s">
        <v>0</v>
      </c>
      <c r="R4" s="13" t="s">
        <v>23</v>
      </c>
      <c r="S4" s="13" t="s">
        <v>1</v>
      </c>
      <c r="T4" s="13" t="s">
        <v>2</v>
      </c>
      <c r="U4" s="13" t="s">
        <v>3</v>
      </c>
      <c r="V4" s="13" t="s">
        <v>24</v>
      </c>
      <c r="Y4" s="13" t="s">
        <v>0</v>
      </c>
      <c r="Z4" s="13" t="s">
        <v>23</v>
      </c>
      <c r="AA4" s="13" t="s">
        <v>1</v>
      </c>
      <c r="AB4" s="13" t="s">
        <v>2</v>
      </c>
      <c r="AC4" s="13" t="s">
        <v>3</v>
      </c>
      <c r="AD4" s="13" t="s">
        <v>24</v>
      </c>
      <c r="AE4" s="15"/>
      <c r="AG4" s="13" t="s">
        <v>0</v>
      </c>
      <c r="AH4" s="13" t="s">
        <v>23</v>
      </c>
      <c r="AI4" s="13" t="s">
        <v>1</v>
      </c>
      <c r="AJ4" s="13" t="s">
        <v>2</v>
      </c>
      <c r="AK4" s="13" t="s">
        <v>3</v>
      </c>
      <c r="AL4" s="13" t="s">
        <v>24</v>
      </c>
      <c r="AO4" s="13" t="s">
        <v>0</v>
      </c>
      <c r="AP4" s="13" t="s">
        <v>23</v>
      </c>
      <c r="AQ4" s="13" t="s">
        <v>1</v>
      </c>
      <c r="AR4" s="13" t="s">
        <v>2</v>
      </c>
      <c r="AS4" s="13" t="s">
        <v>3</v>
      </c>
      <c r="AT4" s="13" t="s">
        <v>24</v>
      </c>
      <c r="AW4" s="13" t="s">
        <v>0</v>
      </c>
      <c r="AX4" s="13" t="s">
        <v>23</v>
      </c>
      <c r="AY4" s="13" t="s">
        <v>1</v>
      </c>
      <c r="AZ4" s="13" t="s">
        <v>2</v>
      </c>
      <c r="BA4" s="13" t="s">
        <v>3</v>
      </c>
      <c r="BB4" s="13" t="s">
        <v>24</v>
      </c>
      <c r="BG4" s="19" t="s">
        <v>25</v>
      </c>
      <c r="BH4" s="48" t="s">
        <v>26</v>
      </c>
      <c r="BI4" s="37"/>
      <c r="BJ4" s="48" t="s">
        <v>27</v>
      </c>
      <c r="BK4" s="37"/>
      <c r="BL4" s="48" t="s">
        <v>28</v>
      </c>
      <c r="BM4" s="37"/>
      <c r="BN4" s="48" t="s">
        <v>29</v>
      </c>
      <c r="BO4" s="37"/>
      <c r="BP4" s="48" t="s">
        <v>30</v>
      </c>
      <c r="BQ4" s="37"/>
      <c r="BR4" s="48" t="s">
        <v>31</v>
      </c>
      <c r="BS4" s="37"/>
      <c r="BT4" s="48" t="s">
        <v>32</v>
      </c>
      <c r="BU4" s="37"/>
    </row>
    <row r="5" spans="1:73" x14ac:dyDescent="0.3">
      <c r="A5" s="49">
        <v>43396</v>
      </c>
      <c r="B5" s="13">
        <v>1</v>
      </c>
      <c r="C5">
        <v>3</v>
      </c>
      <c r="D5">
        <v>81.5</v>
      </c>
      <c r="E5">
        <v>27.166666666666671</v>
      </c>
      <c r="F5" t="s">
        <v>33</v>
      </c>
      <c r="G5" s="26" t="str">
        <f t="shared" ref="G5:G36" si="0">IF(E5&lt;1,"0 - 1",IF(E5&lt;5,"1 - 5",IF(E5&lt;10,"5 - 10",IF(E5&lt;20,"10 - 20",IF(E5&lt;50,"20 - 50",IF(E5&lt;100,"50 - 100","&gt; 100"))))))</f>
        <v>20 - 50</v>
      </c>
      <c r="I5" s="49">
        <v>45220</v>
      </c>
      <c r="J5" s="13">
        <v>1</v>
      </c>
      <c r="K5">
        <v>2</v>
      </c>
      <c r="L5">
        <v>157</v>
      </c>
      <c r="M5">
        <v>78.5</v>
      </c>
      <c r="N5" t="s">
        <v>34</v>
      </c>
      <c r="O5" s="26" t="str">
        <f>IF(M5&lt;1,"0 - 1",IF(M5&lt;5,"1 - 5",IF(M5&lt;10,"5 - 10",IF(M5&lt;20,"10 - 20",IF(M5&lt;50,"20 - 50",IF(M5&lt;100,"50 - 100","&gt; 100"))))))</f>
        <v>50 - 100</v>
      </c>
      <c r="P5" s="26"/>
      <c r="Q5" s="49">
        <v>45589</v>
      </c>
      <c r="R5" s="13">
        <v>1</v>
      </c>
      <c r="S5">
        <v>2</v>
      </c>
      <c r="T5">
        <v>146</v>
      </c>
      <c r="U5">
        <v>73</v>
      </c>
      <c r="V5" t="s">
        <v>34</v>
      </c>
      <c r="W5" s="26" t="str">
        <f>IF(U5&lt;1,"0 - 1",IF(U5&lt;5,"1 - 5",IF(U5&lt;10,"5 - 10",IF(U5&lt;20,"10 - 20",IF(U5&lt;50,"20 - 50",IF(U5&lt;100,"50 - 100","&gt; 100"))))))</f>
        <v>50 - 100</v>
      </c>
      <c r="X5" s="26"/>
      <c r="Y5" s="49">
        <v>43831</v>
      </c>
      <c r="Z5" s="13">
        <v>1</v>
      </c>
      <c r="AA5">
        <v>12</v>
      </c>
      <c r="AB5">
        <v>191.5</v>
      </c>
      <c r="AC5">
        <v>15.95833333333333</v>
      </c>
      <c r="AD5" t="s">
        <v>35</v>
      </c>
      <c r="AE5" s="26" t="str">
        <f t="shared" ref="AE5:AE37" si="1">IF(AC5&lt;1,"0 - 1",IF(AC5&lt;5,"1 - 5",IF(AC5&lt;10,"5 - 10",IF(AC5&lt;20,"10 - 20",IF(AC5&lt;50,"20 - 50",IF(AC5&lt;100,"50 - 100","&gt; 100"))))))</f>
        <v>10 - 20</v>
      </c>
      <c r="AG5" s="14">
        <v>44877</v>
      </c>
      <c r="AH5" s="13">
        <v>1</v>
      </c>
      <c r="AI5">
        <v>7</v>
      </c>
      <c r="AJ5">
        <v>121</v>
      </c>
      <c r="AK5">
        <v>17.285714285714281</v>
      </c>
      <c r="AL5" t="s">
        <v>35</v>
      </c>
      <c r="AM5" s="26" t="str">
        <f t="shared" ref="AM5:AM32" si="2">IF(AK5&lt;1,"0 - 1",IF(AK5&lt;5,"1 - 5",IF(AK5&lt;10,"5 - 10",IF(AK5&lt;20,"10 - 20",IF(AK5&lt;50,"20 - 50",IF(AK5&lt;100,"50 - 100","&gt; 100"))))))</f>
        <v>10 - 20</v>
      </c>
      <c r="AN5" s="26"/>
      <c r="AO5" s="14">
        <v>45569</v>
      </c>
      <c r="AP5" s="13">
        <v>1</v>
      </c>
      <c r="AQ5">
        <v>5</v>
      </c>
      <c r="AR5">
        <v>122</v>
      </c>
      <c r="AS5">
        <v>24.4</v>
      </c>
      <c r="AT5" t="s">
        <v>33</v>
      </c>
      <c r="AU5" s="26" t="str">
        <f>IF(AS5&lt;1,"0 - 1",IF(AS5&lt;5,"1 - 5",IF(AS5&lt;10,"5 - 10",IF(AS5&lt;20,"10 - 20",IF(AS5&lt;50,"20 - 50",IF(AS5&lt;100,"50 - 100","&gt; 100"))))))</f>
        <v>20 - 50</v>
      </c>
      <c r="AV5" s="26"/>
      <c r="AW5" s="14">
        <v>43907</v>
      </c>
      <c r="AX5" s="13">
        <v>1</v>
      </c>
      <c r="AY5">
        <v>2</v>
      </c>
      <c r="AZ5">
        <v>105.5</v>
      </c>
      <c r="BA5">
        <v>52.75</v>
      </c>
      <c r="BB5" t="s">
        <v>34</v>
      </c>
      <c r="BC5" s="26" t="str">
        <f t="shared" ref="BC5:BC32" si="3">IF(BA5&lt;1,"0 - 1",IF(BA5&lt;5,"1 - 5",IF(BA5&lt;10,"5 - 10",IF(BA5&lt;20,"10 - 20",IF(BA5&lt;50,"20 - 50",IF(BA5&lt;100,"50 - 100","&gt; 100"))))))</f>
        <v>50 - 100</v>
      </c>
      <c r="BD5" s="26"/>
      <c r="BG5" s="20" t="s">
        <v>36</v>
      </c>
      <c r="BH5" s="21">
        <f t="shared" ref="BH5:BH10" si="4">COUNTIF($G$5:$G$73,$BG5)</f>
        <v>9</v>
      </c>
      <c r="BI5" s="22">
        <f t="shared" ref="BI5:BI11" si="5">BH5/SUM(BH$5:BH$11)</f>
        <v>0.13043478260869565</v>
      </c>
      <c r="BJ5" s="21">
        <f t="shared" ref="BJ5:BJ10" si="6">COUNTIF($O$5:$O$7,$BG5)</f>
        <v>0</v>
      </c>
      <c r="BK5" s="22">
        <f t="shared" ref="BK5:BK11" si="7">BJ5/SUM(BJ$5:BJ$11)</f>
        <v>0</v>
      </c>
      <c r="BL5" s="21">
        <f t="shared" ref="BL5:BL10" si="8">COUNTIF($W$5:$W$6,$BG5)</f>
        <v>1</v>
      </c>
      <c r="BM5" s="22">
        <f t="shared" ref="BM5:BM11" si="9">BL5/SUM(BL$5:BL$11)</f>
        <v>0.5</v>
      </c>
      <c r="BN5" s="21">
        <f t="shared" ref="BN5:BN10" si="10">COUNTIF($AE$5:$AE$37,$BG5)</f>
        <v>4</v>
      </c>
      <c r="BO5" s="22">
        <f t="shared" ref="BO5:BO11" si="11">BN5/SUM(BN$5:BN$11)</f>
        <v>0.12121212121212122</v>
      </c>
      <c r="BP5" s="21">
        <f t="shared" ref="BP5:BP10" si="12">COUNTIF($AM$5:$AM$32,$BG5)</f>
        <v>0</v>
      </c>
      <c r="BQ5" s="22">
        <f t="shared" ref="BQ5:BQ11" si="13">BP5/SUM(BP$5:BP$11)</f>
        <v>0</v>
      </c>
      <c r="BR5" s="21">
        <f t="shared" ref="BR5:BR10" si="14">COUNTIF($AU$5:$AU$9,$BG5)</f>
        <v>0</v>
      </c>
      <c r="BS5" s="22">
        <f t="shared" ref="BS5:BS11" si="15">BR5/SUM(BR$5:BR$11)</f>
        <v>0</v>
      </c>
      <c r="BT5" s="21">
        <f t="shared" ref="BT5:BT10" si="16">COUNTIF($BC$5:$BC$32,$BG5)</f>
        <v>2</v>
      </c>
      <c r="BU5" s="22">
        <f t="shared" ref="BU5:BU11" si="17">BT5/SUM(BT$5:BT$11)</f>
        <v>7.1428571428571425E-2</v>
      </c>
    </row>
    <row r="6" spans="1:73" x14ac:dyDescent="0.3">
      <c r="A6" s="51"/>
      <c r="B6" s="13">
        <v>2</v>
      </c>
      <c r="C6">
        <v>2</v>
      </c>
      <c r="D6">
        <v>23.5</v>
      </c>
      <c r="E6">
        <v>11.75</v>
      </c>
      <c r="F6" t="s">
        <v>35</v>
      </c>
      <c r="G6" s="26" t="str">
        <f t="shared" si="0"/>
        <v>10 - 20</v>
      </c>
      <c r="I6" s="50"/>
      <c r="J6" s="13">
        <v>2</v>
      </c>
      <c r="K6">
        <v>2</v>
      </c>
      <c r="L6">
        <v>36</v>
      </c>
      <c r="M6">
        <v>18</v>
      </c>
      <c r="N6" t="s">
        <v>35</v>
      </c>
      <c r="O6" s="26" t="str">
        <f>IF(M6&lt;1,"0 - 1",IF(M6&lt;5,"1 - 5",IF(M6&lt;10,"5 - 10",IF(M6&lt;20,"10 - 20",IF(M6&lt;50,"20 - 50",IF(M6&lt;100,"50 - 100","&gt; 100"))))))</f>
        <v>10 - 20</v>
      </c>
      <c r="P6" s="26"/>
      <c r="Q6" s="51"/>
      <c r="R6" s="13">
        <v>2</v>
      </c>
      <c r="S6">
        <v>1</v>
      </c>
      <c r="T6">
        <v>0.5</v>
      </c>
      <c r="U6">
        <v>0.5</v>
      </c>
      <c r="V6" t="s">
        <v>37</v>
      </c>
      <c r="W6" s="26" t="str">
        <f>IF(U6&lt;1,"0 - 1",IF(U6&lt;5,"1 - 5",IF(U6&lt;10,"5 - 10",IF(U6&lt;20,"10 - 20",IF(U6&lt;50,"20 - 50",IF(U6&lt;100,"50 - 100","&gt; 100"))))))</f>
        <v>0 - 1</v>
      </c>
      <c r="X6" s="26"/>
      <c r="Y6" s="51"/>
      <c r="Z6" s="13">
        <v>2</v>
      </c>
      <c r="AA6">
        <v>1</v>
      </c>
      <c r="AB6">
        <v>0.5</v>
      </c>
      <c r="AC6">
        <v>0.5</v>
      </c>
      <c r="AD6" t="s">
        <v>37</v>
      </c>
      <c r="AE6" s="26" t="str">
        <f t="shared" si="1"/>
        <v>0 - 1</v>
      </c>
      <c r="AG6" s="49">
        <v>44882</v>
      </c>
      <c r="AH6" s="13">
        <v>2</v>
      </c>
      <c r="AI6">
        <v>11</v>
      </c>
      <c r="AJ6">
        <v>98</v>
      </c>
      <c r="AK6">
        <v>8.9090909090909083</v>
      </c>
      <c r="AL6" t="s">
        <v>37</v>
      </c>
      <c r="AM6" s="26" t="str">
        <f t="shared" si="2"/>
        <v>5 - 10</v>
      </c>
      <c r="AN6" s="26"/>
      <c r="AO6" s="49">
        <v>45597</v>
      </c>
      <c r="AP6" s="13">
        <v>2</v>
      </c>
      <c r="AQ6">
        <v>2</v>
      </c>
      <c r="AR6">
        <v>122</v>
      </c>
      <c r="AS6">
        <v>61</v>
      </c>
      <c r="AT6" t="s">
        <v>34</v>
      </c>
      <c r="AU6" s="26" t="str">
        <f>IF(AS6&lt;1,"0 - 1",IF(AS6&lt;5,"1 - 5",IF(AS6&lt;10,"5 - 10",IF(AS6&lt;20,"10 - 20",IF(AS6&lt;50,"20 - 50",IF(AS6&lt;100,"50 - 100","&gt; 100"))))))</f>
        <v>50 - 100</v>
      </c>
      <c r="AV6" s="26"/>
      <c r="AW6" s="49">
        <v>43961</v>
      </c>
      <c r="AX6" s="13">
        <v>2</v>
      </c>
      <c r="AY6">
        <v>9</v>
      </c>
      <c r="AZ6">
        <v>117</v>
      </c>
      <c r="BA6">
        <v>13</v>
      </c>
      <c r="BB6" t="s">
        <v>35</v>
      </c>
      <c r="BC6" s="26" t="str">
        <f t="shared" si="3"/>
        <v>10 - 20</v>
      </c>
      <c r="BD6" s="26"/>
      <c r="BG6" s="23" t="s">
        <v>38</v>
      </c>
      <c r="BH6" s="21">
        <f t="shared" si="4"/>
        <v>10</v>
      </c>
      <c r="BI6" s="22">
        <f t="shared" si="5"/>
        <v>0.14492753623188406</v>
      </c>
      <c r="BJ6" s="21">
        <f t="shared" si="6"/>
        <v>1</v>
      </c>
      <c r="BK6" s="22">
        <f t="shared" si="7"/>
        <v>0.33333333333333331</v>
      </c>
      <c r="BL6" s="21">
        <f t="shared" si="8"/>
        <v>0</v>
      </c>
      <c r="BM6" s="22">
        <f t="shared" si="9"/>
        <v>0</v>
      </c>
      <c r="BN6" s="21">
        <f t="shared" si="10"/>
        <v>2</v>
      </c>
      <c r="BO6" s="22">
        <f t="shared" si="11"/>
        <v>6.0606060606060608E-2</v>
      </c>
      <c r="BP6" s="21">
        <f t="shared" si="12"/>
        <v>10</v>
      </c>
      <c r="BQ6" s="22">
        <f t="shared" si="13"/>
        <v>0.35714285714285715</v>
      </c>
      <c r="BR6" s="21">
        <f t="shared" si="14"/>
        <v>1</v>
      </c>
      <c r="BS6" s="22">
        <f t="shared" si="15"/>
        <v>0.2</v>
      </c>
      <c r="BT6" s="21">
        <f t="shared" si="16"/>
        <v>7</v>
      </c>
      <c r="BU6" s="22">
        <f t="shared" si="17"/>
        <v>0.25</v>
      </c>
    </row>
    <row r="7" spans="1:73" x14ac:dyDescent="0.3">
      <c r="A7" s="49">
        <v>43400</v>
      </c>
      <c r="B7" s="13">
        <v>3</v>
      </c>
      <c r="C7">
        <v>1</v>
      </c>
      <c r="D7">
        <v>64.5</v>
      </c>
      <c r="E7">
        <v>64.5</v>
      </c>
      <c r="F7" t="s">
        <v>34</v>
      </c>
      <c r="G7" s="26" t="str">
        <f t="shared" si="0"/>
        <v>50 - 100</v>
      </c>
      <c r="I7" s="51"/>
      <c r="J7" s="13">
        <v>3</v>
      </c>
      <c r="K7">
        <v>1</v>
      </c>
      <c r="L7">
        <v>1</v>
      </c>
      <c r="M7">
        <v>1</v>
      </c>
      <c r="N7" t="s">
        <v>37</v>
      </c>
      <c r="O7" s="26" t="str">
        <f>IF(M7&lt;1,"0 - 1",IF(M7&lt;5,"1 - 5",IF(M7&lt;10,"5 - 10",IF(M7&lt;20,"10 - 20",IF(M7&lt;50,"20 - 50",IF(M7&lt;100,"50 - 100","&gt; 100"))))))</f>
        <v>1 - 5</v>
      </c>
      <c r="P7" s="26"/>
      <c r="Y7" s="49">
        <v>44481</v>
      </c>
      <c r="Z7" s="13">
        <v>3</v>
      </c>
      <c r="AA7">
        <v>4</v>
      </c>
      <c r="AB7">
        <v>84.5</v>
      </c>
      <c r="AC7">
        <v>21.125</v>
      </c>
      <c r="AD7" t="s">
        <v>33</v>
      </c>
      <c r="AE7" s="26" t="str">
        <f t="shared" si="1"/>
        <v>20 - 50</v>
      </c>
      <c r="AG7" s="51"/>
      <c r="AH7" s="13">
        <v>3</v>
      </c>
      <c r="AI7">
        <v>1</v>
      </c>
      <c r="AJ7">
        <v>3</v>
      </c>
      <c r="AK7">
        <v>3</v>
      </c>
      <c r="AL7" t="s">
        <v>37</v>
      </c>
      <c r="AM7" s="26" t="str">
        <f t="shared" si="2"/>
        <v>1 - 5</v>
      </c>
      <c r="AN7" s="26"/>
      <c r="AO7" s="51"/>
      <c r="AP7" s="13">
        <v>3</v>
      </c>
      <c r="AQ7">
        <v>1</v>
      </c>
      <c r="AR7">
        <v>7</v>
      </c>
      <c r="AS7">
        <v>7</v>
      </c>
      <c r="AT7" t="s">
        <v>37</v>
      </c>
      <c r="AU7" s="26" t="str">
        <f>IF(AS7&lt;1,"0 - 1",IF(AS7&lt;5,"1 - 5",IF(AS7&lt;10,"5 - 10",IF(AS7&lt;20,"10 - 20",IF(AS7&lt;50,"20 - 50",IF(AS7&lt;100,"50 - 100","&gt; 100"))))))</f>
        <v>5 - 10</v>
      </c>
      <c r="AV7" s="26"/>
      <c r="AW7" s="51"/>
      <c r="AX7" s="13">
        <v>3</v>
      </c>
      <c r="AY7">
        <v>3</v>
      </c>
      <c r="AZ7">
        <v>36</v>
      </c>
      <c r="BA7">
        <v>12</v>
      </c>
      <c r="BB7" t="s">
        <v>35</v>
      </c>
      <c r="BC7" s="26" t="str">
        <f t="shared" si="3"/>
        <v>10 - 20</v>
      </c>
      <c r="BD7" s="26"/>
      <c r="BG7" s="23" t="s">
        <v>39</v>
      </c>
      <c r="BH7" s="21">
        <f t="shared" si="4"/>
        <v>5</v>
      </c>
      <c r="BI7" s="22">
        <f t="shared" si="5"/>
        <v>7.2463768115942032E-2</v>
      </c>
      <c r="BJ7" s="21">
        <f t="shared" si="6"/>
        <v>0</v>
      </c>
      <c r="BK7" s="22">
        <f t="shared" si="7"/>
        <v>0</v>
      </c>
      <c r="BL7" s="21">
        <f t="shared" si="8"/>
        <v>0</v>
      </c>
      <c r="BM7" s="22">
        <f t="shared" si="9"/>
        <v>0</v>
      </c>
      <c r="BN7" s="21">
        <f t="shared" si="10"/>
        <v>3</v>
      </c>
      <c r="BO7" s="22">
        <f t="shared" si="11"/>
        <v>9.0909090909090912E-2</v>
      </c>
      <c r="BP7" s="21">
        <f t="shared" si="12"/>
        <v>6</v>
      </c>
      <c r="BQ7" s="22">
        <f t="shared" si="13"/>
        <v>0.21428571428571427</v>
      </c>
      <c r="BR7" s="21">
        <f t="shared" si="14"/>
        <v>1</v>
      </c>
      <c r="BS7" s="22">
        <f t="shared" si="15"/>
        <v>0.2</v>
      </c>
      <c r="BT7" s="21">
        <f t="shared" si="16"/>
        <v>0</v>
      </c>
      <c r="BU7" s="22">
        <f t="shared" si="17"/>
        <v>0</v>
      </c>
    </row>
    <row r="8" spans="1:73" x14ac:dyDescent="0.3">
      <c r="A8" s="50"/>
      <c r="B8" s="13">
        <v>4</v>
      </c>
      <c r="C8">
        <v>1</v>
      </c>
      <c r="D8">
        <v>1</v>
      </c>
      <c r="E8">
        <v>1</v>
      </c>
      <c r="F8" t="s">
        <v>37</v>
      </c>
      <c r="G8" s="26" t="str">
        <f t="shared" si="0"/>
        <v>1 - 5</v>
      </c>
      <c r="Q8" s="13" t="s">
        <v>24</v>
      </c>
      <c r="R8" s="13" t="s">
        <v>24</v>
      </c>
      <c r="S8" s="13" t="s">
        <v>19</v>
      </c>
      <c r="Y8" s="51"/>
      <c r="Z8" s="13">
        <v>4</v>
      </c>
      <c r="AA8">
        <v>4</v>
      </c>
      <c r="AB8">
        <v>86</v>
      </c>
      <c r="AC8">
        <v>21.5</v>
      </c>
      <c r="AD8" t="s">
        <v>33</v>
      </c>
      <c r="AE8" s="26" t="str">
        <f t="shared" si="1"/>
        <v>20 - 50</v>
      </c>
      <c r="AG8" s="49">
        <v>45255</v>
      </c>
      <c r="AH8" s="13">
        <v>4</v>
      </c>
      <c r="AI8">
        <v>1</v>
      </c>
      <c r="AJ8">
        <v>1</v>
      </c>
      <c r="AK8">
        <v>1</v>
      </c>
      <c r="AL8" t="s">
        <v>37</v>
      </c>
      <c r="AM8" s="26" t="str">
        <f t="shared" si="2"/>
        <v>1 - 5</v>
      </c>
      <c r="AN8" s="26"/>
      <c r="AO8" s="49">
        <v>45623</v>
      </c>
      <c r="AP8" s="13">
        <v>4</v>
      </c>
      <c r="AQ8">
        <v>1</v>
      </c>
      <c r="AR8">
        <v>1</v>
      </c>
      <c r="AS8">
        <v>1</v>
      </c>
      <c r="AT8" t="s">
        <v>37</v>
      </c>
      <c r="AU8" s="26" t="str">
        <f>IF(AS8&lt;1,"0 - 1",IF(AS8&lt;5,"1 - 5",IF(AS8&lt;10,"5 - 10",IF(AS8&lt;20,"10 - 20",IF(AS8&lt;50,"20 - 50",IF(AS8&lt;100,"50 - 100","&gt; 100"))))))</f>
        <v>1 - 5</v>
      </c>
      <c r="AV8" s="26"/>
      <c r="AW8" s="14">
        <v>44095</v>
      </c>
      <c r="AX8" s="13">
        <v>4</v>
      </c>
      <c r="AY8">
        <v>4</v>
      </c>
      <c r="AZ8">
        <v>156.5</v>
      </c>
      <c r="BA8">
        <v>39.125</v>
      </c>
      <c r="BB8" t="s">
        <v>40</v>
      </c>
      <c r="BC8" s="26" t="str">
        <f t="shared" si="3"/>
        <v>20 - 50</v>
      </c>
      <c r="BD8" s="26"/>
      <c r="BG8" s="23" t="s">
        <v>35</v>
      </c>
      <c r="BH8" s="21">
        <f t="shared" si="4"/>
        <v>9</v>
      </c>
      <c r="BI8" s="22">
        <f t="shared" si="5"/>
        <v>0.13043478260869565</v>
      </c>
      <c r="BJ8" s="21">
        <f t="shared" si="6"/>
        <v>1</v>
      </c>
      <c r="BK8" s="22">
        <f t="shared" si="7"/>
        <v>0.33333333333333331</v>
      </c>
      <c r="BL8" s="21">
        <f t="shared" si="8"/>
        <v>0</v>
      </c>
      <c r="BM8" s="22">
        <f t="shared" si="9"/>
        <v>0</v>
      </c>
      <c r="BN8" s="21">
        <f t="shared" si="10"/>
        <v>9</v>
      </c>
      <c r="BO8" s="22">
        <f t="shared" si="11"/>
        <v>0.27272727272727271</v>
      </c>
      <c r="BP8" s="21">
        <f t="shared" si="12"/>
        <v>5</v>
      </c>
      <c r="BQ8" s="22">
        <f t="shared" si="13"/>
        <v>0.17857142857142858</v>
      </c>
      <c r="BR8" s="21">
        <f t="shared" si="14"/>
        <v>1</v>
      </c>
      <c r="BS8" s="22">
        <f t="shared" si="15"/>
        <v>0.2</v>
      </c>
      <c r="BT8" s="21">
        <f t="shared" si="16"/>
        <v>3</v>
      </c>
      <c r="BU8" s="22">
        <f t="shared" si="17"/>
        <v>0.10714285714285714</v>
      </c>
    </row>
    <row r="9" spans="1:73" x14ac:dyDescent="0.3">
      <c r="A9" s="51"/>
      <c r="B9" s="13">
        <v>5</v>
      </c>
      <c r="C9">
        <v>1</v>
      </c>
      <c r="D9">
        <v>157</v>
      </c>
      <c r="E9">
        <v>157</v>
      </c>
      <c r="F9" t="s">
        <v>41</v>
      </c>
      <c r="G9" s="26" t="str">
        <f t="shared" si="0"/>
        <v>&gt; 100</v>
      </c>
      <c r="I9" s="13" t="s">
        <v>24</v>
      </c>
      <c r="J9" s="13" t="s">
        <v>24</v>
      </c>
      <c r="K9" s="13" t="s">
        <v>19</v>
      </c>
      <c r="Q9" s="13" t="s">
        <v>37</v>
      </c>
      <c r="R9">
        <v>1</v>
      </c>
      <c r="S9">
        <v>0.5</v>
      </c>
      <c r="Y9" s="49">
        <v>44496</v>
      </c>
      <c r="Z9" s="13">
        <v>5</v>
      </c>
      <c r="AA9">
        <v>2</v>
      </c>
      <c r="AB9">
        <v>16.5</v>
      </c>
      <c r="AC9">
        <v>8.25</v>
      </c>
      <c r="AD9" t="s">
        <v>37</v>
      </c>
      <c r="AE9" s="26" t="str">
        <f t="shared" si="1"/>
        <v>5 - 10</v>
      </c>
      <c r="AG9" s="50"/>
      <c r="AH9" s="13">
        <v>5</v>
      </c>
      <c r="AI9">
        <v>2</v>
      </c>
      <c r="AJ9">
        <v>50</v>
      </c>
      <c r="AK9">
        <v>25</v>
      </c>
      <c r="AL9" t="s">
        <v>33</v>
      </c>
      <c r="AM9" s="26" t="str">
        <f t="shared" si="2"/>
        <v>20 - 50</v>
      </c>
      <c r="AN9" s="26"/>
      <c r="AO9" s="51"/>
      <c r="AP9" s="13">
        <v>5</v>
      </c>
      <c r="AQ9">
        <v>7</v>
      </c>
      <c r="AR9">
        <v>121</v>
      </c>
      <c r="AS9">
        <v>17.285714285714281</v>
      </c>
      <c r="AT9" t="s">
        <v>35</v>
      </c>
      <c r="AU9" s="26" t="str">
        <f>IF(AS9&lt;1,"0 - 1",IF(AS9&lt;5,"1 - 5",IF(AS9&lt;10,"5 - 10",IF(AS9&lt;20,"10 - 20",IF(AS9&lt;50,"20 - 50",IF(AS9&lt;100,"50 - 100","&gt; 100"))))))</f>
        <v>10 - 20</v>
      </c>
      <c r="AV9" s="26"/>
      <c r="AW9" s="14">
        <v>44669</v>
      </c>
      <c r="AX9" s="13">
        <v>7</v>
      </c>
      <c r="AY9">
        <v>7</v>
      </c>
      <c r="AZ9">
        <v>155.5</v>
      </c>
      <c r="BA9">
        <v>22.214285714285719</v>
      </c>
      <c r="BB9" t="s">
        <v>33</v>
      </c>
      <c r="BC9" s="26" t="str">
        <f t="shared" si="3"/>
        <v>20 - 50</v>
      </c>
      <c r="BD9" s="26"/>
      <c r="BG9" s="23" t="s">
        <v>42</v>
      </c>
      <c r="BH9" s="21">
        <f t="shared" si="4"/>
        <v>20</v>
      </c>
      <c r="BI9" s="22">
        <f t="shared" si="5"/>
        <v>0.28985507246376813</v>
      </c>
      <c r="BJ9" s="21">
        <f t="shared" si="6"/>
        <v>0</v>
      </c>
      <c r="BK9" s="22">
        <f t="shared" si="7"/>
        <v>0</v>
      </c>
      <c r="BL9" s="21">
        <f t="shared" si="8"/>
        <v>0</v>
      </c>
      <c r="BM9" s="22">
        <f t="shared" si="9"/>
        <v>0</v>
      </c>
      <c r="BN9" s="21">
        <f t="shared" si="10"/>
        <v>11</v>
      </c>
      <c r="BO9" s="22">
        <f t="shared" si="11"/>
        <v>0.33333333333333331</v>
      </c>
      <c r="BP9" s="21">
        <f t="shared" si="12"/>
        <v>5</v>
      </c>
      <c r="BQ9" s="22">
        <f t="shared" si="13"/>
        <v>0.17857142857142858</v>
      </c>
      <c r="BR9" s="21">
        <f t="shared" si="14"/>
        <v>1</v>
      </c>
      <c r="BS9" s="22">
        <f t="shared" si="15"/>
        <v>0.2</v>
      </c>
      <c r="BT9" s="21">
        <f t="shared" si="16"/>
        <v>11</v>
      </c>
      <c r="BU9" s="22">
        <f t="shared" si="17"/>
        <v>0.39285714285714285</v>
      </c>
    </row>
    <row r="10" spans="1:73" x14ac:dyDescent="0.3">
      <c r="A10" s="14">
        <v>43407</v>
      </c>
      <c r="B10" s="13">
        <v>6</v>
      </c>
      <c r="C10">
        <v>1</v>
      </c>
      <c r="D10">
        <v>152</v>
      </c>
      <c r="E10">
        <v>152</v>
      </c>
      <c r="F10" t="s">
        <v>41</v>
      </c>
      <c r="G10" s="26" t="str">
        <f t="shared" si="0"/>
        <v>&gt; 100</v>
      </c>
      <c r="I10" s="13" t="s">
        <v>37</v>
      </c>
      <c r="J10">
        <v>1</v>
      </c>
      <c r="K10">
        <v>0.33333333333333331</v>
      </c>
      <c r="Q10" s="13" t="s">
        <v>35</v>
      </c>
      <c r="R10">
        <v>0</v>
      </c>
      <c r="S10">
        <v>0</v>
      </c>
      <c r="Y10" s="50"/>
      <c r="Z10" s="13">
        <v>6</v>
      </c>
      <c r="AA10">
        <v>1</v>
      </c>
      <c r="AB10">
        <v>9.5</v>
      </c>
      <c r="AC10">
        <v>9.5</v>
      </c>
      <c r="AD10" t="s">
        <v>37</v>
      </c>
      <c r="AE10" s="26" t="str">
        <f t="shared" si="1"/>
        <v>5 - 10</v>
      </c>
      <c r="AG10" s="51"/>
      <c r="AH10" s="13">
        <v>6</v>
      </c>
      <c r="AI10">
        <v>6</v>
      </c>
      <c r="AJ10">
        <v>61</v>
      </c>
      <c r="AK10">
        <v>10.16666666666667</v>
      </c>
      <c r="AL10" t="s">
        <v>35</v>
      </c>
      <c r="AM10" s="26" t="str">
        <f t="shared" si="2"/>
        <v>10 - 20</v>
      </c>
      <c r="AN10" s="26"/>
      <c r="AW10" s="14">
        <v>44670</v>
      </c>
      <c r="AX10" s="13">
        <v>8</v>
      </c>
      <c r="AY10">
        <v>5</v>
      </c>
      <c r="AZ10">
        <v>165.5</v>
      </c>
      <c r="BA10">
        <v>33.1</v>
      </c>
      <c r="BB10" t="s">
        <v>40</v>
      </c>
      <c r="BC10" s="26" t="str">
        <f t="shared" si="3"/>
        <v>20 - 50</v>
      </c>
      <c r="BD10" s="26"/>
      <c r="BG10" s="23" t="s">
        <v>34</v>
      </c>
      <c r="BH10" s="21">
        <f t="shared" si="4"/>
        <v>10</v>
      </c>
      <c r="BI10" s="22">
        <f t="shared" si="5"/>
        <v>0.14492753623188406</v>
      </c>
      <c r="BJ10" s="21">
        <f t="shared" si="6"/>
        <v>1</v>
      </c>
      <c r="BK10" s="22">
        <f t="shared" si="7"/>
        <v>0.33333333333333331</v>
      </c>
      <c r="BL10" s="21">
        <f t="shared" si="8"/>
        <v>1</v>
      </c>
      <c r="BM10" s="22">
        <f t="shared" si="9"/>
        <v>0.5</v>
      </c>
      <c r="BN10" s="21">
        <f t="shared" si="10"/>
        <v>4</v>
      </c>
      <c r="BO10" s="22">
        <f t="shared" si="11"/>
        <v>0.12121212121212122</v>
      </c>
      <c r="BP10" s="21">
        <f t="shared" si="12"/>
        <v>2</v>
      </c>
      <c r="BQ10" s="22">
        <f t="shared" si="13"/>
        <v>7.1428571428571425E-2</v>
      </c>
      <c r="BR10" s="21">
        <f t="shared" si="14"/>
        <v>1</v>
      </c>
      <c r="BS10" s="22">
        <f t="shared" si="15"/>
        <v>0.2</v>
      </c>
      <c r="BT10" s="21">
        <f t="shared" si="16"/>
        <v>2</v>
      </c>
      <c r="BU10" s="22">
        <f t="shared" si="17"/>
        <v>7.1428571428571425E-2</v>
      </c>
    </row>
    <row r="11" spans="1:73" x14ac:dyDescent="0.3">
      <c r="A11" s="14">
        <v>43410</v>
      </c>
      <c r="B11" s="13">
        <v>7</v>
      </c>
      <c r="C11">
        <v>2</v>
      </c>
      <c r="D11">
        <v>159</v>
      </c>
      <c r="E11">
        <v>79.5</v>
      </c>
      <c r="F11" t="s">
        <v>34</v>
      </c>
      <c r="G11" s="26" t="str">
        <f t="shared" si="0"/>
        <v>50 - 100</v>
      </c>
      <c r="I11" s="13" t="s">
        <v>35</v>
      </c>
      <c r="J11">
        <v>1</v>
      </c>
      <c r="K11">
        <v>0.33333333333333331</v>
      </c>
      <c r="Q11" s="13" t="s">
        <v>33</v>
      </c>
      <c r="R11">
        <v>0</v>
      </c>
      <c r="S11">
        <v>0</v>
      </c>
      <c r="Y11" s="51"/>
      <c r="Z11" s="13">
        <v>7</v>
      </c>
      <c r="AA11">
        <v>14</v>
      </c>
      <c r="AB11">
        <v>344.5</v>
      </c>
      <c r="AC11">
        <v>24.607142857142861</v>
      </c>
      <c r="AD11" t="s">
        <v>33</v>
      </c>
      <c r="AE11" s="26" t="str">
        <f t="shared" si="1"/>
        <v>20 - 50</v>
      </c>
      <c r="AG11" s="49">
        <v>45285</v>
      </c>
      <c r="AH11" s="13">
        <v>7</v>
      </c>
      <c r="AI11">
        <v>2</v>
      </c>
      <c r="AJ11">
        <v>14</v>
      </c>
      <c r="AK11">
        <v>7</v>
      </c>
      <c r="AL11" t="s">
        <v>37</v>
      </c>
      <c r="AM11" s="26" t="str">
        <f t="shared" si="2"/>
        <v>5 - 10</v>
      </c>
      <c r="AN11" s="26"/>
      <c r="AO11" s="13" t="s">
        <v>24</v>
      </c>
      <c r="AP11" s="13" t="s">
        <v>24</v>
      </c>
      <c r="AQ11" s="13" t="s">
        <v>19</v>
      </c>
      <c r="AW11" s="49">
        <v>44724</v>
      </c>
      <c r="AX11" s="13">
        <v>9</v>
      </c>
      <c r="AY11">
        <v>3</v>
      </c>
      <c r="AZ11">
        <v>131.5</v>
      </c>
      <c r="BA11">
        <v>43.833333333333343</v>
      </c>
      <c r="BB11" t="s">
        <v>43</v>
      </c>
      <c r="BC11" s="26" t="str">
        <f t="shared" si="3"/>
        <v>20 - 50</v>
      </c>
      <c r="BD11" s="26"/>
      <c r="BG11" s="23" t="s">
        <v>41</v>
      </c>
      <c r="BH11" s="21">
        <f>BH71</f>
        <v>6</v>
      </c>
      <c r="BI11" s="22">
        <f t="shared" si="5"/>
        <v>8.6956521739130432E-2</v>
      </c>
      <c r="BJ11" s="21">
        <f>BJ71</f>
        <v>0</v>
      </c>
      <c r="BK11" s="22">
        <f t="shared" si="7"/>
        <v>0</v>
      </c>
      <c r="BL11" s="21">
        <f>BL71</f>
        <v>0</v>
      </c>
      <c r="BM11" s="22">
        <f t="shared" si="9"/>
        <v>0</v>
      </c>
      <c r="BN11" s="21">
        <f>BN71</f>
        <v>0</v>
      </c>
      <c r="BO11" s="22">
        <f t="shared" si="11"/>
        <v>0</v>
      </c>
      <c r="BP11" s="21">
        <f>BP71</f>
        <v>0</v>
      </c>
      <c r="BQ11" s="22">
        <f t="shared" si="13"/>
        <v>0</v>
      </c>
      <c r="BR11" s="21">
        <f>BR71</f>
        <v>0</v>
      </c>
      <c r="BS11" s="22">
        <f t="shared" si="15"/>
        <v>0</v>
      </c>
      <c r="BT11" s="21">
        <f>BT71</f>
        <v>3</v>
      </c>
      <c r="BU11" s="22">
        <f t="shared" si="17"/>
        <v>0.10714285714285714</v>
      </c>
    </row>
    <row r="12" spans="1:73" x14ac:dyDescent="0.3">
      <c r="A12" s="49">
        <v>43413</v>
      </c>
      <c r="B12" s="13">
        <v>8</v>
      </c>
      <c r="C12">
        <v>2</v>
      </c>
      <c r="D12">
        <v>167</v>
      </c>
      <c r="E12">
        <v>83.5</v>
      </c>
      <c r="F12" t="s">
        <v>34</v>
      </c>
      <c r="G12" s="26" t="str">
        <f t="shared" si="0"/>
        <v>50 - 100</v>
      </c>
      <c r="I12" s="13" t="s">
        <v>33</v>
      </c>
      <c r="J12">
        <v>0</v>
      </c>
      <c r="K12">
        <v>0</v>
      </c>
      <c r="Q12" s="13" t="s">
        <v>40</v>
      </c>
      <c r="R12">
        <v>0</v>
      </c>
      <c r="S12">
        <v>0</v>
      </c>
      <c r="Y12" s="49">
        <v>44497</v>
      </c>
      <c r="Z12" s="13">
        <v>7</v>
      </c>
      <c r="AA12">
        <v>8</v>
      </c>
      <c r="AB12">
        <v>268</v>
      </c>
      <c r="AC12">
        <v>33.5</v>
      </c>
      <c r="AD12" t="s">
        <v>40</v>
      </c>
      <c r="AE12" s="26" t="str">
        <f t="shared" si="1"/>
        <v>20 - 50</v>
      </c>
      <c r="AG12" s="50"/>
      <c r="AH12" s="13">
        <v>8</v>
      </c>
      <c r="AI12">
        <v>1</v>
      </c>
      <c r="AJ12">
        <v>1</v>
      </c>
      <c r="AK12">
        <v>1</v>
      </c>
      <c r="AL12" t="s">
        <v>37</v>
      </c>
      <c r="AM12" s="26" t="str">
        <f t="shared" si="2"/>
        <v>1 - 5</v>
      </c>
      <c r="AN12" s="26"/>
      <c r="AO12" s="13" t="s">
        <v>37</v>
      </c>
      <c r="AP12">
        <v>2</v>
      </c>
      <c r="AQ12">
        <v>0.4</v>
      </c>
      <c r="AW12" s="51"/>
      <c r="AX12" s="13">
        <v>10</v>
      </c>
      <c r="AY12">
        <v>2</v>
      </c>
      <c r="AZ12">
        <v>3.5</v>
      </c>
      <c r="BA12">
        <v>1.75</v>
      </c>
      <c r="BB12" t="s">
        <v>37</v>
      </c>
      <c r="BC12" s="26" t="str">
        <f t="shared" si="3"/>
        <v>1 - 5</v>
      </c>
      <c r="BD12" s="26"/>
    </row>
    <row r="13" spans="1:73" x14ac:dyDescent="0.3">
      <c r="A13" s="51"/>
      <c r="B13" s="13">
        <v>9</v>
      </c>
      <c r="C13">
        <v>2</v>
      </c>
      <c r="D13">
        <v>167.5</v>
      </c>
      <c r="E13">
        <v>83.75</v>
      </c>
      <c r="F13" t="s">
        <v>34</v>
      </c>
      <c r="G13" s="26" t="str">
        <f t="shared" si="0"/>
        <v>50 - 100</v>
      </c>
      <c r="I13" s="13" t="s">
        <v>40</v>
      </c>
      <c r="J13">
        <v>0</v>
      </c>
      <c r="K13">
        <v>0</v>
      </c>
      <c r="Q13" s="13" t="s">
        <v>43</v>
      </c>
      <c r="R13">
        <v>0</v>
      </c>
      <c r="S13">
        <v>0</v>
      </c>
      <c r="Y13" s="50"/>
      <c r="Z13" s="13">
        <v>8</v>
      </c>
      <c r="AA13">
        <v>2</v>
      </c>
      <c r="AB13">
        <v>1.5</v>
      </c>
      <c r="AC13">
        <v>0.75</v>
      </c>
      <c r="AD13" t="s">
        <v>37</v>
      </c>
      <c r="AE13" s="26" t="str">
        <f t="shared" si="1"/>
        <v>0 - 1</v>
      </c>
      <c r="AG13" s="50"/>
      <c r="AH13" s="13">
        <v>9</v>
      </c>
      <c r="AI13">
        <v>2</v>
      </c>
      <c r="AJ13">
        <v>4</v>
      </c>
      <c r="AK13">
        <v>2</v>
      </c>
      <c r="AL13" t="s">
        <v>37</v>
      </c>
      <c r="AM13" s="26" t="str">
        <f t="shared" si="2"/>
        <v>1 - 5</v>
      </c>
      <c r="AN13" s="26"/>
      <c r="AO13" s="13" t="s">
        <v>35</v>
      </c>
      <c r="AP13">
        <v>1</v>
      </c>
      <c r="AQ13">
        <v>0.2</v>
      </c>
      <c r="AW13" s="14">
        <v>44807</v>
      </c>
      <c r="AX13" s="13">
        <v>11</v>
      </c>
      <c r="AY13">
        <v>1</v>
      </c>
      <c r="AZ13">
        <v>124</v>
      </c>
      <c r="BA13">
        <v>124</v>
      </c>
      <c r="BB13" t="s">
        <v>41</v>
      </c>
      <c r="BC13" s="26" t="str">
        <f t="shared" si="3"/>
        <v>&gt; 100</v>
      </c>
      <c r="BD13" s="26"/>
    </row>
    <row r="14" spans="1:73" x14ac:dyDescent="0.3">
      <c r="A14" s="14">
        <v>43443</v>
      </c>
      <c r="B14" s="13">
        <v>10</v>
      </c>
      <c r="C14">
        <v>2</v>
      </c>
      <c r="D14">
        <v>105.5</v>
      </c>
      <c r="E14">
        <v>52.75</v>
      </c>
      <c r="F14" t="s">
        <v>34</v>
      </c>
      <c r="G14" s="26" t="str">
        <f t="shared" si="0"/>
        <v>50 - 100</v>
      </c>
      <c r="I14" s="13" t="s">
        <v>43</v>
      </c>
      <c r="J14">
        <v>0</v>
      </c>
      <c r="K14">
        <v>0</v>
      </c>
      <c r="Q14" s="13" t="s">
        <v>34</v>
      </c>
      <c r="R14">
        <v>1</v>
      </c>
      <c r="S14">
        <v>0.5</v>
      </c>
      <c r="Y14" s="50"/>
      <c r="Z14" s="13">
        <v>9</v>
      </c>
      <c r="AA14">
        <v>4</v>
      </c>
      <c r="AB14">
        <v>30.5</v>
      </c>
      <c r="AC14">
        <v>7.625</v>
      </c>
      <c r="AD14" t="s">
        <v>37</v>
      </c>
      <c r="AE14" s="26" t="str">
        <f t="shared" si="1"/>
        <v>5 - 10</v>
      </c>
      <c r="AG14" s="51"/>
      <c r="AH14" s="13">
        <v>10</v>
      </c>
      <c r="AI14">
        <v>2</v>
      </c>
      <c r="AJ14">
        <v>116</v>
      </c>
      <c r="AK14">
        <v>58</v>
      </c>
      <c r="AL14" t="s">
        <v>34</v>
      </c>
      <c r="AM14" s="26" t="str">
        <f t="shared" si="2"/>
        <v>50 - 100</v>
      </c>
      <c r="AN14" s="26"/>
      <c r="AO14" s="13" t="s">
        <v>33</v>
      </c>
      <c r="AP14">
        <v>1</v>
      </c>
      <c r="AQ14">
        <v>0.2</v>
      </c>
      <c r="AW14" s="14">
        <v>44815</v>
      </c>
      <c r="AX14" s="13">
        <v>12</v>
      </c>
      <c r="AY14">
        <v>3</v>
      </c>
      <c r="AZ14">
        <v>102</v>
      </c>
      <c r="BA14">
        <v>34</v>
      </c>
      <c r="BB14" t="s">
        <v>40</v>
      </c>
      <c r="BC14" s="26" t="str">
        <f t="shared" si="3"/>
        <v>20 - 50</v>
      </c>
      <c r="BD14" s="26"/>
    </row>
    <row r="15" spans="1:73" x14ac:dyDescent="0.3">
      <c r="A15" s="49">
        <v>43490</v>
      </c>
      <c r="B15" s="13">
        <v>11</v>
      </c>
      <c r="C15">
        <v>3</v>
      </c>
      <c r="D15">
        <v>19</v>
      </c>
      <c r="E15">
        <v>6.333333333333333</v>
      </c>
      <c r="F15" t="s">
        <v>37</v>
      </c>
      <c r="G15" s="26" t="str">
        <f t="shared" si="0"/>
        <v>5 - 10</v>
      </c>
      <c r="I15" s="13" t="s">
        <v>34</v>
      </c>
      <c r="J15">
        <v>1</v>
      </c>
      <c r="K15">
        <v>0.33333333333333331</v>
      </c>
      <c r="Q15" s="13" t="s">
        <v>41</v>
      </c>
      <c r="R15">
        <v>0</v>
      </c>
      <c r="S15">
        <v>0</v>
      </c>
      <c r="Y15" s="51"/>
      <c r="Z15" s="13">
        <v>10</v>
      </c>
      <c r="AA15">
        <v>2</v>
      </c>
      <c r="AB15">
        <v>42.5</v>
      </c>
      <c r="AC15">
        <v>21.25</v>
      </c>
      <c r="AD15" t="s">
        <v>33</v>
      </c>
      <c r="AE15" s="26" t="str">
        <f t="shared" si="1"/>
        <v>20 - 50</v>
      </c>
      <c r="AG15" s="14">
        <v>45295</v>
      </c>
      <c r="AH15" s="13">
        <v>11</v>
      </c>
      <c r="AI15">
        <v>11</v>
      </c>
      <c r="AJ15">
        <v>174</v>
      </c>
      <c r="AK15">
        <v>15.81818181818182</v>
      </c>
      <c r="AL15" t="s">
        <v>35</v>
      </c>
      <c r="AM15" s="26" t="str">
        <f t="shared" si="2"/>
        <v>10 - 20</v>
      </c>
      <c r="AN15" s="26"/>
      <c r="AO15" s="13" t="s">
        <v>40</v>
      </c>
      <c r="AP15">
        <v>0</v>
      </c>
      <c r="AQ15">
        <v>0</v>
      </c>
      <c r="AW15" s="49">
        <v>44838</v>
      </c>
      <c r="AX15" s="13">
        <v>13</v>
      </c>
      <c r="AY15">
        <v>1</v>
      </c>
      <c r="AZ15">
        <v>0.5</v>
      </c>
      <c r="BA15">
        <v>0.5</v>
      </c>
      <c r="BB15" t="s">
        <v>37</v>
      </c>
      <c r="BC15" s="26" t="str">
        <f t="shared" si="3"/>
        <v>0 - 1</v>
      </c>
      <c r="BD15" s="26"/>
    </row>
    <row r="16" spans="1:73" x14ac:dyDescent="0.3">
      <c r="A16" s="51"/>
      <c r="B16" s="13">
        <v>12</v>
      </c>
      <c r="C16">
        <v>5</v>
      </c>
      <c r="D16">
        <v>322.5</v>
      </c>
      <c r="E16">
        <v>64.5</v>
      </c>
      <c r="F16" t="s">
        <v>34</v>
      </c>
      <c r="G16" s="26" t="str">
        <f t="shared" si="0"/>
        <v>50 - 100</v>
      </c>
      <c r="I16" s="13" t="s">
        <v>41</v>
      </c>
      <c r="J16">
        <v>0</v>
      </c>
      <c r="K16">
        <v>0</v>
      </c>
      <c r="Y16" s="49">
        <v>44500</v>
      </c>
      <c r="Z16" s="13">
        <v>11</v>
      </c>
      <c r="AA16">
        <v>7</v>
      </c>
      <c r="AB16">
        <v>20.5</v>
      </c>
      <c r="AC16">
        <v>2.9285714285714279</v>
      </c>
      <c r="AD16" t="s">
        <v>37</v>
      </c>
      <c r="AE16" s="26" t="str">
        <f t="shared" si="1"/>
        <v>1 - 5</v>
      </c>
      <c r="AG16" s="49">
        <v>45310</v>
      </c>
      <c r="AH16" s="13">
        <v>12</v>
      </c>
      <c r="AI16">
        <v>15</v>
      </c>
      <c r="AJ16">
        <v>194</v>
      </c>
      <c r="AK16">
        <v>12.93333333333333</v>
      </c>
      <c r="AL16" t="s">
        <v>35</v>
      </c>
      <c r="AM16" s="26" t="str">
        <f t="shared" si="2"/>
        <v>10 - 20</v>
      </c>
      <c r="AN16" s="26"/>
      <c r="AO16" s="13" t="s">
        <v>43</v>
      </c>
      <c r="AP16">
        <v>0</v>
      </c>
      <c r="AQ16">
        <v>0</v>
      </c>
      <c r="AW16" s="51"/>
      <c r="AX16" s="13">
        <v>14</v>
      </c>
      <c r="AY16">
        <v>4</v>
      </c>
      <c r="AZ16">
        <v>125.5</v>
      </c>
      <c r="BA16">
        <v>31.375</v>
      </c>
      <c r="BB16" t="s">
        <v>40</v>
      </c>
      <c r="BC16" s="26" t="str">
        <f t="shared" si="3"/>
        <v>20 - 50</v>
      </c>
      <c r="BD16" s="26"/>
    </row>
    <row r="17" spans="1:56" x14ac:dyDescent="0.3">
      <c r="A17" s="49">
        <v>43495</v>
      </c>
      <c r="B17" s="13">
        <v>13</v>
      </c>
      <c r="C17">
        <v>2</v>
      </c>
      <c r="D17">
        <v>49.5</v>
      </c>
      <c r="E17">
        <v>24.75</v>
      </c>
      <c r="F17" t="s">
        <v>33</v>
      </c>
      <c r="G17" s="26" t="str">
        <f t="shared" si="0"/>
        <v>20 - 50</v>
      </c>
      <c r="Y17" s="50"/>
      <c r="Z17" s="13">
        <v>12</v>
      </c>
      <c r="AA17">
        <v>2</v>
      </c>
      <c r="AB17">
        <v>29.5</v>
      </c>
      <c r="AC17">
        <v>14.75</v>
      </c>
      <c r="AD17" t="s">
        <v>35</v>
      </c>
      <c r="AE17" s="26" t="str">
        <f t="shared" si="1"/>
        <v>10 - 20</v>
      </c>
      <c r="AG17" s="51"/>
      <c r="AH17" s="13">
        <v>13</v>
      </c>
      <c r="AI17">
        <v>1</v>
      </c>
      <c r="AJ17">
        <v>2</v>
      </c>
      <c r="AK17">
        <v>2</v>
      </c>
      <c r="AL17" t="s">
        <v>37</v>
      </c>
      <c r="AM17" s="26" t="str">
        <f t="shared" si="2"/>
        <v>1 - 5</v>
      </c>
      <c r="AN17" s="26"/>
      <c r="AO17" s="13" t="s">
        <v>34</v>
      </c>
      <c r="AP17">
        <v>1</v>
      </c>
      <c r="AQ17">
        <v>0.2</v>
      </c>
      <c r="AW17" s="14">
        <v>44855</v>
      </c>
      <c r="AX17" s="13">
        <v>15</v>
      </c>
      <c r="AY17">
        <v>4</v>
      </c>
      <c r="AZ17">
        <v>143.5</v>
      </c>
      <c r="BA17">
        <v>35.875</v>
      </c>
      <c r="BB17" t="s">
        <v>40</v>
      </c>
      <c r="BC17" s="26" t="str">
        <f t="shared" si="3"/>
        <v>20 - 50</v>
      </c>
      <c r="BD17" s="26"/>
    </row>
    <row r="18" spans="1:56" x14ac:dyDescent="0.3">
      <c r="A18" s="51"/>
      <c r="B18" s="13">
        <v>14</v>
      </c>
      <c r="C18">
        <v>2</v>
      </c>
      <c r="D18">
        <v>84</v>
      </c>
      <c r="E18">
        <v>42</v>
      </c>
      <c r="F18" t="s">
        <v>43</v>
      </c>
      <c r="G18" s="26" t="str">
        <f t="shared" si="0"/>
        <v>20 - 50</v>
      </c>
      <c r="Y18" s="51"/>
      <c r="Z18" s="13">
        <v>13</v>
      </c>
      <c r="AA18">
        <v>3</v>
      </c>
      <c r="AB18">
        <v>51</v>
      </c>
      <c r="AC18">
        <v>17</v>
      </c>
      <c r="AD18" t="s">
        <v>35</v>
      </c>
      <c r="AE18" s="26" t="str">
        <f t="shared" si="1"/>
        <v>10 - 20</v>
      </c>
      <c r="AG18" s="49">
        <v>45318</v>
      </c>
      <c r="AH18" s="13">
        <v>14</v>
      </c>
      <c r="AI18">
        <v>7</v>
      </c>
      <c r="AJ18">
        <v>154</v>
      </c>
      <c r="AK18">
        <v>22</v>
      </c>
      <c r="AL18" t="s">
        <v>33</v>
      </c>
      <c r="AM18" s="26" t="str">
        <f t="shared" si="2"/>
        <v>20 - 50</v>
      </c>
      <c r="AN18" s="26"/>
      <c r="AO18" s="13" t="s">
        <v>41</v>
      </c>
      <c r="AP18">
        <v>0</v>
      </c>
      <c r="AQ18">
        <v>0</v>
      </c>
      <c r="AW18" s="14">
        <v>44859</v>
      </c>
      <c r="AX18" s="13">
        <v>16</v>
      </c>
      <c r="AY18">
        <v>4</v>
      </c>
      <c r="AZ18">
        <v>110.5</v>
      </c>
      <c r="BA18">
        <v>27.625</v>
      </c>
      <c r="BB18" t="s">
        <v>33</v>
      </c>
      <c r="BC18" s="26" t="str">
        <f t="shared" si="3"/>
        <v>20 - 50</v>
      </c>
      <c r="BD18" s="26"/>
    </row>
    <row r="19" spans="1:56" x14ac:dyDescent="0.3">
      <c r="A19" s="49">
        <v>43507</v>
      </c>
      <c r="B19" s="13">
        <v>15</v>
      </c>
      <c r="C19">
        <v>2</v>
      </c>
      <c r="D19">
        <v>6</v>
      </c>
      <c r="E19">
        <v>3</v>
      </c>
      <c r="F19" t="s">
        <v>37</v>
      </c>
      <c r="G19" s="26" t="str">
        <f t="shared" si="0"/>
        <v>1 - 5</v>
      </c>
      <c r="Y19" s="49">
        <v>44678</v>
      </c>
      <c r="Z19" s="13">
        <v>14</v>
      </c>
      <c r="AA19">
        <v>2</v>
      </c>
      <c r="AB19">
        <v>29</v>
      </c>
      <c r="AC19">
        <v>14.5</v>
      </c>
      <c r="AD19" t="s">
        <v>35</v>
      </c>
      <c r="AE19" s="26" t="str">
        <f t="shared" si="1"/>
        <v>10 - 20</v>
      </c>
      <c r="AG19" s="50"/>
      <c r="AH19" s="13">
        <v>15</v>
      </c>
      <c r="AI19">
        <v>1</v>
      </c>
      <c r="AJ19">
        <v>5</v>
      </c>
      <c r="AK19">
        <v>5</v>
      </c>
      <c r="AL19" t="s">
        <v>37</v>
      </c>
      <c r="AM19" s="26" t="str">
        <f t="shared" si="2"/>
        <v>5 - 10</v>
      </c>
      <c r="AN19" s="26"/>
      <c r="AW19" s="14">
        <v>44934</v>
      </c>
      <c r="AX19" s="13">
        <v>17</v>
      </c>
      <c r="AY19">
        <v>3</v>
      </c>
      <c r="AZ19">
        <v>134</v>
      </c>
      <c r="BA19">
        <v>44.666666666666657</v>
      </c>
      <c r="BB19" t="s">
        <v>43</v>
      </c>
      <c r="BC19" s="26" t="str">
        <f t="shared" si="3"/>
        <v>20 - 50</v>
      </c>
      <c r="BD19" s="26"/>
    </row>
    <row r="20" spans="1:56" x14ac:dyDescent="0.3">
      <c r="A20" s="50"/>
      <c r="B20" s="13">
        <v>16</v>
      </c>
      <c r="C20">
        <v>1</v>
      </c>
      <c r="D20">
        <v>2</v>
      </c>
      <c r="E20">
        <v>2</v>
      </c>
      <c r="F20" t="s">
        <v>37</v>
      </c>
      <c r="G20" s="26" t="str">
        <f t="shared" si="0"/>
        <v>1 - 5</v>
      </c>
      <c r="Y20" s="51"/>
      <c r="Z20" s="13">
        <v>15</v>
      </c>
      <c r="AA20">
        <v>5</v>
      </c>
      <c r="AB20">
        <v>78.5</v>
      </c>
      <c r="AC20">
        <v>15.7</v>
      </c>
      <c r="AD20" t="s">
        <v>35</v>
      </c>
      <c r="AE20" s="26" t="str">
        <f t="shared" si="1"/>
        <v>10 - 20</v>
      </c>
      <c r="AG20" s="50"/>
      <c r="AH20" s="13">
        <v>16</v>
      </c>
      <c r="AI20">
        <v>1</v>
      </c>
      <c r="AJ20">
        <v>1</v>
      </c>
      <c r="AK20">
        <v>1</v>
      </c>
      <c r="AL20" t="s">
        <v>37</v>
      </c>
      <c r="AM20" s="26" t="str">
        <f t="shared" si="2"/>
        <v>1 - 5</v>
      </c>
      <c r="AN20" s="26"/>
      <c r="AW20" s="14">
        <v>45011</v>
      </c>
      <c r="AX20" s="13">
        <v>18</v>
      </c>
      <c r="AY20">
        <v>7</v>
      </c>
      <c r="AZ20">
        <v>125</v>
      </c>
      <c r="BA20">
        <v>17.857142857142861</v>
      </c>
      <c r="BB20" t="s">
        <v>35</v>
      </c>
      <c r="BC20" s="26" t="str">
        <f t="shared" si="3"/>
        <v>10 - 20</v>
      </c>
      <c r="BD20" s="26"/>
    </row>
    <row r="21" spans="1:56" x14ac:dyDescent="0.3">
      <c r="A21" s="51"/>
      <c r="B21" s="13">
        <v>17</v>
      </c>
      <c r="C21">
        <v>2</v>
      </c>
      <c r="D21">
        <v>539</v>
      </c>
      <c r="E21">
        <v>269.5</v>
      </c>
      <c r="F21" t="s">
        <v>41</v>
      </c>
      <c r="G21" s="26" t="str">
        <f t="shared" si="0"/>
        <v>&gt; 100</v>
      </c>
      <c r="Y21" s="14">
        <v>44869</v>
      </c>
      <c r="Z21" s="13">
        <v>16</v>
      </c>
      <c r="AA21">
        <v>5</v>
      </c>
      <c r="AB21">
        <v>105.5</v>
      </c>
      <c r="AC21">
        <v>21.1</v>
      </c>
      <c r="AD21" t="s">
        <v>33</v>
      </c>
      <c r="AE21" s="26" t="str">
        <f t="shared" si="1"/>
        <v>20 - 50</v>
      </c>
      <c r="AG21" s="51"/>
      <c r="AH21" s="13">
        <v>17</v>
      </c>
      <c r="AI21">
        <v>1</v>
      </c>
      <c r="AJ21">
        <v>4</v>
      </c>
      <c r="AK21">
        <v>4</v>
      </c>
      <c r="AL21" t="s">
        <v>37</v>
      </c>
      <c r="AM21" s="26" t="str">
        <f t="shared" si="2"/>
        <v>1 - 5</v>
      </c>
      <c r="AN21" s="26"/>
      <c r="AW21" s="49">
        <v>45012</v>
      </c>
      <c r="AX21" s="13">
        <v>19</v>
      </c>
      <c r="AY21">
        <v>1</v>
      </c>
      <c r="AZ21">
        <v>1</v>
      </c>
      <c r="BA21">
        <v>1</v>
      </c>
      <c r="BB21" t="s">
        <v>37</v>
      </c>
      <c r="BC21" s="26" t="str">
        <f t="shared" si="3"/>
        <v>1 - 5</v>
      </c>
      <c r="BD21" s="26"/>
    </row>
    <row r="22" spans="1:56" x14ac:dyDescent="0.3">
      <c r="A22" s="14">
        <v>43557</v>
      </c>
      <c r="B22" s="13">
        <v>18</v>
      </c>
      <c r="C22">
        <v>3</v>
      </c>
      <c r="D22">
        <v>149</v>
      </c>
      <c r="E22">
        <v>49.666666666666657</v>
      </c>
      <c r="F22" t="s">
        <v>43</v>
      </c>
      <c r="G22" s="26" t="str">
        <f t="shared" si="0"/>
        <v>20 - 50</v>
      </c>
      <c r="Y22" s="49">
        <v>45234</v>
      </c>
      <c r="Z22" s="13">
        <v>17</v>
      </c>
      <c r="AA22">
        <v>2</v>
      </c>
      <c r="AB22">
        <v>32</v>
      </c>
      <c r="AC22">
        <v>16</v>
      </c>
      <c r="AD22" t="s">
        <v>35</v>
      </c>
      <c r="AE22" s="26" t="str">
        <f t="shared" si="1"/>
        <v>10 - 20</v>
      </c>
      <c r="AG22" s="49">
        <v>45360</v>
      </c>
      <c r="AH22" s="13">
        <v>18</v>
      </c>
      <c r="AI22">
        <v>11</v>
      </c>
      <c r="AJ22">
        <v>105</v>
      </c>
      <c r="AK22">
        <v>9.545454545454545</v>
      </c>
      <c r="AL22" t="s">
        <v>37</v>
      </c>
      <c r="AM22" s="26" t="str">
        <f t="shared" si="2"/>
        <v>5 - 10</v>
      </c>
      <c r="AN22" s="26"/>
      <c r="AW22" s="50"/>
      <c r="AX22" s="13">
        <v>20</v>
      </c>
      <c r="AY22">
        <v>2</v>
      </c>
      <c r="AZ22">
        <v>98.5</v>
      </c>
      <c r="BA22">
        <v>49.25</v>
      </c>
      <c r="BB22" t="s">
        <v>43</v>
      </c>
      <c r="BC22" s="26" t="str">
        <f t="shared" si="3"/>
        <v>20 - 50</v>
      </c>
      <c r="BD22" s="26"/>
    </row>
    <row r="23" spans="1:56" x14ac:dyDescent="0.3">
      <c r="A23" s="49">
        <v>43854</v>
      </c>
      <c r="B23" s="13">
        <v>19</v>
      </c>
      <c r="C23">
        <v>1</v>
      </c>
      <c r="D23">
        <v>2</v>
      </c>
      <c r="E23">
        <v>2</v>
      </c>
      <c r="F23" t="s">
        <v>37</v>
      </c>
      <c r="G23" s="26" t="str">
        <f t="shared" si="0"/>
        <v>1 - 5</v>
      </c>
      <c r="Y23" s="51"/>
      <c r="Z23" s="13">
        <v>18</v>
      </c>
      <c r="AA23">
        <v>6</v>
      </c>
      <c r="AB23">
        <v>72</v>
      </c>
      <c r="AC23">
        <v>12</v>
      </c>
      <c r="AD23" t="s">
        <v>35</v>
      </c>
      <c r="AE23" s="26" t="str">
        <f t="shared" si="1"/>
        <v>10 - 20</v>
      </c>
      <c r="AG23" s="50"/>
      <c r="AH23" s="13">
        <v>19</v>
      </c>
      <c r="AI23">
        <v>2</v>
      </c>
      <c r="AJ23">
        <v>2</v>
      </c>
      <c r="AK23">
        <v>1</v>
      </c>
      <c r="AL23" t="s">
        <v>37</v>
      </c>
      <c r="AM23" s="26" t="str">
        <f t="shared" si="2"/>
        <v>1 - 5</v>
      </c>
      <c r="AN23" s="26"/>
      <c r="AW23" s="50"/>
      <c r="AX23" s="13">
        <v>21</v>
      </c>
      <c r="AY23">
        <v>2</v>
      </c>
      <c r="AZ23">
        <v>1</v>
      </c>
      <c r="BA23">
        <v>0.5</v>
      </c>
      <c r="BB23" t="s">
        <v>37</v>
      </c>
      <c r="BC23" s="26" t="str">
        <f t="shared" si="3"/>
        <v>0 - 1</v>
      </c>
      <c r="BD23" s="26"/>
    </row>
    <row r="24" spans="1:56" x14ac:dyDescent="0.3">
      <c r="A24" s="50"/>
      <c r="B24" s="13">
        <v>20</v>
      </c>
      <c r="C24">
        <v>3</v>
      </c>
      <c r="D24">
        <v>94</v>
      </c>
      <c r="E24">
        <v>31.333333333333329</v>
      </c>
      <c r="F24" t="s">
        <v>40</v>
      </c>
      <c r="G24" s="26" t="str">
        <f t="shared" si="0"/>
        <v>20 - 50</v>
      </c>
      <c r="Y24" s="14">
        <v>45266</v>
      </c>
      <c r="Z24" s="13">
        <v>19</v>
      </c>
      <c r="AA24">
        <v>3</v>
      </c>
      <c r="AB24">
        <v>150.5</v>
      </c>
      <c r="AC24">
        <v>50.166666666666657</v>
      </c>
      <c r="AD24" t="s">
        <v>34</v>
      </c>
      <c r="AE24" s="26" t="str">
        <f t="shared" si="1"/>
        <v>50 - 100</v>
      </c>
      <c r="AG24" s="51"/>
      <c r="AH24" s="13">
        <v>20</v>
      </c>
      <c r="AI24">
        <v>1</v>
      </c>
      <c r="AJ24">
        <v>1</v>
      </c>
      <c r="AK24">
        <v>1</v>
      </c>
      <c r="AL24" t="s">
        <v>37</v>
      </c>
      <c r="AM24" s="26" t="str">
        <f t="shared" si="2"/>
        <v>1 - 5</v>
      </c>
      <c r="AN24" s="26"/>
      <c r="AW24" s="51"/>
      <c r="AX24" s="13">
        <v>22</v>
      </c>
      <c r="AY24">
        <v>1</v>
      </c>
      <c r="AZ24">
        <v>2</v>
      </c>
      <c r="BA24">
        <v>2</v>
      </c>
      <c r="BB24" t="s">
        <v>37</v>
      </c>
      <c r="BC24" s="26" t="str">
        <f t="shared" si="3"/>
        <v>1 - 5</v>
      </c>
      <c r="BD24" s="26"/>
    </row>
    <row r="25" spans="1:56" x14ac:dyDescent="0.3">
      <c r="A25" s="51"/>
      <c r="B25" s="13">
        <v>21</v>
      </c>
      <c r="C25">
        <v>2</v>
      </c>
      <c r="D25">
        <v>10</v>
      </c>
      <c r="E25">
        <v>5</v>
      </c>
      <c r="F25" t="s">
        <v>37</v>
      </c>
      <c r="G25" s="26" t="str">
        <f t="shared" si="0"/>
        <v>5 - 10</v>
      </c>
      <c r="Y25" s="49">
        <v>45296</v>
      </c>
      <c r="Z25" s="13">
        <v>20</v>
      </c>
      <c r="AA25">
        <v>1</v>
      </c>
      <c r="AB25">
        <v>0.5</v>
      </c>
      <c r="AC25">
        <v>0.5</v>
      </c>
      <c r="AD25" t="s">
        <v>37</v>
      </c>
      <c r="AE25" s="26" t="str">
        <f t="shared" si="1"/>
        <v>0 - 1</v>
      </c>
      <c r="AG25" s="49">
        <v>45394</v>
      </c>
      <c r="AH25" s="13">
        <v>21</v>
      </c>
      <c r="AI25">
        <v>5</v>
      </c>
      <c r="AJ25">
        <v>138</v>
      </c>
      <c r="AK25">
        <v>27.6</v>
      </c>
      <c r="AL25" t="s">
        <v>33</v>
      </c>
      <c r="AM25" s="26" t="str">
        <f t="shared" si="2"/>
        <v>20 - 50</v>
      </c>
      <c r="AN25" s="26"/>
      <c r="AW25" s="14">
        <v>45054</v>
      </c>
      <c r="AX25" s="13">
        <v>23</v>
      </c>
      <c r="AY25">
        <v>5</v>
      </c>
      <c r="AZ25">
        <v>114.5</v>
      </c>
      <c r="BA25">
        <v>22.9</v>
      </c>
      <c r="BB25" t="s">
        <v>33</v>
      </c>
      <c r="BC25" s="26" t="str">
        <f t="shared" si="3"/>
        <v>20 - 50</v>
      </c>
      <c r="BD25" s="26"/>
    </row>
    <row r="26" spans="1:56" x14ac:dyDescent="0.3">
      <c r="A26" s="49">
        <v>43869</v>
      </c>
      <c r="B26" s="13">
        <v>22</v>
      </c>
      <c r="C26">
        <v>4</v>
      </c>
      <c r="D26">
        <v>96.5</v>
      </c>
      <c r="E26">
        <v>24.125</v>
      </c>
      <c r="F26" t="s">
        <v>33</v>
      </c>
      <c r="G26" s="26" t="str">
        <f t="shared" si="0"/>
        <v>20 - 50</v>
      </c>
      <c r="Y26" s="51"/>
      <c r="Z26" s="13">
        <v>21</v>
      </c>
      <c r="AA26">
        <v>4</v>
      </c>
      <c r="AB26">
        <v>107</v>
      </c>
      <c r="AC26">
        <v>26.75</v>
      </c>
      <c r="AD26" t="s">
        <v>33</v>
      </c>
      <c r="AE26" s="26" t="str">
        <f t="shared" si="1"/>
        <v>20 - 50</v>
      </c>
      <c r="AG26" s="51"/>
      <c r="AH26" s="13">
        <v>22</v>
      </c>
      <c r="AI26">
        <v>4</v>
      </c>
      <c r="AJ26">
        <v>45</v>
      </c>
      <c r="AK26">
        <v>11.25</v>
      </c>
      <c r="AL26" t="s">
        <v>35</v>
      </c>
      <c r="AM26" s="26" t="str">
        <f t="shared" si="2"/>
        <v>10 - 20</v>
      </c>
      <c r="AN26" s="26"/>
      <c r="AW26" s="49">
        <v>45235</v>
      </c>
      <c r="AX26" s="13">
        <v>24</v>
      </c>
      <c r="AY26">
        <v>1</v>
      </c>
      <c r="AZ26">
        <v>112.5</v>
      </c>
      <c r="BA26">
        <v>112.5</v>
      </c>
      <c r="BB26" t="s">
        <v>41</v>
      </c>
      <c r="BC26" s="26" t="str">
        <f t="shared" si="3"/>
        <v>&gt; 100</v>
      </c>
      <c r="BD26" s="26"/>
    </row>
    <row r="27" spans="1:56" x14ac:dyDescent="0.3">
      <c r="A27" s="51"/>
      <c r="B27" s="13">
        <v>23</v>
      </c>
      <c r="C27">
        <v>2</v>
      </c>
      <c r="D27">
        <v>5.5</v>
      </c>
      <c r="E27">
        <v>2.75</v>
      </c>
      <c r="F27" t="s">
        <v>37</v>
      </c>
      <c r="G27" s="26" t="str">
        <f t="shared" si="0"/>
        <v>1 - 5</v>
      </c>
      <c r="Y27" s="49">
        <v>45308</v>
      </c>
      <c r="Z27" s="13">
        <v>22</v>
      </c>
      <c r="AA27">
        <v>4</v>
      </c>
      <c r="AB27">
        <v>291</v>
      </c>
      <c r="AC27">
        <v>72.75</v>
      </c>
      <c r="AD27" t="s">
        <v>34</v>
      </c>
      <c r="AE27" s="26" t="str">
        <f t="shared" si="1"/>
        <v>50 - 100</v>
      </c>
      <c r="AG27" s="14">
        <v>45474</v>
      </c>
      <c r="AH27" s="13">
        <v>23</v>
      </c>
      <c r="AI27">
        <v>2</v>
      </c>
      <c r="AJ27">
        <v>196</v>
      </c>
      <c r="AK27">
        <v>98</v>
      </c>
      <c r="AL27" t="s">
        <v>34</v>
      </c>
      <c r="AM27" s="26" t="str">
        <f t="shared" si="2"/>
        <v>50 - 100</v>
      </c>
      <c r="AN27" s="26"/>
      <c r="AW27" s="50"/>
      <c r="AX27" s="13">
        <v>25</v>
      </c>
      <c r="AY27">
        <v>1</v>
      </c>
      <c r="AZ27">
        <v>1</v>
      </c>
      <c r="BA27">
        <v>1</v>
      </c>
      <c r="BB27" t="s">
        <v>37</v>
      </c>
      <c r="BC27" s="26" t="str">
        <f t="shared" si="3"/>
        <v>1 - 5</v>
      </c>
      <c r="BD27" s="26"/>
    </row>
    <row r="28" spans="1:56" x14ac:dyDescent="0.3">
      <c r="A28" s="49">
        <v>43884</v>
      </c>
      <c r="B28" s="13">
        <v>24</v>
      </c>
      <c r="C28">
        <v>4</v>
      </c>
      <c r="D28">
        <v>187</v>
      </c>
      <c r="E28">
        <v>46.75</v>
      </c>
      <c r="F28" t="s">
        <v>43</v>
      </c>
      <c r="G28" s="26" t="str">
        <f t="shared" si="0"/>
        <v>20 - 50</v>
      </c>
      <c r="Y28" s="51"/>
      <c r="Z28" s="13">
        <v>23</v>
      </c>
      <c r="AA28">
        <v>1</v>
      </c>
      <c r="AB28">
        <v>64.5</v>
      </c>
      <c r="AC28">
        <v>64.5</v>
      </c>
      <c r="AD28" t="s">
        <v>34</v>
      </c>
      <c r="AE28" s="26" t="str">
        <f t="shared" si="1"/>
        <v>50 - 100</v>
      </c>
      <c r="AG28" s="49">
        <v>45479</v>
      </c>
      <c r="AH28" s="13">
        <v>24</v>
      </c>
      <c r="AI28">
        <v>2</v>
      </c>
      <c r="AJ28">
        <v>80</v>
      </c>
      <c r="AK28">
        <v>40</v>
      </c>
      <c r="AL28" t="s">
        <v>43</v>
      </c>
      <c r="AM28" s="26" t="str">
        <f t="shared" si="2"/>
        <v>20 - 50</v>
      </c>
      <c r="AN28" s="26"/>
      <c r="AW28" s="51"/>
      <c r="AX28" s="13">
        <v>26</v>
      </c>
      <c r="AY28">
        <v>1</v>
      </c>
      <c r="AZ28">
        <v>1.5</v>
      </c>
      <c r="BA28">
        <v>1.5</v>
      </c>
      <c r="BB28" t="s">
        <v>37</v>
      </c>
      <c r="BC28" s="26" t="str">
        <f t="shared" si="3"/>
        <v>1 - 5</v>
      </c>
      <c r="BD28" s="26"/>
    </row>
    <row r="29" spans="1:56" x14ac:dyDescent="0.3">
      <c r="A29" s="51"/>
      <c r="B29" s="13">
        <v>25</v>
      </c>
      <c r="C29">
        <v>1</v>
      </c>
      <c r="D29">
        <v>6.5</v>
      </c>
      <c r="E29">
        <v>6.5</v>
      </c>
      <c r="F29" t="s">
        <v>37</v>
      </c>
      <c r="G29" s="26" t="str">
        <f t="shared" si="0"/>
        <v>5 - 10</v>
      </c>
      <c r="Y29" s="14">
        <v>45310</v>
      </c>
      <c r="Z29" s="13">
        <v>24</v>
      </c>
      <c r="AA29">
        <v>14</v>
      </c>
      <c r="AB29">
        <v>149</v>
      </c>
      <c r="AC29">
        <v>10.642857142857141</v>
      </c>
      <c r="AD29" t="s">
        <v>35</v>
      </c>
      <c r="AE29" s="26" t="str">
        <f t="shared" si="1"/>
        <v>10 - 20</v>
      </c>
      <c r="AG29" s="50"/>
      <c r="AH29" s="13">
        <v>25</v>
      </c>
      <c r="AI29">
        <v>7</v>
      </c>
      <c r="AJ29">
        <v>60</v>
      </c>
      <c r="AK29">
        <v>8.5714285714285712</v>
      </c>
      <c r="AL29" t="s">
        <v>37</v>
      </c>
      <c r="AM29" s="26" t="str">
        <f t="shared" si="2"/>
        <v>5 - 10</v>
      </c>
      <c r="AN29" s="26"/>
      <c r="AW29" s="14">
        <v>45237</v>
      </c>
      <c r="AX29" s="13">
        <v>27</v>
      </c>
      <c r="AY29">
        <v>2</v>
      </c>
      <c r="AZ29">
        <v>411.5</v>
      </c>
      <c r="BA29">
        <v>205.75</v>
      </c>
      <c r="BB29" t="s">
        <v>41</v>
      </c>
      <c r="BC29" s="26" t="str">
        <f t="shared" si="3"/>
        <v>&gt; 100</v>
      </c>
      <c r="BD29" s="26"/>
    </row>
    <row r="30" spans="1:56" x14ac:dyDescent="0.3">
      <c r="A30" s="49">
        <v>43886</v>
      </c>
      <c r="B30" s="13">
        <v>26</v>
      </c>
      <c r="C30">
        <v>8</v>
      </c>
      <c r="D30">
        <v>161</v>
      </c>
      <c r="E30">
        <v>20.125</v>
      </c>
      <c r="F30" t="s">
        <v>33</v>
      </c>
      <c r="G30" s="26" t="str">
        <f t="shared" si="0"/>
        <v>20 - 50</v>
      </c>
      <c r="Y30" s="49">
        <v>45318</v>
      </c>
      <c r="Z30" s="13">
        <v>25</v>
      </c>
      <c r="AA30">
        <v>2</v>
      </c>
      <c r="AB30">
        <v>8.5</v>
      </c>
      <c r="AC30">
        <v>4.25</v>
      </c>
      <c r="AD30" t="s">
        <v>37</v>
      </c>
      <c r="AE30" s="26" t="str">
        <f t="shared" si="1"/>
        <v>1 - 5</v>
      </c>
      <c r="AG30" s="51"/>
      <c r="AH30" s="13">
        <v>26</v>
      </c>
      <c r="AI30">
        <v>1</v>
      </c>
      <c r="AJ30">
        <v>8</v>
      </c>
      <c r="AK30">
        <v>8</v>
      </c>
      <c r="AL30" t="s">
        <v>37</v>
      </c>
      <c r="AM30" s="26" t="str">
        <f t="shared" si="2"/>
        <v>5 - 10</v>
      </c>
      <c r="AN30" s="26"/>
      <c r="AW30" s="49">
        <v>45252</v>
      </c>
      <c r="AX30" s="13">
        <v>28</v>
      </c>
      <c r="AY30">
        <v>2</v>
      </c>
      <c r="AZ30">
        <v>174</v>
      </c>
      <c r="BA30">
        <v>87</v>
      </c>
      <c r="BB30" t="s">
        <v>34</v>
      </c>
      <c r="BC30" s="26" t="str">
        <f t="shared" si="3"/>
        <v>50 - 100</v>
      </c>
      <c r="BD30" s="26"/>
    </row>
    <row r="31" spans="1:56" x14ac:dyDescent="0.3">
      <c r="A31" s="51"/>
      <c r="B31" s="13">
        <v>27</v>
      </c>
      <c r="C31">
        <v>2</v>
      </c>
      <c r="D31">
        <v>1.5</v>
      </c>
      <c r="E31">
        <v>0.75</v>
      </c>
      <c r="F31" t="s">
        <v>37</v>
      </c>
      <c r="G31" s="26" t="str">
        <f t="shared" si="0"/>
        <v>0 - 1</v>
      </c>
      <c r="Y31" s="51"/>
      <c r="Z31" s="13">
        <v>26</v>
      </c>
      <c r="AA31">
        <v>3</v>
      </c>
      <c r="AB31">
        <v>95</v>
      </c>
      <c r="AC31">
        <v>31.666666666666671</v>
      </c>
      <c r="AD31" t="s">
        <v>40</v>
      </c>
      <c r="AE31" s="26" t="str">
        <f t="shared" si="1"/>
        <v>20 - 50</v>
      </c>
      <c r="AG31" s="49">
        <v>45548</v>
      </c>
      <c r="AH31" s="13">
        <v>27</v>
      </c>
      <c r="AI31">
        <v>3</v>
      </c>
      <c r="AJ31">
        <v>111</v>
      </c>
      <c r="AK31">
        <v>37</v>
      </c>
      <c r="AL31" t="s">
        <v>40</v>
      </c>
      <c r="AM31" s="26" t="str">
        <f t="shared" si="2"/>
        <v>20 - 50</v>
      </c>
      <c r="AN31" s="26"/>
      <c r="AW31" s="50"/>
      <c r="AX31" s="13">
        <v>29</v>
      </c>
      <c r="AY31">
        <v>1</v>
      </c>
      <c r="AZ31">
        <v>1</v>
      </c>
      <c r="BA31">
        <v>1</v>
      </c>
      <c r="BB31" t="s">
        <v>37</v>
      </c>
      <c r="BC31" s="26" t="str">
        <f t="shared" si="3"/>
        <v>1 - 5</v>
      </c>
      <c r="BD31" s="26"/>
    </row>
    <row r="32" spans="1:56" x14ac:dyDescent="0.3">
      <c r="A32" s="49">
        <v>44246</v>
      </c>
      <c r="B32" s="13">
        <v>28</v>
      </c>
      <c r="C32">
        <v>5</v>
      </c>
      <c r="D32">
        <v>129</v>
      </c>
      <c r="E32">
        <v>25.8</v>
      </c>
      <c r="F32" t="s">
        <v>33</v>
      </c>
      <c r="G32" s="26" t="str">
        <f t="shared" si="0"/>
        <v>20 - 50</v>
      </c>
      <c r="Y32" s="49">
        <v>45386</v>
      </c>
      <c r="Z32" s="13">
        <v>27</v>
      </c>
      <c r="AA32">
        <v>1</v>
      </c>
      <c r="AB32">
        <v>75</v>
      </c>
      <c r="AC32">
        <v>75</v>
      </c>
      <c r="AD32" t="s">
        <v>34</v>
      </c>
      <c r="AE32" s="26" t="str">
        <f t="shared" si="1"/>
        <v>50 - 100</v>
      </c>
      <c r="AG32" s="51"/>
      <c r="AH32" s="13">
        <v>28</v>
      </c>
      <c r="AI32">
        <v>1</v>
      </c>
      <c r="AJ32">
        <v>2</v>
      </c>
      <c r="AK32">
        <v>2</v>
      </c>
      <c r="AL32" t="s">
        <v>37</v>
      </c>
      <c r="AM32" s="26" t="str">
        <f t="shared" si="2"/>
        <v>1 - 5</v>
      </c>
      <c r="AN32" s="26"/>
      <c r="AW32" s="51"/>
      <c r="AX32" s="13">
        <v>30</v>
      </c>
      <c r="AY32">
        <v>1</v>
      </c>
      <c r="AZ32">
        <v>2.5</v>
      </c>
      <c r="BA32">
        <v>2.5</v>
      </c>
      <c r="BB32" t="s">
        <v>37</v>
      </c>
      <c r="BC32" s="26" t="str">
        <f t="shared" si="3"/>
        <v>1 - 5</v>
      </c>
      <c r="BD32" s="26"/>
    </row>
    <row r="33" spans="1:51" x14ac:dyDescent="0.3">
      <c r="A33" s="51"/>
      <c r="B33" s="13">
        <v>29</v>
      </c>
      <c r="C33">
        <v>2</v>
      </c>
      <c r="D33">
        <v>5</v>
      </c>
      <c r="E33">
        <v>2.5</v>
      </c>
      <c r="F33" t="s">
        <v>37</v>
      </c>
      <c r="G33" s="26" t="str">
        <f t="shared" si="0"/>
        <v>1 - 5</v>
      </c>
      <c r="Y33" s="50"/>
      <c r="Z33" s="13">
        <v>28</v>
      </c>
      <c r="AA33">
        <v>1</v>
      </c>
      <c r="AB33">
        <v>27</v>
      </c>
      <c r="AC33">
        <v>27</v>
      </c>
      <c r="AD33" t="s">
        <v>33</v>
      </c>
      <c r="AE33" s="26" t="str">
        <f t="shared" si="1"/>
        <v>20 - 50</v>
      </c>
    </row>
    <row r="34" spans="1:51" x14ac:dyDescent="0.3">
      <c r="A34" s="49">
        <v>44497</v>
      </c>
      <c r="B34" s="13">
        <v>30</v>
      </c>
      <c r="C34">
        <v>12</v>
      </c>
      <c r="D34">
        <v>270.5</v>
      </c>
      <c r="E34">
        <v>22.541666666666671</v>
      </c>
      <c r="F34" t="s">
        <v>33</v>
      </c>
      <c r="G34" s="26" t="str">
        <f t="shared" si="0"/>
        <v>20 - 50</v>
      </c>
      <c r="Y34" s="51"/>
      <c r="Z34" s="13">
        <v>29</v>
      </c>
      <c r="AA34">
        <v>1</v>
      </c>
      <c r="AB34">
        <v>0.5</v>
      </c>
      <c r="AC34">
        <v>0.5</v>
      </c>
      <c r="AD34" t="s">
        <v>37</v>
      </c>
      <c r="AE34" s="26" t="str">
        <f t="shared" si="1"/>
        <v>0 - 1</v>
      </c>
      <c r="AG34" s="13" t="s">
        <v>24</v>
      </c>
      <c r="AH34" s="13" t="s">
        <v>24</v>
      </c>
      <c r="AI34" s="13" t="s">
        <v>19</v>
      </c>
      <c r="AW34" s="13" t="s">
        <v>24</v>
      </c>
      <c r="AX34" s="13" t="s">
        <v>24</v>
      </c>
      <c r="AY34" s="13" t="s">
        <v>19</v>
      </c>
    </row>
    <row r="35" spans="1:51" x14ac:dyDescent="0.3">
      <c r="A35" s="50"/>
      <c r="B35" s="13">
        <v>31</v>
      </c>
      <c r="C35">
        <v>1</v>
      </c>
      <c r="D35">
        <v>0.5</v>
      </c>
      <c r="E35">
        <v>0.5</v>
      </c>
      <c r="F35" t="s">
        <v>37</v>
      </c>
      <c r="G35" s="26" t="str">
        <f t="shared" si="0"/>
        <v>0 - 1</v>
      </c>
      <c r="Y35" s="14">
        <v>45451</v>
      </c>
      <c r="Z35" s="13">
        <v>30</v>
      </c>
      <c r="AA35">
        <v>3</v>
      </c>
      <c r="AB35">
        <v>146.5</v>
      </c>
      <c r="AC35">
        <v>48.833333333333343</v>
      </c>
      <c r="AD35" t="s">
        <v>43</v>
      </c>
      <c r="AE35" s="26" t="str">
        <f t="shared" si="1"/>
        <v>20 - 50</v>
      </c>
      <c r="AG35" s="13" t="s">
        <v>37</v>
      </c>
      <c r="AH35">
        <v>16</v>
      </c>
      <c r="AI35">
        <v>0.5714285714285714</v>
      </c>
      <c r="AW35" s="13" t="s">
        <v>37</v>
      </c>
      <c r="AX35">
        <v>9</v>
      </c>
      <c r="AY35">
        <v>0.32142857142857151</v>
      </c>
    </row>
    <row r="36" spans="1:51" x14ac:dyDescent="0.3">
      <c r="A36" s="51"/>
      <c r="B36" s="13">
        <v>32</v>
      </c>
      <c r="C36">
        <v>1</v>
      </c>
      <c r="D36">
        <v>0.5</v>
      </c>
      <c r="E36">
        <v>0.5</v>
      </c>
      <c r="F36" t="s">
        <v>37</v>
      </c>
      <c r="G36" s="26" t="str">
        <f t="shared" si="0"/>
        <v>0 - 1</v>
      </c>
      <c r="Y36" s="14">
        <v>45615</v>
      </c>
      <c r="Z36" s="13">
        <v>31</v>
      </c>
      <c r="AA36">
        <v>6</v>
      </c>
      <c r="AB36">
        <v>185.5</v>
      </c>
      <c r="AC36">
        <v>30.916666666666671</v>
      </c>
      <c r="AD36" t="s">
        <v>40</v>
      </c>
      <c r="AE36" s="26" t="str">
        <f t="shared" si="1"/>
        <v>20 - 50</v>
      </c>
      <c r="AG36" s="13" t="s">
        <v>35</v>
      </c>
      <c r="AH36">
        <v>5</v>
      </c>
      <c r="AI36">
        <v>0.1785714285714286</v>
      </c>
      <c r="AW36" s="13" t="s">
        <v>35</v>
      </c>
      <c r="AX36">
        <v>3</v>
      </c>
      <c r="AY36">
        <v>0.1071428571428571</v>
      </c>
    </row>
    <row r="37" spans="1:51" x14ac:dyDescent="0.3">
      <c r="A37" s="49">
        <v>44499</v>
      </c>
      <c r="B37" s="13">
        <v>33</v>
      </c>
      <c r="C37">
        <v>1</v>
      </c>
      <c r="D37">
        <v>255</v>
      </c>
      <c r="E37">
        <v>255</v>
      </c>
      <c r="F37" t="s">
        <v>41</v>
      </c>
      <c r="G37" s="26" t="str">
        <f t="shared" ref="G37:G73" si="18">IF(E37&lt;1,"0 - 1",IF(E37&lt;5,"1 - 5",IF(E37&lt;10,"5 - 10",IF(E37&lt;20,"10 - 20",IF(E37&lt;50,"20 - 50",IF(E37&lt;100,"50 - 100","&gt; 100"))))))</f>
        <v>&gt; 100</v>
      </c>
      <c r="Y37" s="14">
        <v>45623</v>
      </c>
      <c r="Z37" s="13">
        <v>32</v>
      </c>
      <c r="AA37">
        <v>6</v>
      </c>
      <c r="AB37">
        <v>106.5</v>
      </c>
      <c r="AC37">
        <v>17.75</v>
      </c>
      <c r="AD37" t="s">
        <v>35</v>
      </c>
      <c r="AE37" s="26" t="str">
        <f t="shared" si="1"/>
        <v>10 - 20</v>
      </c>
      <c r="AG37" s="13" t="s">
        <v>33</v>
      </c>
      <c r="AH37">
        <v>3</v>
      </c>
      <c r="AI37">
        <v>0.1071428571428571</v>
      </c>
      <c r="AW37" s="13" t="s">
        <v>33</v>
      </c>
      <c r="AX37">
        <v>3</v>
      </c>
      <c r="AY37">
        <v>0.1071428571428571</v>
      </c>
    </row>
    <row r="38" spans="1:51" x14ac:dyDescent="0.3">
      <c r="A38" s="50"/>
      <c r="B38" s="13">
        <v>34</v>
      </c>
      <c r="C38">
        <v>1</v>
      </c>
      <c r="D38">
        <v>0.5</v>
      </c>
      <c r="E38">
        <v>0.5</v>
      </c>
      <c r="F38" t="s">
        <v>37</v>
      </c>
      <c r="G38" s="26" t="str">
        <f t="shared" si="18"/>
        <v>0 - 1</v>
      </c>
      <c r="AG38" s="13" t="s">
        <v>40</v>
      </c>
      <c r="AH38">
        <v>1</v>
      </c>
      <c r="AI38">
        <v>3.5714285714285712E-2</v>
      </c>
      <c r="AW38" s="13" t="s">
        <v>40</v>
      </c>
      <c r="AX38">
        <v>5</v>
      </c>
      <c r="AY38">
        <v>0.1785714285714286</v>
      </c>
    </row>
    <row r="39" spans="1:51" x14ac:dyDescent="0.3">
      <c r="A39" s="51"/>
      <c r="B39" s="13">
        <v>35</v>
      </c>
      <c r="C39">
        <v>3</v>
      </c>
      <c r="D39">
        <v>1.5</v>
      </c>
      <c r="E39">
        <v>0.5</v>
      </c>
      <c r="F39" t="s">
        <v>37</v>
      </c>
      <c r="G39" s="26" t="str">
        <f t="shared" si="18"/>
        <v>0 - 1</v>
      </c>
      <c r="Y39" s="13" t="s">
        <v>24</v>
      </c>
      <c r="Z39" s="13" t="s">
        <v>24</v>
      </c>
      <c r="AA39" s="13" t="s">
        <v>19</v>
      </c>
      <c r="AG39" s="13" t="s">
        <v>43</v>
      </c>
      <c r="AH39">
        <v>1</v>
      </c>
      <c r="AI39">
        <v>3.5714285714285712E-2</v>
      </c>
      <c r="AW39" s="13" t="s">
        <v>43</v>
      </c>
      <c r="AX39">
        <v>3</v>
      </c>
      <c r="AY39">
        <v>0.1071428571428571</v>
      </c>
    </row>
    <row r="40" spans="1:51" x14ac:dyDescent="0.3">
      <c r="A40" s="49">
        <v>44500</v>
      </c>
      <c r="B40" s="13">
        <v>36</v>
      </c>
      <c r="C40">
        <v>1</v>
      </c>
      <c r="D40">
        <v>127.5</v>
      </c>
      <c r="E40">
        <v>127.5</v>
      </c>
      <c r="F40" t="s">
        <v>41</v>
      </c>
      <c r="G40" s="26" t="str">
        <f t="shared" si="18"/>
        <v>&gt; 100</v>
      </c>
      <c r="Y40" s="13" t="s">
        <v>37</v>
      </c>
      <c r="Z40">
        <v>9</v>
      </c>
      <c r="AA40">
        <v>0.27272727272727271</v>
      </c>
      <c r="AG40" s="13" t="s">
        <v>34</v>
      </c>
      <c r="AH40">
        <v>2</v>
      </c>
      <c r="AI40">
        <v>7.1428571428571425E-2</v>
      </c>
      <c r="AW40" s="13" t="s">
        <v>34</v>
      </c>
      <c r="AX40">
        <v>2</v>
      </c>
      <c r="AY40">
        <v>7.1428571428571425E-2</v>
      </c>
    </row>
    <row r="41" spans="1:51" x14ac:dyDescent="0.3">
      <c r="A41" s="50"/>
      <c r="B41" s="13">
        <v>37</v>
      </c>
      <c r="C41">
        <v>2</v>
      </c>
      <c r="D41">
        <v>1</v>
      </c>
      <c r="E41">
        <v>0.5</v>
      </c>
      <c r="F41" t="s">
        <v>37</v>
      </c>
      <c r="G41" s="26" t="str">
        <f t="shared" si="18"/>
        <v>0 - 1</v>
      </c>
      <c r="Y41" s="13" t="s">
        <v>35</v>
      </c>
      <c r="Z41">
        <v>9</v>
      </c>
      <c r="AA41">
        <v>0.27272727272727271</v>
      </c>
      <c r="AG41" s="13" t="s">
        <v>41</v>
      </c>
      <c r="AH41">
        <v>0</v>
      </c>
      <c r="AI41">
        <v>0</v>
      </c>
      <c r="AW41" s="13" t="s">
        <v>41</v>
      </c>
      <c r="AX41">
        <v>3</v>
      </c>
      <c r="AY41">
        <v>0.1071428571428571</v>
      </c>
    </row>
    <row r="42" spans="1:51" x14ac:dyDescent="0.3">
      <c r="A42" s="51"/>
      <c r="B42" s="13">
        <v>38</v>
      </c>
      <c r="C42">
        <v>1</v>
      </c>
      <c r="D42">
        <v>0.5</v>
      </c>
      <c r="E42">
        <v>0.5</v>
      </c>
      <c r="F42" t="s">
        <v>37</v>
      </c>
      <c r="G42" s="26" t="str">
        <f t="shared" si="18"/>
        <v>0 - 1</v>
      </c>
      <c r="Y42" s="13" t="s">
        <v>33</v>
      </c>
      <c r="Z42">
        <v>7</v>
      </c>
      <c r="AA42">
        <v>0.2121212121212121</v>
      </c>
    </row>
    <row r="43" spans="1:51" x14ac:dyDescent="0.3">
      <c r="A43" s="49">
        <v>44501</v>
      </c>
      <c r="B43" s="13">
        <v>39</v>
      </c>
      <c r="C43">
        <v>1</v>
      </c>
      <c r="D43">
        <v>127.5</v>
      </c>
      <c r="E43">
        <v>127.5</v>
      </c>
      <c r="F43" t="s">
        <v>41</v>
      </c>
      <c r="G43" s="26" t="str">
        <f t="shared" si="18"/>
        <v>&gt; 100</v>
      </c>
      <c r="Y43" s="13" t="s">
        <v>40</v>
      </c>
      <c r="Z43">
        <v>3</v>
      </c>
      <c r="AA43">
        <v>9.0909090909090912E-2</v>
      </c>
    </row>
    <row r="44" spans="1:51" x14ac:dyDescent="0.3">
      <c r="A44" s="50"/>
      <c r="B44" s="13">
        <v>40</v>
      </c>
      <c r="C44">
        <v>2</v>
      </c>
      <c r="D44">
        <v>24</v>
      </c>
      <c r="E44">
        <v>12</v>
      </c>
      <c r="F44" t="s">
        <v>35</v>
      </c>
      <c r="G44" s="26" t="str">
        <f t="shared" si="18"/>
        <v>10 - 20</v>
      </c>
      <c r="Y44" s="13" t="s">
        <v>43</v>
      </c>
      <c r="Z44">
        <v>1</v>
      </c>
      <c r="AA44">
        <v>3.03030303030303E-2</v>
      </c>
    </row>
    <row r="45" spans="1:51" x14ac:dyDescent="0.3">
      <c r="A45" s="51"/>
      <c r="B45" s="13">
        <v>41</v>
      </c>
      <c r="C45">
        <v>2</v>
      </c>
      <c r="D45">
        <v>11.5</v>
      </c>
      <c r="E45">
        <v>5.75</v>
      </c>
      <c r="F45" t="s">
        <v>37</v>
      </c>
      <c r="G45" s="26" t="str">
        <f t="shared" si="18"/>
        <v>5 - 10</v>
      </c>
      <c r="Y45" s="13" t="s">
        <v>34</v>
      </c>
      <c r="Z45">
        <v>4</v>
      </c>
      <c r="AA45">
        <v>0.1212121212121212</v>
      </c>
    </row>
    <row r="46" spans="1:51" x14ac:dyDescent="0.3">
      <c r="A46" s="14">
        <v>44659</v>
      </c>
      <c r="B46" s="13">
        <v>42</v>
      </c>
      <c r="C46">
        <v>3</v>
      </c>
      <c r="D46">
        <v>108</v>
      </c>
      <c r="E46">
        <v>36</v>
      </c>
      <c r="F46" t="s">
        <v>40</v>
      </c>
      <c r="G46" s="26" t="str">
        <f t="shared" si="18"/>
        <v>20 - 50</v>
      </c>
      <c r="Y46" s="13" t="s">
        <v>41</v>
      </c>
      <c r="Z46">
        <v>0</v>
      </c>
      <c r="AA46">
        <v>0</v>
      </c>
    </row>
    <row r="47" spans="1:51" x14ac:dyDescent="0.3">
      <c r="A47" s="49">
        <v>44662</v>
      </c>
      <c r="B47" s="13">
        <v>43</v>
      </c>
      <c r="C47">
        <v>2</v>
      </c>
      <c r="D47">
        <v>36.5</v>
      </c>
      <c r="E47">
        <v>18.25</v>
      </c>
      <c r="F47" t="s">
        <v>35</v>
      </c>
      <c r="G47" s="26" t="str">
        <f t="shared" si="18"/>
        <v>10 - 20</v>
      </c>
    </row>
    <row r="48" spans="1:51" x14ac:dyDescent="0.3">
      <c r="A48" s="51"/>
      <c r="B48" s="13">
        <v>44</v>
      </c>
      <c r="C48">
        <v>1</v>
      </c>
      <c r="D48">
        <v>86.5</v>
      </c>
      <c r="E48">
        <v>86.5</v>
      </c>
      <c r="F48" t="s">
        <v>34</v>
      </c>
      <c r="G48" s="26" t="str">
        <f t="shared" si="18"/>
        <v>50 - 100</v>
      </c>
    </row>
    <row r="49" spans="1:73" x14ac:dyDescent="0.3">
      <c r="A49" s="49">
        <v>44811</v>
      </c>
      <c r="B49" s="13">
        <v>45</v>
      </c>
      <c r="C49">
        <v>2</v>
      </c>
      <c r="D49">
        <v>112.5</v>
      </c>
      <c r="E49">
        <v>56.25</v>
      </c>
      <c r="F49" t="s">
        <v>34</v>
      </c>
      <c r="G49" s="26" t="str">
        <f t="shared" si="18"/>
        <v>50 - 100</v>
      </c>
    </row>
    <row r="50" spans="1:73" x14ac:dyDescent="0.3">
      <c r="A50" s="50"/>
      <c r="B50" s="13">
        <v>46</v>
      </c>
      <c r="C50">
        <v>1</v>
      </c>
      <c r="D50">
        <v>0.5</v>
      </c>
      <c r="E50">
        <v>0.5</v>
      </c>
      <c r="F50" t="s">
        <v>37</v>
      </c>
      <c r="G50" s="26" t="str">
        <f t="shared" si="18"/>
        <v>0 - 1</v>
      </c>
    </row>
    <row r="51" spans="1:73" x14ac:dyDescent="0.3">
      <c r="A51" s="51"/>
      <c r="B51" s="13">
        <v>47</v>
      </c>
      <c r="C51">
        <v>1</v>
      </c>
      <c r="D51">
        <v>26</v>
      </c>
      <c r="E51">
        <v>26</v>
      </c>
      <c r="F51" t="s">
        <v>33</v>
      </c>
      <c r="G51" s="26" t="str">
        <f t="shared" si="18"/>
        <v>20 - 50</v>
      </c>
    </row>
    <row r="52" spans="1:73" x14ac:dyDescent="0.3">
      <c r="A52" s="14">
        <v>44813</v>
      </c>
      <c r="B52" s="13">
        <v>48</v>
      </c>
      <c r="C52">
        <v>4</v>
      </c>
      <c r="D52">
        <v>129</v>
      </c>
      <c r="E52">
        <v>32.25</v>
      </c>
      <c r="F52" t="s">
        <v>40</v>
      </c>
      <c r="G52" s="26" t="str">
        <f t="shared" si="18"/>
        <v>20 - 50</v>
      </c>
    </row>
    <row r="53" spans="1:73" x14ac:dyDescent="0.3">
      <c r="A53" s="14">
        <v>44882</v>
      </c>
      <c r="B53" s="13">
        <v>49</v>
      </c>
      <c r="C53">
        <v>10</v>
      </c>
      <c r="D53">
        <v>128.5</v>
      </c>
      <c r="E53">
        <v>12.85</v>
      </c>
      <c r="F53" t="s">
        <v>35</v>
      </c>
      <c r="G53" s="26" t="str">
        <f t="shared" si="18"/>
        <v>10 - 20</v>
      </c>
    </row>
    <row r="54" spans="1:73" x14ac:dyDescent="0.3">
      <c r="A54" s="49">
        <v>44930</v>
      </c>
      <c r="B54" s="13">
        <v>50</v>
      </c>
      <c r="C54">
        <v>2</v>
      </c>
      <c r="D54">
        <v>2.5</v>
      </c>
      <c r="E54">
        <v>1.25</v>
      </c>
      <c r="F54" t="s">
        <v>37</v>
      </c>
      <c r="G54" s="26" t="str">
        <f t="shared" si="18"/>
        <v>1 - 5</v>
      </c>
    </row>
    <row r="55" spans="1:73" x14ac:dyDescent="0.3">
      <c r="A55" s="50"/>
      <c r="B55" s="13">
        <v>51</v>
      </c>
      <c r="C55">
        <v>6</v>
      </c>
      <c r="D55">
        <v>99</v>
      </c>
      <c r="E55">
        <v>16.5</v>
      </c>
      <c r="F55" t="s">
        <v>35</v>
      </c>
      <c r="G55" s="26" t="str">
        <f t="shared" si="18"/>
        <v>10 - 20</v>
      </c>
    </row>
    <row r="56" spans="1:73" x14ac:dyDescent="0.3">
      <c r="A56" s="51"/>
      <c r="B56" s="13">
        <v>52</v>
      </c>
      <c r="C56">
        <v>2</v>
      </c>
      <c r="D56">
        <v>1.5</v>
      </c>
      <c r="E56">
        <v>0.75</v>
      </c>
      <c r="F56" t="s">
        <v>37</v>
      </c>
      <c r="G56" s="26" t="str">
        <f t="shared" si="18"/>
        <v>0 - 1</v>
      </c>
    </row>
    <row r="57" spans="1:73" x14ac:dyDescent="0.3">
      <c r="A57" s="14">
        <v>45012</v>
      </c>
      <c r="B57" s="13">
        <v>53</v>
      </c>
      <c r="C57">
        <v>2</v>
      </c>
      <c r="D57">
        <v>149.5</v>
      </c>
      <c r="E57">
        <v>74.75</v>
      </c>
      <c r="F57" t="s">
        <v>34</v>
      </c>
      <c r="G57" s="26" t="str">
        <f t="shared" si="18"/>
        <v>50 - 100</v>
      </c>
    </row>
    <row r="58" spans="1:73" x14ac:dyDescent="0.3">
      <c r="A58" s="14">
        <v>45015</v>
      </c>
      <c r="B58" s="13">
        <v>54</v>
      </c>
      <c r="C58">
        <v>6</v>
      </c>
      <c r="D58">
        <v>135.5</v>
      </c>
      <c r="E58">
        <v>22.583333333333329</v>
      </c>
      <c r="F58" t="s">
        <v>33</v>
      </c>
      <c r="G58" s="26" t="str">
        <f t="shared" si="18"/>
        <v>20 - 50</v>
      </c>
    </row>
    <row r="59" spans="1:73" x14ac:dyDescent="0.3">
      <c r="A59" s="14">
        <v>45302</v>
      </c>
      <c r="B59" s="13">
        <v>55</v>
      </c>
      <c r="C59">
        <v>8</v>
      </c>
      <c r="D59">
        <v>178.5</v>
      </c>
      <c r="E59">
        <v>22.3125</v>
      </c>
      <c r="F59" t="s">
        <v>33</v>
      </c>
      <c r="G59" s="26" t="str">
        <f t="shared" si="18"/>
        <v>20 - 50</v>
      </c>
    </row>
    <row r="60" spans="1:73" x14ac:dyDescent="0.3">
      <c r="A60" s="14">
        <v>45308</v>
      </c>
      <c r="B60" s="13">
        <v>56</v>
      </c>
      <c r="C60">
        <v>5</v>
      </c>
      <c r="D60">
        <v>171.5</v>
      </c>
      <c r="E60">
        <v>34.299999999999997</v>
      </c>
      <c r="F60" t="s">
        <v>40</v>
      </c>
      <c r="G60" s="26" t="str">
        <f t="shared" si="18"/>
        <v>20 - 50</v>
      </c>
    </row>
    <row r="61" spans="1:73" x14ac:dyDescent="0.3">
      <c r="A61" s="49">
        <v>45310</v>
      </c>
      <c r="B61" s="13">
        <v>57</v>
      </c>
      <c r="C61">
        <v>12</v>
      </c>
      <c r="D61">
        <v>135.5</v>
      </c>
      <c r="E61">
        <v>11.29166666666667</v>
      </c>
      <c r="F61" t="s">
        <v>35</v>
      </c>
      <c r="G61" s="26" t="str">
        <f t="shared" si="18"/>
        <v>10 - 20</v>
      </c>
    </row>
    <row r="62" spans="1:73" x14ac:dyDescent="0.3">
      <c r="A62" s="51"/>
      <c r="B62" s="13">
        <v>58</v>
      </c>
      <c r="C62">
        <v>1</v>
      </c>
      <c r="D62">
        <v>4.5</v>
      </c>
      <c r="E62">
        <v>4.5</v>
      </c>
      <c r="F62" t="s">
        <v>37</v>
      </c>
      <c r="G62" s="26" t="str">
        <f t="shared" si="18"/>
        <v>1 - 5</v>
      </c>
    </row>
    <row r="63" spans="1:73" x14ac:dyDescent="0.3">
      <c r="A63" s="49">
        <v>45318</v>
      </c>
      <c r="B63" s="13">
        <v>59</v>
      </c>
      <c r="C63">
        <v>2</v>
      </c>
      <c r="D63">
        <v>71.5</v>
      </c>
      <c r="E63">
        <v>35.75</v>
      </c>
      <c r="F63" t="s">
        <v>40</v>
      </c>
      <c r="G63" s="26" t="str">
        <f t="shared" si="18"/>
        <v>20 - 50</v>
      </c>
    </row>
    <row r="64" spans="1:73" x14ac:dyDescent="0.3">
      <c r="A64" s="50"/>
      <c r="B64" s="13">
        <v>60</v>
      </c>
      <c r="C64">
        <v>3</v>
      </c>
      <c r="D64">
        <v>25.5</v>
      </c>
      <c r="E64">
        <v>8.5</v>
      </c>
      <c r="F64" t="s">
        <v>37</v>
      </c>
      <c r="G64" s="26" t="str">
        <f t="shared" si="18"/>
        <v>5 - 10</v>
      </c>
      <c r="BG64" s="19" t="s">
        <v>25</v>
      </c>
      <c r="BH64" s="48" t="s">
        <v>26</v>
      </c>
      <c r="BI64" s="37"/>
      <c r="BJ64" s="48" t="s">
        <v>27</v>
      </c>
      <c r="BK64" s="37"/>
      <c r="BL64" s="48" t="s">
        <v>28</v>
      </c>
      <c r="BM64" s="37"/>
      <c r="BN64" s="48" t="s">
        <v>29</v>
      </c>
      <c r="BO64" s="37"/>
      <c r="BP64" s="48" t="s">
        <v>30</v>
      </c>
      <c r="BQ64" s="37"/>
      <c r="BR64" s="48" t="s">
        <v>31</v>
      </c>
      <c r="BS64" s="37"/>
      <c r="BT64" s="48" t="s">
        <v>32</v>
      </c>
      <c r="BU64" s="37"/>
    </row>
    <row r="65" spans="1:73" x14ac:dyDescent="0.3">
      <c r="A65" s="51"/>
      <c r="B65" s="13">
        <v>61</v>
      </c>
      <c r="C65">
        <v>4</v>
      </c>
      <c r="D65">
        <v>41.5</v>
      </c>
      <c r="E65">
        <v>10.375</v>
      </c>
      <c r="F65" t="s">
        <v>35</v>
      </c>
      <c r="G65" s="26" t="str">
        <f t="shared" si="18"/>
        <v>10 - 20</v>
      </c>
      <c r="BG65" s="16" t="str">
        <f t="shared" ref="BG65:BG71" si="19">AW35</f>
        <v>0 - 10</v>
      </c>
      <c r="BH65">
        <f t="shared" ref="BH65:BI71" si="20">B76</f>
        <v>24</v>
      </c>
      <c r="BI65" s="11">
        <f t="shared" si="20"/>
        <v>0.34782608695652167</v>
      </c>
      <c r="BJ65">
        <f t="shared" ref="BJ65:BK71" si="21">J10</f>
        <v>1</v>
      </c>
      <c r="BK65" s="11">
        <f t="shared" si="21"/>
        <v>0.33333333333333331</v>
      </c>
      <c r="BL65">
        <f t="shared" ref="BL65:BM71" si="22">R9</f>
        <v>1</v>
      </c>
      <c r="BM65" s="11">
        <f t="shared" si="22"/>
        <v>0.5</v>
      </c>
      <c r="BN65">
        <f t="shared" ref="BN65:BO71" si="23">Z40</f>
        <v>9</v>
      </c>
      <c r="BO65" s="11">
        <f t="shared" si="23"/>
        <v>0.27272727272727271</v>
      </c>
      <c r="BP65">
        <f t="shared" ref="BP65:BQ71" si="24">AH35</f>
        <v>16</v>
      </c>
      <c r="BQ65" s="11">
        <f t="shared" si="24"/>
        <v>0.5714285714285714</v>
      </c>
      <c r="BR65">
        <f t="shared" ref="BR65:BS71" si="25">AP12</f>
        <v>2</v>
      </c>
      <c r="BS65" s="11">
        <f t="shared" si="25"/>
        <v>0.4</v>
      </c>
      <c r="BT65">
        <f t="shared" ref="BT65:BU71" si="26">AX35</f>
        <v>9</v>
      </c>
      <c r="BU65" s="11">
        <f t="shared" si="26"/>
        <v>0.32142857142857151</v>
      </c>
    </row>
    <row r="66" spans="1:73" x14ac:dyDescent="0.3">
      <c r="A66" s="49">
        <v>45561</v>
      </c>
      <c r="B66" s="13">
        <v>62</v>
      </c>
      <c r="C66">
        <v>8</v>
      </c>
      <c r="D66">
        <v>27.5</v>
      </c>
      <c r="E66">
        <v>3.4375</v>
      </c>
      <c r="F66" t="s">
        <v>37</v>
      </c>
      <c r="G66" s="26" t="str">
        <f t="shared" si="18"/>
        <v>1 - 5</v>
      </c>
      <c r="BG66" s="16" t="str">
        <f t="shared" si="19"/>
        <v>10 - 20</v>
      </c>
      <c r="BH66">
        <f t="shared" si="20"/>
        <v>9</v>
      </c>
      <c r="BI66" s="11">
        <f t="shared" si="20"/>
        <v>0.13043478260869559</v>
      </c>
      <c r="BJ66">
        <f t="shared" si="21"/>
        <v>1</v>
      </c>
      <c r="BK66" s="11">
        <f t="shared" si="21"/>
        <v>0.33333333333333331</v>
      </c>
      <c r="BL66">
        <f t="shared" si="22"/>
        <v>0</v>
      </c>
      <c r="BM66" s="11">
        <f t="shared" si="22"/>
        <v>0</v>
      </c>
      <c r="BN66">
        <f t="shared" si="23"/>
        <v>9</v>
      </c>
      <c r="BO66" s="11">
        <f t="shared" si="23"/>
        <v>0.27272727272727271</v>
      </c>
      <c r="BP66">
        <f t="shared" si="24"/>
        <v>5</v>
      </c>
      <c r="BQ66" s="11">
        <f t="shared" si="24"/>
        <v>0.1785714285714286</v>
      </c>
      <c r="BR66">
        <f t="shared" si="25"/>
        <v>1</v>
      </c>
      <c r="BS66" s="11">
        <f t="shared" si="25"/>
        <v>0.2</v>
      </c>
      <c r="BT66">
        <f t="shared" si="26"/>
        <v>3</v>
      </c>
      <c r="BU66" s="11">
        <f t="shared" si="26"/>
        <v>0.1071428571428571</v>
      </c>
    </row>
    <row r="67" spans="1:73" x14ac:dyDescent="0.3">
      <c r="A67" s="51"/>
      <c r="B67" s="13">
        <v>63</v>
      </c>
      <c r="C67">
        <v>6</v>
      </c>
      <c r="D67">
        <v>156</v>
      </c>
      <c r="E67">
        <v>26</v>
      </c>
      <c r="F67" t="s">
        <v>33</v>
      </c>
      <c r="G67" s="26" t="str">
        <f t="shared" si="18"/>
        <v>20 - 50</v>
      </c>
      <c r="BG67" s="16" t="str">
        <f t="shared" si="19"/>
        <v>20 - 30</v>
      </c>
      <c r="BH67">
        <f t="shared" si="20"/>
        <v>10</v>
      </c>
      <c r="BI67" s="11">
        <f t="shared" si="20"/>
        <v>0.14492753623188409</v>
      </c>
      <c r="BJ67">
        <f t="shared" si="21"/>
        <v>0</v>
      </c>
      <c r="BK67" s="11">
        <f t="shared" si="21"/>
        <v>0</v>
      </c>
      <c r="BL67">
        <f t="shared" si="22"/>
        <v>0</v>
      </c>
      <c r="BM67" s="11">
        <f t="shared" si="22"/>
        <v>0</v>
      </c>
      <c r="BN67">
        <f t="shared" si="23"/>
        <v>7</v>
      </c>
      <c r="BO67" s="11">
        <f t="shared" si="23"/>
        <v>0.2121212121212121</v>
      </c>
      <c r="BP67">
        <f t="shared" si="24"/>
        <v>3</v>
      </c>
      <c r="BQ67" s="11">
        <f t="shared" si="24"/>
        <v>0.1071428571428571</v>
      </c>
      <c r="BR67">
        <f t="shared" si="25"/>
        <v>1</v>
      </c>
      <c r="BS67" s="11">
        <f t="shared" si="25"/>
        <v>0.2</v>
      </c>
      <c r="BT67">
        <f t="shared" si="26"/>
        <v>3</v>
      </c>
      <c r="BU67" s="11">
        <f t="shared" si="26"/>
        <v>0.1071428571428571</v>
      </c>
    </row>
    <row r="68" spans="1:73" x14ac:dyDescent="0.3">
      <c r="A68" s="14">
        <v>45645</v>
      </c>
      <c r="B68" s="13">
        <v>64</v>
      </c>
      <c r="C68">
        <v>9</v>
      </c>
      <c r="D68">
        <v>158.5</v>
      </c>
      <c r="E68">
        <v>17.611111111111111</v>
      </c>
      <c r="F68" t="s">
        <v>35</v>
      </c>
      <c r="G68" s="26" t="str">
        <f t="shared" si="18"/>
        <v>10 - 20</v>
      </c>
      <c r="BG68" s="16" t="str">
        <f t="shared" si="19"/>
        <v>30 - 40</v>
      </c>
      <c r="BH68">
        <f t="shared" si="20"/>
        <v>5</v>
      </c>
      <c r="BI68" s="11">
        <f t="shared" si="20"/>
        <v>7.2463768115942032E-2</v>
      </c>
      <c r="BJ68">
        <f t="shared" si="21"/>
        <v>0</v>
      </c>
      <c r="BK68" s="11">
        <f t="shared" si="21"/>
        <v>0</v>
      </c>
      <c r="BL68">
        <f t="shared" si="22"/>
        <v>0</v>
      </c>
      <c r="BM68" s="11">
        <f t="shared" si="22"/>
        <v>0</v>
      </c>
      <c r="BN68">
        <f t="shared" si="23"/>
        <v>3</v>
      </c>
      <c r="BO68" s="11">
        <f t="shared" si="23"/>
        <v>9.0909090909090912E-2</v>
      </c>
      <c r="BP68">
        <f t="shared" si="24"/>
        <v>1</v>
      </c>
      <c r="BQ68" s="11">
        <f t="shared" si="24"/>
        <v>3.5714285714285712E-2</v>
      </c>
      <c r="BR68">
        <f t="shared" si="25"/>
        <v>0</v>
      </c>
      <c r="BS68" s="11">
        <f t="shared" si="25"/>
        <v>0</v>
      </c>
      <c r="BT68">
        <f t="shared" si="26"/>
        <v>5</v>
      </c>
      <c r="BU68" s="11">
        <f t="shared" si="26"/>
        <v>0.1785714285714286</v>
      </c>
    </row>
    <row r="69" spans="1:73" x14ac:dyDescent="0.3">
      <c r="A69" s="14">
        <v>45662</v>
      </c>
      <c r="B69" s="13">
        <v>65</v>
      </c>
      <c r="C69">
        <v>3</v>
      </c>
      <c r="D69">
        <v>218.5</v>
      </c>
      <c r="E69">
        <v>72.833333333333329</v>
      </c>
      <c r="F69" t="s">
        <v>34</v>
      </c>
      <c r="G69" s="26" t="str">
        <f t="shared" si="18"/>
        <v>50 - 100</v>
      </c>
      <c r="BG69" s="16" t="str">
        <f t="shared" si="19"/>
        <v>40 - 50</v>
      </c>
      <c r="BH69">
        <f t="shared" si="20"/>
        <v>5</v>
      </c>
      <c r="BI69" s="11">
        <f t="shared" si="20"/>
        <v>7.2463768115942032E-2</v>
      </c>
      <c r="BJ69">
        <f t="shared" si="21"/>
        <v>0</v>
      </c>
      <c r="BK69" s="11">
        <f t="shared" si="21"/>
        <v>0</v>
      </c>
      <c r="BL69">
        <f t="shared" si="22"/>
        <v>0</v>
      </c>
      <c r="BM69" s="11">
        <f t="shared" si="22"/>
        <v>0</v>
      </c>
      <c r="BN69">
        <f t="shared" si="23"/>
        <v>1</v>
      </c>
      <c r="BO69" s="11">
        <f t="shared" si="23"/>
        <v>3.03030303030303E-2</v>
      </c>
      <c r="BP69">
        <f t="shared" si="24"/>
        <v>1</v>
      </c>
      <c r="BQ69" s="11">
        <f t="shared" si="24"/>
        <v>3.5714285714285712E-2</v>
      </c>
      <c r="BR69">
        <f t="shared" si="25"/>
        <v>0</v>
      </c>
      <c r="BS69" s="11">
        <f t="shared" si="25"/>
        <v>0</v>
      </c>
      <c r="BT69">
        <f t="shared" si="26"/>
        <v>3</v>
      </c>
      <c r="BU69" s="11">
        <f t="shared" si="26"/>
        <v>0.1071428571428571</v>
      </c>
    </row>
    <row r="70" spans="1:73" x14ac:dyDescent="0.3">
      <c r="A70" s="49">
        <v>45665</v>
      </c>
      <c r="B70" s="13">
        <v>66</v>
      </c>
      <c r="C70">
        <v>3</v>
      </c>
      <c r="D70">
        <v>41</v>
      </c>
      <c r="E70">
        <v>13.66666666666667</v>
      </c>
      <c r="F70" t="s">
        <v>35</v>
      </c>
      <c r="G70" s="26" t="str">
        <f t="shared" si="18"/>
        <v>10 - 20</v>
      </c>
      <c r="BG70" s="16" t="str">
        <f t="shared" si="19"/>
        <v>50 - 100</v>
      </c>
      <c r="BH70">
        <f t="shared" si="20"/>
        <v>10</v>
      </c>
      <c r="BI70" s="11">
        <f t="shared" si="20"/>
        <v>0.14492753623188409</v>
      </c>
      <c r="BJ70">
        <f t="shared" si="21"/>
        <v>1</v>
      </c>
      <c r="BK70" s="11">
        <f t="shared" si="21"/>
        <v>0.33333333333333331</v>
      </c>
      <c r="BL70">
        <f t="shared" si="22"/>
        <v>1</v>
      </c>
      <c r="BM70" s="11">
        <f t="shared" si="22"/>
        <v>0.5</v>
      </c>
      <c r="BN70">
        <f t="shared" si="23"/>
        <v>4</v>
      </c>
      <c r="BO70" s="11">
        <f t="shared" si="23"/>
        <v>0.1212121212121212</v>
      </c>
      <c r="BP70">
        <f t="shared" si="24"/>
        <v>2</v>
      </c>
      <c r="BQ70" s="11">
        <f t="shared" si="24"/>
        <v>7.1428571428571425E-2</v>
      </c>
      <c r="BR70">
        <f t="shared" si="25"/>
        <v>1</v>
      </c>
      <c r="BS70" s="11">
        <f t="shared" si="25"/>
        <v>0.2</v>
      </c>
      <c r="BT70">
        <f t="shared" si="26"/>
        <v>2</v>
      </c>
      <c r="BU70" s="11">
        <f t="shared" si="26"/>
        <v>7.1428571428571425E-2</v>
      </c>
    </row>
    <row r="71" spans="1:73" x14ac:dyDescent="0.3">
      <c r="A71" s="51"/>
      <c r="B71" s="13">
        <v>67</v>
      </c>
      <c r="C71">
        <v>3</v>
      </c>
      <c r="D71">
        <v>123.5</v>
      </c>
      <c r="E71">
        <v>41.166666666666657</v>
      </c>
      <c r="F71" t="s">
        <v>43</v>
      </c>
      <c r="G71" s="26" t="str">
        <f t="shared" si="18"/>
        <v>20 - 50</v>
      </c>
      <c r="BG71" s="16" t="str">
        <f t="shared" si="19"/>
        <v>&gt; 100</v>
      </c>
      <c r="BH71">
        <f t="shared" si="20"/>
        <v>6</v>
      </c>
      <c r="BI71" s="11">
        <f t="shared" si="20"/>
        <v>8.6956521739130432E-2</v>
      </c>
      <c r="BJ71">
        <f t="shared" si="21"/>
        <v>0</v>
      </c>
      <c r="BK71" s="11">
        <f t="shared" si="21"/>
        <v>0</v>
      </c>
      <c r="BL71">
        <f t="shared" si="22"/>
        <v>0</v>
      </c>
      <c r="BM71" s="11">
        <f t="shared" si="22"/>
        <v>0</v>
      </c>
      <c r="BN71">
        <f t="shared" si="23"/>
        <v>0</v>
      </c>
      <c r="BO71" s="11">
        <f t="shared" si="23"/>
        <v>0</v>
      </c>
      <c r="BP71">
        <f t="shared" si="24"/>
        <v>0</v>
      </c>
      <c r="BQ71" s="11">
        <f t="shared" si="24"/>
        <v>0</v>
      </c>
      <c r="BR71">
        <f t="shared" si="25"/>
        <v>0</v>
      </c>
      <c r="BS71" s="11">
        <f t="shared" si="25"/>
        <v>0</v>
      </c>
      <c r="BT71">
        <f t="shared" si="26"/>
        <v>3</v>
      </c>
      <c r="BU71" s="11">
        <f t="shared" si="26"/>
        <v>0.1071428571428571</v>
      </c>
    </row>
    <row r="72" spans="1:73" x14ac:dyDescent="0.3">
      <c r="A72" s="49">
        <v>45687</v>
      </c>
      <c r="B72" s="13">
        <v>68</v>
      </c>
      <c r="C72">
        <v>1</v>
      </c>
      <c r="D72">
        <v>1</v>
      </c>
      <c r="E72">
        <v>1</v>
      </c>
      <c r="F72" t="s">
        <v>37</v>
      </c>
      <c r="G72" s="26" t="str">
        <f t="shared" si="18"/>
        <v>1 - 5</v>
      </c>
    </row>
    <row r="73" spans="1:73" x14ac:dyDescent="0.3">
      <c r="A73" s="51"/>
      <c r="B73" s="13">
        <v>69</v>
      </c>
      <c r="C73">
        <v>3</v>
      </c>
      <c r="D73">
        <v>133</v>
      </c>
      <c r="E73">
        <v>44.333333333333343</v>
      </c>
      <c r="F73" t="s">
        <v>43</v>
      </c>
      <c r="G73" s="26" t="str">
        <f t="shared" si="18"/>
        <v>20 - 50</v>
      </c>
    </row>
    <row r="75" spans="1:73" x14ac:dyDescent="0.3">
      <c r="A75" s="13" t="s">
        <v>24</v>
      </c>
      <c r="B75" s="13" t="s">
        <v>24</v>
      </c>
      <c r="C75" s="13" t="s">
        <v>19</v>
      </c>
    </row>
    <row r="76" spans="1:73" x14ac:dyDescent="0.3">
      <c r="A76" s="13" t="s">
        <v>37</v>
      </c>
      <c r="B76">
        <v>24</v>
      </c>
      <c r="C76">
        <v>0.34782608695652167</v>
      </c>
    </row>
    <row r="77" spans="1:73" x14ac:dyDescent="0.3">
      <c r="A77" s="13" t="s">
        <v>35</v>
      </c>
      <c r="B77">
        <v>9</v>
      </c>
      <c r="C77">
        <v>0.13043478260869559</v>
      </c>
    </row>
    <row r="78" spans="1:73" x14ac:dyDescent="0.3">
      <c r="A78" s="13" t="s">
        <v>33</v>
      </c>
      <c r="B78">
        <v>10</v>
      </c>
      <c r="C78">
        <v>0.14492753623188409</v>
      </c>
    </row>
    <row r="79" spans="1:73" x14ac:dyDescent="0.3">
      <c r="A79" s="13" t="s">
        <v>40</v>
      </c>
      <c r="B79">
        <v>5</v>
      </c>
      <c r="C79">
        <v>7.2463768115942032E-2</v>
      </c>
    </row>
    <row r="80" spans="1:73" x14ac:dyDescent="0.3">
      <c r="A80" s="13" t="s">
        <v>43</v>
      </c>
      <c r="B80">
        <v>5</v>
      </c>
      <c r="C80">
        <v>7.2463768115942032E-2</v>
      </c>
    </row>
    <row r="81" spans="1:3" x14ac:dyDescent="0.3">
      <c r="A81" s="13" t="s">
        <v>34</v>
      </c>
      <c r="B81">
        <v>10</v>
      </c>
      <c r="C81">
        <v>0.14492753623188409</v>
      </c>
    </row>
    <row r="82" spans="1:3" x14ac:dyDescent="0.3">
      <c r="A82" s="13" t="s">
        <v>41</v>
      </c>
      <c r="B82">
        <v>6</v>
      </c>
      <c r="C82">
        <v>8.6956521739130432E-2</v>
      </c>
    </row>
  </sheetData>
  <mergeCells count="77">
    <mergeCell ref="BR4:BS4"/>
    <mergeCell ref="BT4:BU4"/>
    <mergeCell ref="BH4:BI4"/>
    <mergeCell ref="BJ4:BK4"/>
    <mergeCell ref="BL4:BM4"/>
    <mergeCell ref="BN4:BO4"/>
    <mergeCell ref="BP4:BQ4"/>
    <mergeCell ref="A23:A25"/>
    <mergeCell ref="A26:A27"/>
    <mergeCell ref="A28:A29"/>
    <mergeCell ref="A30:A31"/>
    <mergeCell ref="A5:A6"/>
    <mergeCell ref="A7:A9"/>
    <mergeCell ref="A12:A13"/>
    <mergeCell ref="A15:A16"/>
    <mergeCell ref="A17:A18"/>
    <mergeCell ref="A66:A67"/>
    <mergeCell ref="A70:A71"/>
    <mergeCell ref="A72:A73"/>
    <mergeCell ref="I5:I7"/>
    <mergeCell ref="Q5:Q6"/>
    <mergeCell ref="A47:A48"/>
    <mergeCell ref="A49:A51"/>
    <mergeCell ref="A54:A56"/>
    <mergeCell ref="A61:A62"/>
    <mergeCell ref="A63:A65"/>
    <mergeCell ref="A32:A33"/>
    <mergeCell ref="A34:A36"/>
    <mergeCell ref="A37:A39"/>
    <mergeCell ref="A40:A42"/>
    <mergeCell ref="A43:A45"/>
    <mergeCell ref="A19:A21"/>
    <mergeCell ref="Y25:Y26"/>
    <mergeCell ref="Y27:Y28"/>
    <mergeCell ref="Y30:Y31"/>
    <mergeCell ref="Y5:Y6"/>
    <mergeCell ref="Y7:Y8"/>
    <mergeCell ref="Y9:Y11"/>
    <mergeCell ref="Y12:Y15"/>
    <mergeCell ref="Y16:Y18"/>
    <mergeCell ref="AO8:AO9"/>
    <mergeCell ref="AW6:AW7"/>
    <mergeCell ref="AW11:AW12"/>
    <mergeCell ref="AW15:AW16"/>
    <mergeCell ref="Y32:Y34"/>
    <mergeCell ref="AG6:AG7"/>
    <mergeCell ref="AG8:AG10"/>
    <mergeCell ref="AG11:AG14"/>
    <mergeCell ref="AG16:AG17"/>
    <mergeCell ref="AG18:AG21"/>
    <mergeCell ref="AG22:AG24"/>
    <mergeCell ref="AG25:AG26"/>
    <mergeCell ref="AG28:AG30"/>
    <mergeCell ref="AG31:AG32"/>
    <mergeCell ref="Y19:Y20"/>
    <mergeCell ref="Y22:Y23"/>
    <mergeCell ref="AG3:AL3"/>
    <mergeCell ref="AO3:AT3"/>
    <mergeCell ref="AW3:BB3"/>
    <mergeCell ref="AG2:BB2"/>
    <mergeCell ref="AO6:AO7"/>
    <mergeCell ref="A2:F2"/>
    <mergeCell ref="I2:AD2"/>
    <mergeCell ref="A3:F3"/>
    <mergeCell ref="I3:N3"/>
    <mergeCell ref="Q3:V3"/>
    <mergeCell ref="Y3:AD3"/>
    <mergeCell ref="BR64:BS64"/>
    <mergeCell ref="BT64:BU64"/>
    <mergeCell ref="AW21:AW24"/>
    <mergeCell ref="AW26:AW28"/>
    <mergeCell ref="AW30:AW32"/>
    <mergeCell ref="BH64:BI64"/>
    <mergeCell ref="BJ64:BK64"/>
    <mergeCell ref="BL64:BM64"/>
    <mergeCell ref="BN64:BO64"/>
    <mergeCell ref="BP64:BQ64"/>
  </mergeCells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W40"/>
  <sheetViews>
    <sheetView topLeftCell="AA1" workbookViewId="0">
      <selection activeCell="AI8" sqref="AI8"/>
    </sheetView>
  </sheetViews>
  <sheetFormatPr defaultRowHeight="14.4" x14ac:dyDescent="0.3"/>
  <cols>
    <col min="32" max="32" width="10.33203125" bestFit="1" customWidth="1"/>
  </cols>
  <sheetData>
    <row r="4" spans="1:49" x14ac:dyDescent="0.3">
      <c r="A4" s="17" t="s">
        <v>0</v>
      </c>
      <c r="B4" s="17">
        <v>0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 t="s">
        <v>1</v>
      </c>
      <c r="AA4" s="17" t="s">
        <v>2</v>
      </c>
      <c r="AB4" s="17" t="s">
        <v>3</v>
      </c>
      <c r="AF4" s="17" t="s">
        <v>0</v>
      </c>
      <c r="AG4" s="17">
        <v>1</v>
      </c>
      <c r="AH4" s="17">
        <v>2</v>
      </c>
      <c r="AI4" s="17">
        <v>3</v>
      </c>
      <c r="AJ4" s="17">
        <v>4</v>
      </c>
      <c r="AK4" s="17">
        <v>5</v>
      </c>
      <c r="AL4" s="17">
        <v>6</v>
      </c>
      <c r="AM4" s="17">
        <v>7</v>
      </c>
      <c r="AN4" s="17">
        <v>8</v>
      </c>
      <c r="AO4" s="17">
        <v>9</v>
      </c>
      <c r="AP4" s="17">
        <v>10</v>
      </c>
      <c r="AQ4" s="17">
        <v>11</v>
      </c>
      <c r="AR4" s="17">
        <v>12</v>
      </c>
      <c r="AS4" s="17">
        <v>13</v>
      </c>
      <c r="AT4" s="17">
        <v>14</v>
      </c>
      <c r="AU4" s="17" t="s">
        <v>1</v>
      </c>
      <c r="AV4" s="17" t="s">
        <v>2</v>
      </c>
      <c r="AW4" s="17" t="s">
        <v>3</v>
      </c>
    </row>
    <row r="5" spans="1:49" x14ac:dyDescent="0.3">
      <c r="A5" s="18">
        <v>43396</v>
      </c>
      <c r="B5">
        <v>28</v>
      </c>
      <c r="C5">
        <v>46.5</v>
      </c>
      <c r="D5">
        <v>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20.5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24</v>
      </c>
      <c r="AA5">
        <v>105</v>
      </c>
      <c r="AB5">
        <v>4.375</v>
      </c>
      <c r="AF5" s="18">
        <v>43396</v>
      </c>
      <c r="AG5">
        <v>28</v>
      </c>
      <c r="AH5">
        <v>46.5</v>
      </c>
      <c r="AI5">
        <v>7</v>
      </c>
      <c r="AJ5">
        <v>20.5</v>
      </c>
      <c r="AK5">
        <v>3</v>
      </c>
      <c r="AU5">
        <v>5</v>
      </c>
      <c r="AV5">
        <v>105</v>
      </c>
      <c r="AW5">
        <v>21</v>
      </c>
    </row>
    <row r="6" spans="1:49" x14ac:dyDescent="0.3">
      <c r="A6" s="18">
        <v>43400</v>
      </c>
      <c r="B6">
        <v>0</v>
      </c>
      <c r="C6">
        <v>0</v>
      </c>
      <c r="D6">
        <v>64.5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157</v>
      </c>
      <c r="Y6">
        <v>0</v>
      </c>
      <c r="Z6">
        <v>24</v>
      </c>
      <c r="AA6">
        <v>222.5</v>
      </c>
      <c r="AB6">
        <v>9.2708333333333339</v>
      </c>
      <c r="AF6" s="18">
        <v>43400</v>
      </c>
      <c r="AG6">
        <v>64.5</v>
      </c>
      <c r="AH6">
        <v>1</v>
      </c>
      <c r="AI6">
        <v>157</v>
      </c>
      <c r="AU6">
        <v>3</v>
      </c>
      <c r="AV6">
        <v>222.5</v>
      </c>
      <c r="AW6">
        <v>74.166666666666671</v>
      </c>
    </row>
    <row r="7" spans="1:49" x14ac:dyDescent="0.3">
      <c r="A7" s="18">
        <v>43407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152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24</v>
      </c>
      <c r="AA7">
        <v>152</v>
      </c>
      <c r="AB7">
        <v>6.333333333333333</v>
      </c>
      <c r="AF7" s="18">
        <v>43407</v>
      </c>
      <c r="AG7">
        <v>152</v>
      </c>
      <c r="AU7">
        <v>1</v>
      </c>
      <c r="AV7">
        <v>152</v>
      </c>
      <c r="AW7">
        <v>152</v>
      </c>
    </row>
    <row r="8" spans="1:49" x14ac:dyDescent="0.3">
      <c r="A8" s="18">
        <v>43410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27</v>
      </c>
      <c r="P8">
        <v>132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24</v>
      </c>
      <c r="AA8">
        <v>159</v>
      </c>
      <c r="AB8">
        <v>6.625</v>
      </c>
      <c r="AF8" s="18">
        <v>43410</v>
      </c>
      <c r="AG8">
        <v>27</v>
      </c>
      <c r="AH8">
        <v>132</v>
      </c>
      <c r="AU8">
        <v>2</v>
      </c>
      <c r="AV8">
        <v>159</v>
      </c>
      <c r="AW8">
        <v>79.5</v>
      </c>
    </row>
    <row r="9" spans="1:49" x14ac:dyDescent="0.3">
      <c r="A9" s="18">
        <v>43413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159</v>
      </c>
      <c r="O9">
        <v>8</v>
      </c>
      <c r="P9">
        <v>0</v>
      </c>
      <c r="Q9">
        <v>0</v>
      </c>
      <c r="R9">
        <v>75.5</v>
      </c>
      <c r="S9">
        <v>92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24</v>
      </c>
      <c r="AA9">
        <v>334.5</v>
      </c>
      <c r="AB9">
        <v>13.9375</v>
      </c>
      <c r="AF9" s="18">
        <v>43413</v>
      </c>
      <c r="AG9">
        <v>159</v>
      </c>
      <c r="AH9">
        <v>8</v>
      </c>
      <c r="AI9">
        <v>75.5</v>
      </c>
      <c r="AJ9">
        <v>92</v>
      </c>
      <c r="AU9">
        <v>4</v>
      </c>
      <c r="AV9">
        <v>334.5</v>
      </c>
      <c r="AW9">
        <v>83.625</v>
      </c>
    </row>
    <row r="10" spans="1:49" x14ac:dyDescent="0.3">
      <c r="A10" s="18">
        <v>43443</v>
      </c>
      <c r="B10">
        <v>0</v>
      </c>
      <c r="C10">
        <v>0</v>
      </c>
      <c r="D10">
        <v>0</v>
      </c>
      <c r="E10">
        <v>94</v>
      </c>
      <c r="F10">
        <v>11.5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24</v>
      </c>
      <c r="AA10">
        <v>105.5</v>
      </c>
      <c r="AB10">
        <v>4.395833333333333</v>
      </c>
      <c r="AF10" s="18">
        <v>43443</v>
      </c>
      <c r="AG10">
        <v>94</v>
      </c>
      <c r="AH10">
        <v>11.5</v>
      </c>
      <c r="AU10">
        <v>2</v>
      </c>
      <c r="AV10">
        <v>105.5</v>
      </c>
      <c r="AW10">
        <v>52.75</v>
      </c>
    </row>
    <row r="11" spans="1:49" x14ac:dyDescent="0.3">
      <c r="A11" s="18">
        <v>43490</v>
      </c>
      <c r="B11">
        <v>0</v>
      </c>
      <c r="C11">
        <v>2</v>
      </c>
      <c r="D11">
        <v>15</v>
      </c>
      <c r="E11">
        <v>2</v>
      </c>
      <c r="F11">
        <v>0</v>
      </c>
      <c r="G11">
        <v>0</v>
      </c>
      <c r="H11">
        <v>4</v>
      </c>
      <c r="I11">
        <v>6.5</v>
      </c>
      <c r="J11">
        <v>38.5</v>
      </c>
      <c r="K11">
        <v>60</v>
      </c>
      <c r="L11">
        <v>213.5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24</v>
      </c>
      <c r="AA11">
        <v>341.5</v>
      </c>
      <c r="AB11">
        <v>14.22916666666667</v>
      </c>
      <c r="AF11" s="18">
        <v>43490</v>
      </c>
      <c r="AG11">
        <v>2</v>
      </c>
      <c r="AH11">
        <v>15</v>
      </c>
      <c r="AI11">
        <v>2</v>
      </c>
      <c r="AJ11">
        <v>4</v>
      </c>
      <c r="AK11">
        <v>6.5</v>
      </c>
      <c r="AL11">
        <v>38.5</v>
      </c>
      <c r="AM11">
        <v>60</v>
      </c>
      <c r="AN11">
        <v>213.5</v>
      </c>
      <c r="AU11">
        <v>8</v>
      </c>
      <c r="AV11">
        <v>341.5</v>
      </c>
      <c r="AW11">
        <v>42.6875</v>
      </c>
    </row>
    <row r="12" spans="1:49" x14ac:dyDescent="0.3">
      <c r="A12" s="18">
        <v>43495</v>
      </c>
      <c r="B12">
        <v>47.5</v>
      </c>
      <c r="C12">
        <v>2</v>
      </c>
      <c r="D12">
        <v>0</v>
      </c>
      <c r="E12">
        <v>47.5</v>
      </c>
      <c r="F12">
        <v>36.5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24</v>
      </c>
      <c r="AA12">
        <v>133.5</v>
      </c>
      <c r="AB12">
        <v>5.5625</v>
      </c>
      <c r="AF12" s="18">
        <v>43495</v>
      </c>
      <c r="AG12">
        <v>47.5</v>
      </c>
      <c r="AH12">
        <v>2</v>
      </c>
      <c r="AI12">
        <v>47.5</v>
      </c>
      <c r="AJ12">
        <v>36.5</v>
      </c>
      <c r="AU12">
        <v>4</v>
      </c>
      <c r="AV12">
        <v>133.5</v>
      </c>
      <c r="AW12">
        <v>33.375</v>
      </c>
    </row>
    <row r="13" spans="1:49" x14ac:dyDescent="0.3">
      <c r="A13" s="18">
        <v>43507</v>
      </c>
      <c r="B13">
        <v>4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275.5</v>
      </c>
      <c r="S13">
        <v>263.5</v>
      </c>
      <c r="T13">
        <v>0</v>
      </c>
      <c r="U13">
        <v>0</v>
      </c>
      <c r="Z13">
        <v>20</v>
      </c>
      <c r="AA13">
        <v>547</v>
      </c>
      <c r="AB13">
        <v>27.35</v>
      </c>
      <c r="AF13" s="18">
        <v>43507</v>
      </c>
      <c r="AG13">
        <v>4</v>
      </c>
      <c r="AH13">
        <v>2</v>
      </c>
      <c r="AI13">
        <v>2</v>
      </c>
      <c r="AJ13">
        <v>275.5</v>
      </c>
      <c r="AK13">
        <v>263.5</v>
      </c>
      <c r="AU13">
        <v>5</v>
      </c>
      <c r="AV13">
        <v>547</v>
      </c>
      <c r="AW13">
        <v>109.4</v>
      </c>
    </row>
    <row r="14" spans="1:49" x14ac:dyDescent="0.3">
      <c r="A14" s="18">
        <v>43557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0.5</v>
      </c>
      <c r="P14">
        <v>17.5</v>
      </c>
      <c r="Q14">
        <v>131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24</v>
      </c>
      <c r="AA14">
        <v>149</v>
      </c>
      <c r="AB14">
        <v>6.208333333333333</v>
      </c>
      <c r="AF14" s="18">
        <v>43557</v>
      </c>
      <c r="AG14">
        <v>0.5</v>
      </c>
      <c r="AH14">
        <v>17.5</v>
      </c>
      <c r="AI14">
        <v>131</v>
      </c>
      <c r="AU14">
        <v>3</v>
      </c>
      <c r="AV14">
        <v>149</v>
      </c>
      <c r="AW14">
        <v>49.666666666666657</v>
      </c>
    </row>
    <row r="15" spans="1:49" x14ac:dyDescent="0.3">
      <c r="A15" s="18">
        <v>43854</v>
      </c>
      <c r="B15">
        <v>0</v>
      </c>
      <c r="C15">
        <v>0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0</v>
      </c>
      <c r="K15">
        <v>18</v>
      </c>
      <c r="L15">
        <v>56</v>
      </c>
      <c r="M15">
        <v>20</v>
      </c>
      <c r="N15">
        <v>0</v>
      </c>
      <c r="O15">
        <v>0</v>
      </c>
      <c r="P15">
        <v>8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24</v>
      </c>
      <c r="AA15">
        <v>106</v>
      </c>
      <c r="AB15">
        <v>4.416666666666667</v>
      </c>
      <c r="AF15" s="18">
        <v>43854</v>
      </c>
      <c r="AG15">
        <v>2</v>
      </c>
      <c r="AH15">
        <v>18</v>
      </c>
      <c r="AI15">
        <v>56</v>
      </c>
      <c r="AJ15">
        <v>20</v>
      </c>
      <c r="AK15">
        <v>8</v>
      </c>
      <c r="AL15">
        <v>2</v>
      </c>
      <c r="AU15">
        <v>6</v>
      </c>
      <c r="AV15">
        <v>106</v>
      </c>
      <c r="AW15">
        <v>17.666666666666671</v>
      </c>
    </row>
    <row r="16" spans="1:49" x14ac:dyDescent="0.3">
      <c r="A16" s="18">
        <v>43869</v>
      </c>
      <c r="B16">
        <v>0</v>
      </c>
      <c r="C16">
        <v>0</v>
      </c>
      <c r="D16">
        <v>16</v>
      </c>
      <c r="E16">
        <v>16</v>
      </c>
      <c r="F16">
        <v>36</v>
      </c>
      <c r="G16">
        <v>28.5</v>
      </c>
      <c r="H16">
        <v>0</v>
      </c>
      <c r="I16">
        <v>5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24</v>
      </c>
      <c r="AA16">
        <v>102</v>
      </c>
      <c r="AB16">
        <v>4.25</v>
      </c>
      <c r="AF16" s="18">
        <v>43869</v>
      </c>
      <c r="AG16">
        <v>16</v>
      </c>
      <c r="AH16">
        <v>16</v>
      </c>
      <c r="AI16">
        <v>36</v>
      </c>
      <c r="AJ16">
        <v>28.5</v>
      </c>
      <c r="AK16">
        <v>5</v>
      </c>
      <c r="AL16">
        <v>0.5</v>
      </c>
      <c r="AU16">
        <v>6</v>
      </c>
      <c r="AV16">
        <v>102</v>
      </c>
      <c r="AW16">
        <v>17</v>
      </c>
    </row>
    <row r="17" spans="1:49" x14ac:dyDescent="0.3">
      <c r="A17" s="18">
        <v>43884</v>
      </c>
      <c r="B17">
        <v>0</v>
      </c>
      <c r="C17">
        <v>4</v>
      </c>
      <c r="D17">
        <v>149</v>
      </c>
      <c r="E17">
        <v>31.5</v>
      </c>
      <c r="F17">
        <v>2.5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6.5</v>
      </c>
      <c r="Z17">
        <v>24</v>
      </c>
      <c r="AA17">
        <v>193.5</v>
      </c>
      <c r="AB17">
        <v>8.0625</v>
      </c>
      <c r="AF17" s="18">
        <v>43884</v>
      </c>
      <c r="AG17">
        <v>4</v>
      </c>
      <c r="AH17">
        <v>149</v>
      </c>
      <c r="AI17">
        <v>31.5</v>
      </c>
      <c r="AJ17">
        <v>2.5</v>
      </c>
      <c r="AK17">
        <v>6.5</v>
      </c>
      <c r="AU17">
        <v>5</v>
      </c>
      <c r="AV17">
        <v>193.5</v>
      </c>
      <c r="AW17">
        <v>38.700000000000003</v>
      </c>
    </row>
    <row r="18" spans="1:49" x14ac:dyDescent="0.3">
      <c r="A18" s="18">
        <v>43886</v>
      </c>
      <c r="B18">
        <v>17.5</v>
      </c>
      <c r="C18">
        <v>39.5</v>
      </c>
      <c r="D18">
        <v>10</v>
      </c>
      <c r="E18">
        <v>4</v>
      </c>
      <c r="F18">
        <v>25.5</v>
      </c>
      <c r="G18">
        <v>41</v>
      </c>
      <c r="H18">
        <v>23</v>
      </c>
      <c r="I18">
        <v>0.5</v>
      </c>
      <c r="J18">
        <v>0</v>
      </c>
      <c r="K18">
        <v>0</v>
      </c>
      <c r="L18">
        <v>1</v>
      </c>
      <c r="M18">
        <v>0.5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24</v>
      </c>
      <c r="AA18">
        <v>162.5</v>
      </c>
      <c r="AB18">
        <v>6.770833333333333</v>
      </c>
      <c r="AF18" s="18">
        <v>43886</v>
      </c>
      <c r="AG18">
        <v>17.5</v>
      </c>
      <c r="AH18">
        <v>39.5</v>
      </c>
      <c r="AI18">
        <v>10</v>
      </c>
      <c r="AJ18">
        <v>4</v>
      </c>
      <c r="AK18">
        <v>25.5</v>
      </c>
      <c r="AL18">
        <v>41</v>
      </c>
      <c r="AM18">
        <v>23</v>
      </c>
      <c r="AN18">
        <v>0.5</v>
      </c>
      <c r="AO18">
        <v>1</v>
      </c>
      <c r="AP18">
        <v>0.5</v>
      </c>
      <c r="AU18">
        <v>10</v>
      </c>
      <c r="AV18">
        <v>162.5</v>
      </c>
      <c r="AW18">
        <v>16.25</v>
      </c>
    </row>
    <row r="19" spans="1:49" x14ac:dyDescent="0.3">
      <c r="A19" s="18">
        <v>44246</v>
      </c>
      <c r="B19">
        <v>0</v>
      </c>
      <c r="C19">
        <v>0</v>
      </c>
      <c r="D19">
        <v>2.5</v>
      </c>
      <c r="E19">
        <v>81</v>
      </c>
      <c r="F19">
        <v>43</v>
      </c>
      <c r="G19">
        <v>2</v>
      </c>
      <c r="H19">
        <v>0.5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</v>
      </c>
      <c r="Y19">
        <v>2</v>
      </c>
      <c r="Z19">
        <v>24</v>
      </c>
      <c r="AA19">
        <v>134</v>
      </c>
      <c r="AB19">
        <v>5.583333333333333</v>
      </c>
      <c r="AF19" s="18">
        <v>44246</v>
      </c>
      <c r="AG19">
        <v>2.5</v>
      </c>
      <c r="AH19">
        <v>81</v>
      </c>
      <c r="AI19">
        <v>43</v>
      </c>
      <c r="AJ19">
        <v>2</v>
      </c>
      <c r="AK19">
        <v>0.5</v>
      </c>
      <c r="AL19">
        <v>3</v>
      </c>
      <c r="AM19">
        <v>2</v>
      </c>
      <c r="AU19">
        <v>7</v>
      </c>
      <c r="AV19">
        <v>134</v>
      </c>
      <c r="AW19">
        <v>19.142857142857139</v>
      </c>
    </row>
    <row r="20" spans="1:49" x14ac:dyDescent="0.3">
      <c r="A20" s="18">
        <v>44497</v>
      </c>
      <c r="B20">
        <v>14</v>
      </c>
      <c r="C20">
        <v>36</v>
      </c>
      <c r="D20">
        <v>33</v>
      </c>
      <c r="E20">
        <v>52</v>
      </c>
      <c r="F20">
        <v>17.5</v>
      </c>
      <c r="G20">
        <v>57.5</v>
      </c>
      <c r="H20">
        <v>17</v>
      </c>
      <c r="I20">
        <v>10</v>
      </c>
      <c r="J20">
        <v>30.5</v>
      </c>
      <c r="K20">
        <v>2</v>
      </c>
      <c r="L20">
        <v>0.5</v>
      </c>
      <c r="M20">
        <v>0.5</v>
      </c>
      <c r="N20">
        <v>0</v>
      </c>
      <c r="O20">
        <v>0</v>
      </c>
      <c r="P20">
        <v>0.5</v>
      </c>
      <c r="Q20">
        <v>0</v>
      </c>
      <c r="R20">
        <v>0</v>
      </c>
      <c r="S20">
        <v>0</v>
      </c>
      <c r="T20">
        <v>0</v>
      </c>
      <c r="U20">
        <v>0.5</v>
      </c>
      <c r="V20">
        <v>0</v>
      </c>
      <c r="W20">
        <v>0</v>
      </c>
      <c r="X20">
        <v>0</v>
      </c>
      <c r="Y20">
        <v>0</v>
      </c>
      <c r="Z20">
        <v>24</v>
      </c>
      <c r="AA20">
        <v>271.5</v>
      </c>
      <c r="AB20">
        <v>11.3125</v>
      </c>
      <c r="AF20" s="18">
        <v>44497</v>
      </c>
      <c r="AG20">
        <v>14</v>
      </c>
      <c r="AH20">
        <v>36</v>
      </c>
      <c r="AI20">
        <v>33</v>
      </c>
      <c r="AJ20">
        <v>52</v>
      </c>
      <c r="AK20">
        <v>17.5</v>
      </c>
      <c r="AL20">
        <v>57.5</v>
      </c>
      <c r="AM20">
        <v>17</v>
      </c>
      <c r="AN20">
        <v>10</v>
      </c>
      <c r="AO20">
        <v>30.5</v>
      </c>
      <c r="AP20">
        <v>2</v>
      </c>
      <c r="AQ20">
        <v>0.5</v>
      </c>
      <c r="AR20">
        <v>0.5</v>
      </c>
      <c r="AS20">
        <v>0.5</v>
      </c>
      <c r="AT20">
        <v>0.5</v>
      </c>
      <c r="AU20">
        <v>14</v>
      </c>
      <c r="AV20">
        <v>271.5</v>
      </c>
      <c r="AW20">
        <v>19.392857142857139</v>
      </c>
    </row>
    <row r="21" spans="1:49" x14ac:dyDescent="0.3">
      <c r="A21" s="18">
        <v>44499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255</v>
      </c>
      <c r="M21">
        <v>0</v>
      </c>
      <c r="N21">
        <v>0</v>
      </c>
      <c r="O21">
        <v>0</v>
      </c>
      <c r="P21">
        <v>0.5</v>
      </c>
      <c r="Q21">
        <v>0</v>
      </c>
      <c r="R21">
        <v>0</v>
      </c>
      <c r="S21">
        <v>0.5</v>
      </c>
      <c r="T21">
        <v>0.5</v>
      </c>
      <c r="U21">
        <v>0.5</v>
      </c>
      <c r="V21">
        <v>0</v>
      </c>
      <c r="W21">
        <v>0</v>
      </c>
      <c r="X21">
        <v>0</v>
      </c>
      <c r="Y21">
        <v>0</v>
      </c>
      <c r="Z21">
        <v>24</v>
      </c>
      <c r="AA21">
        <v>257</v>
      </c>
      <c r="AB21">
        <v>10.70833333333333</v>
      </c>
      <c r="AF21" s="18">
        <v>44499</v>
      </c>
      <c r="AG21">
        <v>255</v>
      </c>
      <c r="AH21">
        <v>0.5</v>
      </c>
      <c r="AI21">
        <v>0.5</v>
      </c>
      <c r="AJ21">
        <v>0.5</v>
      </c>
      <c r="AK21">
        <v>0.5</v>
      </c>
      <c r="AU21">
        <v>5</v>
      </c>
      <c r="AV21">
        <v>257</v>
      </c>
      <c r="AW21">
        <v>51.4</v>
      </c>
    </row>
    <row r="22" spans="1:49" x14ac:dyDescent="0.3">
      <c r="A22" s="18">
        <v>44500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127.5</v>
      </c>
      <c r="M22">
        <v>0</v>
      </c>
      <c r="N22">
        <v>0</v>
      </c>
      <c r="O22">
        <v>0.5</v>
      </c>
      <c r="P22">
        <v>0.5</v>
      </c>
      <c r="Q22">
        <v>0</v>
      </c>
      <c r="R22">
        <v>0</v>
      </c>
      <c r="S22">
        <v>0</v>
      </c>
      <c r="T22">
        <v>0</v>
      </c>
      <c r="U22">
        <v>0.5</v>
      </c>
      <c r="V22">
        <v>0</v>
      </c>
      <c r="W22">
        <v>0</v>
      </c>
      <c r="X22">
        <v>0</v>
      </c>
      <c r="Y22">
        <v>0</v>
      </c>
      <c r="Z22">
        <v>24</v>
      </c>
      <c r="AA22">
        <v>129</v>
      </c>
      <c r="AB22">
        <v>5.375</v>
      </c>
      <c r="AF22" s="18">
        <v>44500</v>
      </c>
      <c r="AG22">
        <v>127.5</v>
      </c>
      <c r="AH22">
        <v>0.5</v>
      </c>
      <c r="AI22">
        <v>0.5</v>
      </c>
      <c r="AJ22">
        <v>0.5</v>
      </c>
      <c r="AU22">
        <v>4</v>
      </c>
      <c r="AV22">
        <v>129</v>
      </c>
      <c r="AW22">
        <v>32.25</v>
      </c>
    </row>
    <row r="23" spans="1:49" x14ac:dyDescent="0.3">
      <c r="A23" s="18">
        <v>44501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127.5</v>
      </c>
      <c r="M23">
        <v>0</v>
      </c>
      <c r="N23">
        <v>0</v>
      </c>
      <c r="O23">
        <v>9</v>
      </c>
      <c r="P23">
        <v>15</v>
      </c>
      <c r="Q23">
        <v>0</v>
      </c>
      <c r="R23">
        <v>0</v>
      </c>
      <c r="S23">
        <v>9.5</v>
      </c>
      <c r="T23">
        <v>2</v>
      </c>
      <c r="U23">
        <v>0</v>
      </c>
      <c r="V23">
        <v>0</v>
      </c>
      <c r="W23">
        <v>0</v>
      </c>
      <c r="X23">
        <v>0</v>
      </c>
      <c r="Y23">
        <v>0</v>
      </c>
      <c r="Z23">
        <v>24</v>
      </c>
      <c r="AA23">
        <v>163</v>
      </c>
      <c r="AB23">
        <v>6.791666666666667</v>
      </c>
      <c r="AF23" s="18">
        <v>44501</v>
      </c>
      <c r="AG23">
        <v>127.5</v>
      </c>
      <c r="AH23">
        <v>9</v>
      </c>
      <c r="AI23">
        <v>15</v>
      </c>
      <c r="AJ23">
        <v>9.5</v>
      </c>
      <c r="AK23">
        <v>2</v>
      </c>
      <c r="AU23">
        <v>5</v>
      </c>
      <c r="AV23">
        <v>163</v>
      </c>
      <c r="AW23">
        <v>32.6</v>
      </c>
    </row>
    <row r="24" spans="1:49" x14ac:dyDescent="0.3">
      <c r="A24" s="18">
        <v>44659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101.5</v>
      </c>
      <c r="Q24">
        <v>5.5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24</v>
      </c>
      <c r="AA24">
        <v>108</v>
      </c>
      <c r="AB24">
        <v>4.5</v>
      </c>
      <c r="AF24" s="18">
        <v>44659</v>
      </c>
      <c r="AG24">
        <v>101.5</v>
      </c>
      <c r="AH24">
        <v>5.5</v>
      </c>
      <c r="AI24">
        <v>1</v>
      </c>
      <c r="AU24">
        <v>3</v>
      </c>
      <c r="AV24">
        <v>108</v>
      </c>
      <c r="AW24">
        <v>36</v>
      </c>
    </row>
    <row r="25" spans="1:49" x14ac:dyDescent="0.3">
      <c r="A25" s="18">
        <v>44662</v>
      </c>
      <c r="B25">
        <v>0</v>
      </c>
      <c r="C25">
        <v>4</v>
      </c>
      <c r="D25">
        <v>32.5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86.5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24</v>
      </c>
      <c r="AA25">
        <v>123</v>
      </c>
      <c r="AB25">
        <v>5.125</v>
      </c>
      <c r="AF25" s="18">
        <v>44662</v>
      </c>
      <c r="AG25">
        <v>4</v>
      </c>
      <c r="AH25">
        <v>32.5</v>
      </c>
      <c r="AI25">
        <v>86.5</v>
      </c>
      <c r="AU25">
        <v>3</v>
      </c>
      <c r="AV25">
        <v>123</v>
      </c>
      <c r="AW25">
        <v>41</v>
      </c>
    </row>
    <row r="26" spans="1:49" x14ac:dyDescent="0.3">
      <c r="A26" s="18">
        <v>44811</v>
      </c>
      <c r="H26">
        <v>0</v>
      </c>
      <c r="I26">
        <v>0</v>
      </c>
      <c r="J26">
        <v>0</v>
      </c>
      <c r="K26">
        <v>0</v>
      </c>
      <c r="L26">
        <v>0</v>
      </c>
      <c r="M26">
        <v>29</v>
      </c>
      <c r="N26">
        <v>83.5</v>
      </c>
      <c r="O26">
        <v>0</v>
      </c>
      <c r="P26">
        <v>0</v>
      </c>
      <c r="Q26">
        <v>0.5</v>
      </c>
      <c r="R26">
        <v>0</v>
      </c>
      <c r="S26">
        <v>26</v>
      </c>
      <c r="T26">
        <v>0</v>
      </c>
      <c r="U26">
        <v>0</v>
      </c>
      <c r="V26">
        <v>0</v>
      </c>
      <c r="W26">
        <v>0</v>
      </c>
      <c r="X26">
        <v>0</v>
      </c>
      <c r="Z26">
        <v>17</v>
      </c>
      <c r="AA26">
        <v>139</v>
      </c>
      <c r="AB26">
        <v>8.1764705882352935</v>
      </c>
      <c r="AF26" s="18">
        <v>44811</v>
      </c>
      <c r="AG26">
        <v>29</v>
      </c>
      <c r="AH26">
        <v>83.5</v>
      </c>
      <c r="AI26">
        <v>0.5</v>
      </c>
      <c r="AJ26">
        <v>26</v>
      </c>
      <c r="AU26">
        <v>4</v>
      </c>
      <c r="AV26">
        <v>139</v>
      </c>
      <c r="AW26">
        <v>34.75</v>
      </c>
    </row>
    <row r="27" spans="1:49" x14ac:dyDescent="0.3">
      <c r="A27" s="18">
        <v>44813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6</v>
      </c>
      <c r="S27">
        <v>79.5</v>
      </c>
      <c r="T27">
        <v>39.5</v>
      </c>
      <c r="U27">
        <v>4</v>
      </c>
      <c r="V27">
        <v>0</v>
      </c>
      <c r="W27">
        <v>0</v>
      </c>
      <c r="Z27">
        <v>16</v>
      </c>
      <c r="AA27">
        <v>129</v>
      </c>
      <c r="AB27">
        <v>8.0625</v>
      </c>
      <c r="AF27" s="18">
        <v>44813</v>
      </c>
      <c r="AG27">
        <v>6</v>
      </c>
      <c r="AH27">
        <v>79.5</v>
      </c>
      <c r="AI27">
        <v>39.5</v>
      </c>
      <c r="AJ27">
        <v>4</v>
      </c>
      <c r="AU27">
        <v>4</v>
      </c>
      <c r="AV27">
        <v>129</v>
      </c>
      <c r="AW27">
        <v>32.25</v>
      </c>
    </row>
    <row r="28" spans="1:49" x14ac:dyDescent="0.3">
      <c r="A28" s="18">
        <v>44882</v>
      </c>
      <c r="B28">
        <v>0</v>
      </c>
      <c r="C28">
        <v>0</v>
      </c>
      <c r="D28">
        <v>45</v>
      </c>
      <c r="E28">
        <v>65.5</v>
      </c>
      <c r="F28">
        <v>2</v>
      </c>
      <c r="G28">
        <v>3.5</v>
      </c>
      <c r="H28">
        <v>4</v>
      </c>
      <c r="I28">
        <v>2.5</v>
      </c>
      <c r="J28">
        <v>0.5</v>
      </c>
      <c r="K28">
        <v>3.5</v>
      </c>
      <c r="L28">
        <v>1.5</v>
      </c>
      <c r="M28">
        <v>0.5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24</v>
      </c>
      <c r="AA28">
        <v>128.5</v>
      </c>
      <c r="AB28">
        <v>5.354166666666667</v>
      </c>
      <c r="AF28" s="18">
        <v>44882</v>
      </c>
      <c r="AG28">
        <v>45</v>
      </c>
      <c r="AH28">
        <v>65.5</v>
      </c>
      <c r="AI28">
        <v>2</v>
      </c>
      <c r="AJ28">
        <v>3.5</v>
      </c>
      <c r="AK28">
        <v>4</v>
      </c>
      <c r="AL28">
        <v>2.5</v>
      </c>
      <c r="AM28">
        <v>0.5</v>
      </c>
      <c r="AN28">
        <v>3.5</v>
      </c>
      <c r="AO28">
        <v>1.5</v>
      </c>
      <c r="AP28">
        <v>0.5</v>
      </c>
      <c r="AU28">
        <v>10</v>
      </c>
      <c r="AV28">
        <v>128.5</v>
      </c>
      <c r="AW28">
        <v>12.85</v>
      </c>
    </row>
    <row r="29" spans="1:49" x14ac:dyDescent="0.3">
      <c r="A29" s="18">
        <v>44930</v>
      </c>
      <c r="B29">
        <v>0</v>
      </c>
      <c r="C29">
        <v>0</v>
      </c>
      <c r="D29">
        <v>1.5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27</v>
      </c>
      <c r="O29">
        <v>7</v>
      </c>
      <c r="P29">
        <v>10.5</v>
      </c>
      <c r="Q29">
        <v>39.5</v>
      </c>
      <c r="R29">
        <v>9</v>
      </c>
      <c r="S29">
        <v>6</v>
      </c>
      <c r="T29">
        <v>0</v>
      </c>
      <c r="U29">
        <v>1</v>
      </c>
      <c r="V29">
        <v>0.5</v>
      </c>
      <c r="W29">
        <v>0</v>
      </c>
      <c r="X29">
        <v>0</v>
      </c>
      <c r="Y29">
        <v>0</v>
      </c>
      <c r="Z29">
        <v>24</v>
      </c>
      <c r="AA29">
        <v>103</v>
      </c>
      <c r="AB29">
        <v>4.291666666666667</v>
      </c>
      <c r="AF29" s="18">
        <v>44930</v>
      </c>
      <c r="AG29">
        <v>1.5</v>
      </c>
      <c r="AH29">
        <v>1</v>
      </c>
      <c r="AI29">
        <v>27</v>
      </c>
      <c r="AJ29">
        <v>7</v>
      </c>
      <c r="AK29">
        <v>10.5</v>
      </c>
      <c r="AL29">
        <v>39.5</v>
      </c>
      <c r="AM29">
        <v>9</v>
      </c>
      <c r="AN29">
        <v>6</v>
      </c>
      <c r="AO29">
        <v>1</v>
      </c>
      <c r="AP29">
        <v>0.5</v>
      </c>
      <c r="AU29">
        <v>10</v>
      </c>
      <c r="AV29">
        <v>103</v>
      </c>
      <c r="AW29">
        <v>10.3</v>
      </c>
    </row>
    <row r="30" spans="1:49" x14ac:dyDescent="0.3">
      <c r="A30" s="18">
        <v>45012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8</v>
      </c>
      <c r="R30">
        <v>141.5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24</v>
      </c>
      <c r="AA30">
        <v>149.5</v>
      </c>
      <c r="AB30">
        <v>6.229166666666667</v>
      </c>
      <c r="AF30" s="18">
        <v>45012</v>
      </c>
      <c r="AG30">
        <v>8</v>
      </c>
      <c r="AH30">
        <v>141.5</v>
      </c>
      <c r="AU30">
        <v>2</v>
      </c>
      <c r="AV30">
        <v>149.5</v>
      </c>
      <c r="AW30">
        <v>74.75</v>
      </c>
    </row>
    <row r="31" spans="1:49" x14ac:dyDescent="0.3">
      <c r="A31" s="18">
        <v>45015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62.5</v>
      </c>
      <c r="R31">
        <v>59</v>
      </c>
      <c r="S31">
        <v>10.5</v>
      </c>
      <c r="T31">
        <v>1.5</v>
      </c>
      <c r="U31">
        <v>1</v>
      </c>
      <c r="V31">
        <v>0</v>
      </c>
      <c r="W31">
        <v>0</v>
      </c>
      <c r="X31">
        <v>0</v>
      </c>
      <c r="Y31">
        <v>0</v>
      </c>
      <c r="Z31">
        <v>24</v>
      </c>
      <c r="AA31">
        <v>135.5</v>
      </c>
      <c r="AB31">
        <v>5.645833333333333</v>
      </c>
      <c r="AF31" s="18">
        <v>45015</v>
      </c>
      <c r="AG31">
        <v>1</v>
      </c>
      <c r="AH31">
        <v>62.5</v>
      </c>
      <c r="AI31">
        <v>59</v>
      </c>
      <c r="AJ31">
        <v>10.5</v>
      </c>
      <c r="AK31">
        <v>1.5</v>
      </c>
      <c r="AL31">
        <v>1</v>
      </c>
      <c r="AU31">
        <v>6</v>
      </c>
      <c r="AV31">
        <v>135.5</v>
      </c>
      <c r="AW31">
        <v>22.583333333333329</v>
      </c>
    </row>
    <row r="32" spans="1:49" x14ac:dyDescent="0.3">
      <c r="A32" s="18">
        <v>45302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7.5</v>
      </c>
      <c r="P32">
        <v>143</v>
      </c>
      <c r="Q32">
        <v>21</v>
      </c>
      <c r="R32">
        <v>0.5</v>
      </c>
      <c r="S32">
        <v>1.5</v>
      </c>
      <c r="T32">
        <v>1</v>
      </c>
      <c r="U32">
        <v>3.5</v>
      </c>
      <c r="V32">
        <v>0.5</v>
      </c>
      <c r="W32">
        <v>0</v>
      </c>
      <c r="X32">
        <v>0</v>
      </c>
      <c r="Y32">
        <v>0</v>
      </c>
      <c r="Z32">
        <v>24</v>
      </c>
      <c r="AA32">
        <v>178.5</v>
      </c>
      <c r="AB32">
        <v>7.4375</v>
      </c>
      <c r="AF32" s="18">
        <v>45302</v>
      </c>
      <c r="AG32">
        <v>7.5</v>
      </c>
      <c r="AH32">
        <v>143</v>
      </c>
      <c r="AI32">
        <v>21</v>
      </c>
      <c r="AJ32">
        <v>0.5</v>
      </c>
      <c r="AK32">
        <v>1.5</v>
      </c>
      <c r="AL32">
        <v>1</v>
      </c>
      <c r="AM32">
        <v>3.5</v>
      </c>
      <c r="AN32">
        <v>0.5</v>
      </c>
      <c r="AU32">
        <v>8</v>
      </c>
      <c r="AV32">
        <v>178.5</v>
      </c>
      <c r="AW32">
        <v>22.3125</v>
      </c>
    </row>
    <row r="33" spans="1:49" x14ac:dyDescent="0.3">
      <c r="A33" s="18">
        <v>45308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19</v>
      </c>
      <c r="N33">
        <v>64.5</v>
      </c>
      <c r="O33">
        <v>72.5</v>
      </c>
      <c r="P33">
        <v>15</v>
      </c>
      <c r="Q33">
        <v>0.5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24</v>
      </c>
      <c r="AA33">
        <v>171.5</v>
      </c>
      <c r="AB33">
        <v>7.145833333333333</v>
      </c>
      <c r="AF33" s="18">
        <v>45308</v>
      </c>
      <c r="AG33">
        <v>19</v>
      </c>
      <c r="AH33">
        <v>64.5</v>
      </c>
      <c r="AI33">
        <v>72.5</v>
      </c>
      <c r="AJ33">
        <v>15</v>
      </c>
      <c r="AK33">
        <v>0.5</v>
      </c>
      <c r="AU33">
        <v>5</v>
      </c>
      <c r="AV33">
        <v>171.5</v>
      </c>
      <c r="AW33">
        <v>34.299999999999997</v>
      </c>
    </row>
    <row r="34" spans="1:49" x14ac:dyDescent="0.3">
      <c r="A34" s="18">
        <v>45310</v>
      </c>
      <c r="B34">
        <v>5.5</v>
      </c>
      <c r="C34">
        <v>1</v>
      </c>
      <c r="D34">
        <v>15</v>
      </c>
      <c r="E34">
        <v>7.5</v>
      </c>
      <c r="F34">
        <v>1</v>
      </c>
      <c r="G34">
        <v>1</v>
      </c>
      <c r="H34">
        <v>3</v>
      </c>
      <c r="I34">
        <v>4</v>
      </c>
      <c r="J34">
        <v>2.5</v>
      </c>
      <c r="K34">
        <v>4</v>
      </c>
      <c r="L34">
        <v>20</v>
      </c>
      <c r="M34">
        <v>71</v>
      </c>
      <c r="N34">
        <v>0</v>
      </c>
      <c r="O34">
        <v>0</v>
      </c>
      <c r="P34">
        <v>4.5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24</v>
      </c>
      <c r="AA34">
        <v>140</v>
      </c>
      <c r="AB34">
        <v>5.833333333333333</v>
      </c>
      <c r="AF34" s="18">
        <v>45310</v>
      </c>
      <c r="AG34">
        <v>5.5</v>
      </c>
      <c r="AH34">
        <v>1</v>
      </c>
      <c r="AI34">
        <v>15</v>
      </c>
      <c r="AJ34">
        <v>7.5</v>
      </c>
      <c r="AK34">
        <v>1</v>
      </c>
      <c r="AL34">
        <v>1</v>
      </c>
      <c r="AM34">
        <v>3</v>
      </c>
      <c r="AN34">
        <v>4</v>
      </c>
      <c r="AO34">
        <v>2.5</v>
      </c>
      <c r="AP34">
        <v>4</v>
      </c>
      <c r="AQ34">
        <v>20</v>
      </c>
      <c r="AR34">
        <v>71</v>
      </c>
      <c r="AS34">
        <v>4.5</v>
      </c>
      <c r="AU34">
        <v>13</v>
      </c>
      <c r="AV34">
        <v>140</v>
      </c>
      <c r="AW34">
        <v>10.76923076923077</v>
      </c>
    </row>
    <row r="35" spans="1:49" x14ac:dyDescent="0.3">
      <c r="A35" s="18">
        <v>45318</v>
      </c>
      <c r="B35">
        <v>18</v>
      </c>
      <c r="C35">
        <v>53.5</v>
      </c>
      <c r="D35">
        <v>0</v>
      </c>
      <c r="E35">
        <v>0</v>
      </c>
      <c r="F35">
        <v>19</v>
      </c>
      <c r="G35">
        <v>5.5</v>
      </c>
      <c r="H35">
        <v>1</v>
      </c>
      <c r="I35">
        <v>0</v>
      </c>
      <c r="J35">
        <v>0</v>
      </c>
      <c r="K35">
        <v>0</v>
      </c>
      <c r="L35">
        <v>23</v>
      </c>
      <c r="M35">
        <v>9.5</v>
      </c>
      <c r="N35">
        <v>6</v>
      </c>
      <c r="O35">
        <v>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24</v>
      </c>
      <c r="AA35">
        <v>138.5</v>
      </c>
      <c r="AB35">
        <v>5.770833333333333</v>
      </c>
      <c r="AF35" s="18">
        <v>45318</v>
      </c>
      <c r="AG35">
        <v>18</v>
      </c>
      <c r="AH35">
        <v>53.5</v>
      </c>
      <c r="AI35">
        <v>19</v>
      </c>
      <c r="AJ35">
        <v>5.5</v>
      </c>
      <c r="AK35">
        <v>1</v>
      </c>
      <c r="AL35">
        <v>23</v>
      </c>
      <c r="AM35">
        <v>9.5</v>
      </c>
      <c r="AN35">
        <v>6</v>
      </c>
      <c r="AO35">
        <v>3</v>
      </c>
      <c r="AU35">
        <v>9</v>
      </c>
      <c r="AV35">
        <v>138.5</v>
      </c>
      <c r="AW35">
        <v>15.388888888888889</v>
      </c>
    </row>
    <row r="36" spans="1:49" x14ac:dyDescent="0.3">
      <c r="A36" s="18">
        <v>45561</v>
      </c>
      <c r="B36">
        <v>10.5</v>
      </c>
      <c r="C36">
        <v>4.5</v>
      </c>
      <c r="D36">
        <v>2</v>
      </c>
      <c r="E36">
        <v>3</v>
      </c>
      <c r="F36">
        <v>2</v>
      </c>
      <c r="G36">
        <v>3</v>
      </c>
      <c r="H36">
        <v>1</v>
      </c>
      <c r="I36">
        <v>1.5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45</v>
      </c>
      <c r="S36">
        <v>102.5</v>
      </c>
      <c r="T36">
        <v>1</v>
      </c>
      <c r="U36">
        <v>2</v>
      </c>
      <c r="V36">
        <v>1</v>
      </c>
      <c r="W36">
        <v>4.5</v>
      </c>
      <c r="X36">
        <v>0</v>
      </c>
      <c r="Y36">
        <v>0</v>
      </c>
      <c r="Z36">
        <v>24</v>
      </c>
      <c r="AA36">
        <v>183.5</v>
      </c>
      <c r="AB36">
        <v>7.645833333333333</v>
      </c>
      <c r="AF36" s="18">
        <v>45561</v>
      </c>
      <c r="AG36">
        <v>10.5</v>
      </c>
      <c r="AH36">
        <v>4.5</v>
      </c>
      <c r="AI36">
        <v>2</v>
      </c>
      <c r="AJ36">
        <v>3</v>
      </c>
      <c r="AK36">
        <v>2</v>
      </c>
      <c r="AL36">
        <v>3</v>
      </c>
      <c r="AM36">
        <v>1</v>
      </c>
      <c r="AN36">
        <v>1.5</v>
      </c>
      <c r="AO36">
        <v>45</v>
      </c>
      <c r="AP36">
        <v>102.5</v>
      </c>
      <c r="AQ36">
        <v>1</v>
      </c>
      <c r="AR36">
        <v>2</v>
      </c>
      <c r="AS36">
        <v>1</v>
      </c>
      <c r="AT36">
        <v>4.5</v>
      </c>
      <c r="AU36">
        <v>14</v>
      </c>
      <c r="AV36">
        <v>183.5</v>
      </c>
      <c r="AW36">
        <v>13.107142857142859</v>
      </c>
    </row>
    <row r="37" spans="1:49" x14ac:dyDescent="0.3">
      <c r="A37" s="18">
        <v>45645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39</v>
      </c>
      <c r="P37">
        <v>0.5</v>
      </c>
      <c r="Q37">
        <v>5</v>
      </c>
      <c r="R37">
        <v>63</v>
      </c>
      <c r="S37">
        <v>24.5</v>
      </c>
      <c r="T37">
        <v>1</v>
      </c>
      <c r="U37">
        <v>24</v>
      </c>
      <c r="V37">
        <v>1</v>
      </c>
      <c r="W37">
        <v>0.5</v>
      </c>
      <c r="X37">
        <v>0</v>
      </c>
      <c r="Y37">
        <v>0</v>
      </c>
      <c r="Z37">
        <v>24</v>
      </c>
      <c r="AA37">
        <v>158.5</v>
      </c>
      <c r="AB37">
        <v>6.604166666666667</v>
      </c>
      <c r="AF37" s="18">
        <v>45645</v>
      </c>
      <c r="AG37">
        <v>39</v>
      </c>
      <c r="AH37">
        <v>0.5</v>
      </c>
      <c r="AI37">
        <v>5</v>
      </c>
      <c r="AJ37">
        <v>63</v>
      </c>
      <c r="AK37">
        <v>24.5</v>
      </c>
      <c r="AL37">
        <v>1</v>
      </c>
      <c r="AM37">
        <v>24</v>
      </c>
      <c r="AN37">
        <v>1</v>
      </c>
      <c r="AO37">
        <v>0.5</v>
      </c>
      <c r="AU37">
        <v>9</v>
      </c>
      <c r="AV37">
        <v>158.5</v>
      </c>
      <c r="AW37">
        <v>17.611111111111111</v>
      </c>
    </row>
    <row r="38" spans="1:49" x14ac:dyDescent="0.3">
      <c r="A38" s="18">
        <v>45662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3.5</v>
      </c>
      <c r="P38">
        <v>187</v>
      </c>
      <c r="Q38">
        <v>28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24</v>
      </c>
      <c r="AA38">
        <v>218.5</v>
      </c>
      <c r="AB38">
        <v>9.1041666666666661</v>
      </c>
      <c r="AF38" s="18">
        <v>45662</v>
      </c>
      <c r="AG38">
        <v>3.5</v>
      </c>
      <c r="AH38">
        <v>187</v>
      </c>
      <c r="AI38">
        <v>28</v>
      </c>
      <c r="AU38">
        <v>3</v>
      </c>
      <c r="AV38">
        <v>218.5</v>
      </c>
      <c r="AW38">
        <v>72.833333333333329</v>
      </c>
    </row>
    <row r="39" spans="1:49" x14ac:dyDescent="0.3">
      <c r="A39" s="18">
        <v>45665</v>
      </c>
      <c r="B39">
        <v>0</v>
      </c>
      <c r="C39">
        <v>0</v>
      </c>
      <c r="D39">
        <v>0</v>
      </c>
      <c r="E39">
        <v>33.5</v>
      </c>
      <c r="F39">
        <v>5.5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15.5</v>
      </c>
      <c r="X39">
        <v>102.5</v>
      </c>
      <c r="Y39">
        <v>5.5</v>
      </c>
      <c r="Z39">
        <v>24</v>
      </c>
      <c r="AA39">
        <v>164.5</v>
      </c>
      <c r="AB39">
        <v>6.854166666666667</v>
      </c>
      <c r="AF39" s="18">
        <v>45665</v>
      </c>
      <c r="AG39">
        <v>33.5</v>
      </c>
      <c r="AH39">
        <v>5.5</v>
      </c>
      <c r="AI39">
        <v>2</v>
      </c>
      <c r="AJ39">
        <v>15.5</v>
      </c>
      <c r="AK39">
        <v>102.5</v>
      </c>
      <c r="AL39">
        <v>5.5</v>
      </c>
      <c r="AU39">
        <v>6</v>
      </c>
      <c r="AV39">
        <v>164.5</v>
      </c>
      <c r="AW39">
        <v>27.416666666666671</v>
      </c>
    </row>
    <row r="40" spans="1:49" x14ac:dyDescent="0.3">
      <c r="A40" s="18">
        <v>45687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7</v>
      </c>
      <c r="X40">
        <v>104</v>
      </c>
      <c r="Y40">
        <v>22</v>
      </c>
      <c r="Z40">
        <v>17</v>
      </c>
      <c r="AA40">
        <v>134</v>
      </c>
      <c r="AB40">
        <v>7.882352941176471</v>
      </c>
      <c r="AF40" s="18">
        <v>45687</v>
      </c>
      <c r="AG40">
        <v>1</v>
      </c>
      <c r="AH40">
        <v>7</v>
      </c>
      <c r="AI40">
        <v>104</v>
      </c>
      <c r="AJ40">
        <v>22</v>
      </c>
      <c r="AU40">
        <v>4</v>
      </c>
      <c r="AV40">
        <v>134</v>
      </c>
      <c r="AW40">
        <v>33.5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AN5"/>
  <sheetViews>
    <sheetView workbookViewId="0"/>
  </sheetViews>
  <sheetFormatPr defaultRowHeight="14.4" x14ac:dyDescent="0.3"/>
  <sheetData>
    <row r="4" spans="1:40" x14ac:dyDescent="0.3">
      <c r="A4" s="17" t="s">
        <v>0</v>
      </c>
      <c r="B4" s="17">
        <v>0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 t="s">
        <v>1</v>
      </c>
      <c r="AA4" s="17" t="s">
        <v>2</v>
      </c>
      <c r="AB4" s="17" t="s">
        <v>3</v>
      </c>
      <c r="AF4" s="17" t="s">
        <v>0</v>
      </c>
      <c r="AG4" s="17">
        <v>1</v>
      </c>
      <c r="AH4" s="17">
        <v>2</v>
      </c>
      <c r="AI4" s="17">
        <v>3</v>
      </c>
      <c r="AJ4" s="17">
        <v>4</v>
      </c>
      <c r="AK4" s="17">
        <v>5</v>
      </c>
      <c r="AL4" s="17" t="s">
        <v>1</v>
      </c>
      <c r="AM4" s="17" t="s">
        <v>2</v>
      </c>
      <c r="AN4" s="17" t="s">
        <v>3</v>
      </c>
    </row>
    <row r="5" spans="1:40" x14ac:dyDescent="0.3">
      <c r="A5" s="18">
        <v>45220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21</v>
      </c>
      <c r="L5">
        <v>136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34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24</v>
      </c>
      <c r="AA5">
        <v>194</v>
      </c>
      <c r="AB5">
        <v>8.0833333333333339</v>
      </c>
      <c r="AF5" s="18">
        <v>45220</v>
      </c>
      <c r="AG5">
        <v>21</v>
      </c>
      <c r="AH5">
        <v>136</v>
      </c>
      <c r="AI5">
        <v>2</v>
      </c>
      <c r="AJ5">
        <v>34</v>
      </c>
      <c r="AK5">
        <v>1</v>
      </c>
      <c r="AL5">
        <v>5</v>
      </c>
      <c r="AM5">
        <v>194</v>
      </c>
      <c r="AN5">
        <v>38.799999999999997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L5"/>
  <sheetViews>
    <sheetView workbookViewId="0"/>
  </sheetViews>
  <sheetFormatPr defaultRowHeight="14.4" x14ac:dyDescent="0.3"/>
  <sheetData>
    <row r="4" spans="1:38" x14ac:dyDescent="0.3">
      <c r="A4" s="17" t="s">
        <v>0</v>
      </c>
      <c r="B4" s="17">
        <v>0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 t="s">
        <v>1</v>
      </c>
      <c r="AA4" s="17" t="s">
        <v>2</v>
      </c>
      <c r="AB4" s="17" t="s">
        <v>3</v>
      </c>
      <c r="AF4" s="17" t="s">
        <v>0</v>
      </c>
      <c r="AG4" s="17">
        <v>1</v>
      </c>
      <c r="AH4" s="17">
        <v>2</v>
      </c>
      <c r="AI4" s="17">
        <v>3</v>
      </c>
      <c r="AJ4" s="17" t="s">
        <v>1</v>
      </c>
      <c r="AK4" s="17" t="s">
        <v>2</v>
      </c>
      <c r="AL4" s="17" t="s">
        <v>3</v>
      </c>
    </row>
    <row r="5" spans="1:38" x14ac:dyDescent="0.3">
      <c r="A5" s="18">
        <v>45589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140.5</v>
      </c>
      <c r="P5">
        <v>5.5</v>
      </c>
      <c r="Q5">
        <v>0</v>
      </c>
      <c r="R5">
        <v>0</v>
      </c>
      <c r="S5">
        <v>0</v>
      </c>
      <c r="T5">
        <v>0.5</v>
      </c>
      <c r="U5">
        <v>0</v>
      </c>
      <c r="V5">
        <v>0</v>
      </c>
      <c r="W5">
        <v>0</v>
      </c>
      <c r="X5">
        <v>0</v>
      </c>
      <c r="Y5">
        <v>0</v>
      </c>
      <c r="Z5">
        <v>24</v>
      </c>
      <c r="AA5">
        <v>146.5</v>
      </c>
      <c r="AB5">
        <v>6.104166666666667</v>
      </c>
      <c r="AF5" s="18">
        <v>45589</v>
      </c>
      <c r="AG5">
        <v>140.5</v>
      </c>
      <c r="AH5">
        <v>5.5</v>
      </c>
      <c r="AI5">
        <v>0.5</v>
      </c>
      <c r="AJ5">
        <v>3</v>
      </c>
      <c r="AK5">
        <v>146.5</v>
      </c>
      <c r="AL5">
        <v>48.833333333333343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AZ21"/>
  <sheetViews>
    <sheetView workbookViewId="0"/>
  </sheetViews>
  <sheetFormatPr defaultRowHeight="14.4" x14ac:dyDescent="0.3"/>
  <sheetData>
    <row r="4" spans="1:52" x14ac:dyDescent="0.3">
      <c r="A4" s="17" t="s">
        <v>0</v>
      </c>
      <c r="B4" s="17">
        <v>0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 t="s">
        <v>1</v>
      </c>
      <c r="AA4" s="17" t="s">
        <v>2</v>
      </c>
      <c r="AB4" s="17" t="s">
        <v>3</v>
      </c>
      <c r="AF4" s="17" t="s">
        <v>0</v>
      </c>
      <c r="AG4" s="17">
        <v>1</v>
      </c>
      <c r="AH4" s="17">
        <v>2</v>
      </c>
      <c r="AI4" s="17">
        <v>3</v>
      </c>
      <c r="AJ4" s="17">
        <v>4</v>
      </c>
      <c r="AK4" s="17">
        <v>5</v>
      </c>
      <c r="AL4" s="17">
        <v>6</v>
      </c>
      <c r="AM4" s="17">
        <v>7</v>
      </c>
      <c r="AN4" s="17">
        <v>8</v>
      </c>
      <c r="AO4" s="17">
        <v>9</v>
      </c>
      <c r="AP4" s="17">
        <v>10</v>
      </c>
      <c r="AQ4" s="17">
        <v>11</v>
      </c>
      <c r="AR4" s="17">
        <v>12</v>
      </c>
      <c r="AS4" s="17">
        <v>13</v>
      </c>
      <c r="AT4" s="17">
        <v>14</v>
      </c>
      <c r="AU4" s="17">
        <v>15</v>
      </c>
      <c r="AV4" s="17">
        <v>16</v>
      </c>
      <c r="AW4" s="17">
        <v>17</v>
      </c>
      <c r="AX4" s="17" t="s">
        <v>1</v>
      </c>
      <c r="AY4" s="17" t="s">
        <v>2</v>
      </c>
      <c r="AZ4" s="17" t="s">
        <v>3</v>
      </c>
    </row>
    <row r="5" spans="1:52" x14ac:dyDescent="0.3">
      <c r="A5" s="18">
        <v>43831</v>
      </c>
      <c r="B5">
        <v>36.5</v>
      </c>
      <c r="C5">
        <v>10</v>
      </c>
      <c r="D5">
        <v>5.5</v>
      </c>
      <c r="E5">
        <v>2</v>
      </c>
      <c r="F5">
        <v>17.5</v>
      </c>
      <c r="G5">
        <v>30.5</v>
      </c>
      <c r="H5">
        <v>20</v>
      </c>
      <c r="I5">
        <v>48</v>
      </c>
      <c r="J5">
        <v>16</v>
      </c>
      <c r="K5">
        <v>4</v>
      </c>
      <c r="L5">
        <v>1</v>
      </c>
      <c r="M5">
        <v>0.5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0.5</v>
      </c>
      <c r="Z5">
        <v>24</v>
      </c>
      <c r="AA5">
        <v>192</v>
      </c>
      <c r="AB5">
        <v>8</v>
      </c>
      <c r="AF5" s="18">
        <v>43831</v>
      </c>
      <c r="AG5">
        <v>36.5</v>
      </c>
      <c r="AH5">
        <v>10</v>
      </c>
      <c r="AI5">
        <v>5.5</v>
      </c>
      <c r="AJ5">
        <v>2</v>
      </c>
      <c r="AK5">
        <v>17.5</v>
      </c>
      <c r="AL5">
        <v>30.5</v>
      </c>
      <c r="AM5">
        <v>20</v>
      </c>
      <c r="AN5">
        <v>48</v>
      </c>
      <c r="AO5">
        <v>16</v>
      </c>
      <c r="AP5">
        <v>4</v>
      </c>
      <c r="AQ5">
        <v>1</v>
      </c>
      <c r="AR5">
        <v>0.5</v>
      </c>
      <c r="AS5">
        <v>0.5</v>
      </c>
      <c r="AX5">
        <v>13</v>
      </c>
      <c r="AY5">
        <v>192</v>
      </c>
      <c r="AZ5">
        <v>14.76923076923077</v>
      </c>
    </row>
    <row r="6" spans="1:52" x14ac:dyDescent="0.3">
      <c r="A6" s="18">
        <v>44481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1.5</v>
      </c>
      <c r="M6">
        <v>79.5</v>
      </c>
      <c r="N6">
        <v>2.5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0.5</v>
      </c>
      <c r="W6">
        <v>10.5</v>
      </c>
      <c r="X6">
        <v>29</v>
      </c>
      <c r="Y6">
        <v>46</v>
      </c>
      <c r="Z6">
        <v>24</v>
      </c>
      <c r="AA6">
        <v>170.5</v>
      </c>
      <c r="AB6">
        <v>7.104166666666667</v>
      </c>
      <c r="AF6" s="18">
        <v>44481</v>
      </c>
      <c r="AG6">
        <v>1</v>
      </c>
      <c r="AH6">
        <v>1.5</v>
      </c>
      <c r="AI6">
        <v>79.5</v>
      </c>
      <c r="AJ6">
        <v>2.5</v>
      </c>
      <c r="AK6">
        <v>0.5</v>
      </c>
      <c r="AL6">
        <v>10.5</v>
      </c>
      <c r="AM6">
        <v>29</v>
      </c>
      <c r="AN6">
        <v>46</v>
      </c>
      <c r="AX6">
        <v>8</v>
      </c>
      <c r="AY6">
        <v>170.5</v>
      </c>
      <c r="AZ6">
        <v>21.3125</v>
      </c>
    </row>
    <row r="7" spans="1:52" x14ac:dyDescent="0.3">
      <c r="A7" s="18">
        <v>44496</v>
      </c>
      <c r="G7">
        <v>16</v>
      </c>
      <c r="H7">
        <v>0.5</v>
      </c>
      <c r="I7">
        <v>0</v>
      </c>
      <c r="J7">
        <v>9.5</v>
      </c>
      <c r="K7">
        <v>0</v>
      </c>
      <c r="L7">
        <v>1</v>
      </c>
      <c r="M7">
        <v>6</v>
      </c>
      <c r="N7">
        <v>0.5</v>
      </c>
      <c r="O7">
        <v>15</v>
      </c>
      <c r="P7">
        <v>2.5</v>
      </c>
      <c r="Q7">
        <v>3</v>
      </c>
      <c r="R7">
        <v>1</v>
      </c>
      <c r="S7">
        <v>0.5</v>
      </c>
      <c r="T7">
        <v>21.5</v>
      </c>
      <c r="U7">
        <v>68</v>
      </c>
      <c r="V7">
        <v>74</v>
      </c>
      <c r="W7">
        <v>51</v>
      </c>
      <c r="X7">
        <v>71.5</v>
      </c>
      <c r="Y7">
        <v>29</v>
      </c>
      <c r="Z7">
        <v>19</v>
      </c>
      <c r="AA7">
        <v>370.5</v>
      </c>
      <c r="AB7">
        <v>19.5</v>
      </c>
      <c r="AF7" s="18">
        <v>44496</v>
      </c>
      <c r="AG7">
        <v>16</v>
      </c>
      <c r="AH7">
        <v>0.5</v>
      </c>
      <c r="AI7">
        <v>9.5</v>
      </c>
      <c r="AJ7">
        <v>1</v>
      </c>
      <c r="AK7">
        <v>6</v>
      </c>
      <c r="AL7">
        <v>0.5</v>
      </c>
      <c r="AM7">
        <v>15</v>
      </c>
      <c r="AN7">
        <v>2.5</v>
      </c>
      <c r="AO7">
        <v>3</v>
      </c>
      <c r="AP7">
        <v>1</v>
      </c>
      <c r="AQ7">
        <v>0.5</v>
      </c>
      <c r="AR7">
        <v>21.5</v>
      </c>
      <c r="AS7">
        <v>68</v>
      </c>
      <c r="AT7">
        <v>74</v>
      </c>
      <c r="AU7">
        <v>51</v>
      </c>
      <c r="AV7">
        <v>71.5</v>
      </c>
      <c r="AW7">
        <v>29</v>
      </c>
      <c r="AX7">
        <v>17</v>
      </c>
      <c r="AY7">
        <v>370.5</v>
      </c>
      <c r="AZ7">
        <v>21.794117647058819</v>
      </c>
    </row>
    <row r="8" spans="1:52" x14ac:dyDescent="0.3">
      <c r="A8" s="18">
        <v>44497</v>
      </c>
      <c r="B8">
        <v>18.5</v>
      </c>
      <c r="C8">
        <v>11</v>
      </c>
      <c r="D8">
        <v>64.5</v>
      </c>
      <c r="E8">
        <v>59</v>
      </c>
      <c r="F8">
        <v>43.5</v>
      </c>
      <c r="G8">
        <v>60.5</v>
      </c>
      <c r="H8">
        <v>10.5</v>
      </c>
      <c r="I8">
        <v>0.5</v>
      </c>
      <c r="J8">
        <v>0</v>
      </c>
      <c r="K8">
        <v>0.5</v>
      </c>
      <c r="L8">
        <v>1</v>
      </c>
      <c r="M8">
        <v>0</v>
      </c>
      <c r="N8">
        <v>8</v>
      </c>
      <c r="O8">
        <v>9.5</v>
      </c>
      <c r="P8">
        <v>10</v>
      </c>
      <c r="Q8">
        <v>3</v>
      </c>
      <c r="R8">
        <v>0</v>
      </c>
      <c r="S8">
        <v>37</v>
      </c>
      <c r="T8">
        <v>5.5</v>
      </c>
      <c r="U8">
        <v>0</v>
      </c>
      <c r="V8">
        <v>0</v>
      </c>
      <c r="W8">
        <v>0</v>
      </c>
      <c r="X8">
        <v>0</v>
      </c>
      <c r="Y8">
        <v>0</v>
      </c>
      <c r="Z8">
        <v>24</v>
      </c>
      <c r="AA8">
        <v>342.5</v>
      </c>
      <c r="AB8">
        <v>14.27083333333333</v>
      </c>
      <c r="AF8" s="18">
        <v>44497</v>
      </c>
      <c r="AG8">
        <v>18.5</v>
      </c>
      <c r="AH8">
        <v>11</v>
      </c>
      <c r="AI8">
        <v>64.5</v>
      </c>
      <c r="AJ8">
        <v>59</v>
      </c>
      <c r="AK8">
        <v>43.5</v>
      </c>
      <c r="AL8">
        <v>60.5</v>
      </c>
      <c r="AM8">
        <v>10.5</v>
      </c>
      <c r="AN8">
        <v>0.5</v>
      </c>
      <c r="AO8">
        <v>0.5</v>
      </c>
      <c r="AP8">
        <v>1</v>
      </c>
      <c r="AQ8">
        <v>8</v>
      </c>
      <c r="AR8">
        <v>9.5</v>
      </c>
      <c r="AS8">
        <v>10</v>
      </c>
      <c r="AT8">
        <v>3</v>
      </c>
      <c r="AU8">
        <v>37</v>
      </c>
      <c r="AV8">
        <v>5.5</v>
      </c>
      <c r="AX8">
        <v>16</v>
      </c>
      <c r="AY8">
        <v>342.5</v>
      </c>
      <c r="AZ8">
        <v>21.40625</v>
      </c>
    </row>
    <row r="9" spans="1:52" x14ac:dyDescent="0.3">
      <c r="A9" s="18">
        <v>44500</v>
      </c>
      <c r="B9">
        <v>3</v>
      </c>
      <c r="C9">
        <v>1.5</v>
      </c>
      <c r="D9">
        <v>2</v>
      </c>
      <c r="E9">
        <v>5</v>
      </c>
      <c r="F9">
        <v>3.5</v>
      </c>
      <c r="G9">
        <v>1</v>
      </c>
      <c r="H9">
        <v>4.5</v>
      </c>
      <c r="I9">
        <v>0</v>
      </c>
      <c r="J9">
        <v>0</v>
      </c>
      <c r="K9">
        <v>0</v>
      </c>
      <c r="L9">
        <v>6.5</v>
      </c>
      <c r="M9">
        <v>23</v>
      </c>
      <c r="N9">
        <v>0</v>
      </c>
      <c r="O9">
        <v>4</v>
      </c>
      <c r="P9">
        <v>46.5</v>
      </c>
      <c r="Q9">
        <v>0.5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24</v>
      </c>
      <c r="AA9">
        <v>101</v>
      </c>
      <c r="AB9">
        <v>4.208333333333333</v>
      </c>
      <c r="AF9" s="18">
        <v>44500</v>
      </c>
      <c r="AG9">
        <v>3</v>
      </c>
      <c r="AH9">
        <v>1.5</v>
      </c>
      <c r="AI9">
        <v>2</v>
      </c>
      <c r="AJ9">
        <v>5</v>
      </c>
      <c r="AK9">
        <v>3.5</v>
      </c>
      <c r="AL9">
        <v>1</v>
      </c>
      <c r="AM9">
        <v>4.5</v>
      </c>
      <c r="AN9">
        <v>6.5</v>
      </c>
      <c r="AO9">
        <v>23</v>
      </c>
      <c r="AP9">
        <v>4</v>
      </c>
      <c r="AQ9">
        <v>46.5</v>
      </c>
      <c r="AR9">
        <v>0.5</v>
      </c>
      <c r="AX9">
        <v>12</v>
      </c>
      <c r="AY9">
        <v>101</v>
      </c>
      <c r="AZ9">
        <v>8.4166666666666661</v>
      </c>
    </row>
    <row r="10" spans="1:52" x14ac:dyDescent="0.3">
      <c r="A10" s="18">
        <v>44678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28.5</v>
      </c>
      <c r="O10">
        <v>0.5</v>
      </c>
      <c r="P10">
        <v>0</v>
      </c>
      <c r="Q10">
        <v>0</v>
      </c>
      <c r="R10">
        <v>0</v>
      </c>
      <c r="S10">
        <v>0</v>
      </c>
      <c r="T10">
        <v>0</v>
      </c>
      <c r="U10">
        <v>4</v>
      </c>
      <c r="V10">
        <v>69.5</v>
      </c>
      <c r="W10">
        <v>2</v>
      </c>
      <c r="X10">
        <v>1</v>
      </c>
      <c r="Y10">
        <v>2</v>
      </c>
      <c r="Z10">
        <v>24</v>
      </c>
      <c r="AA10">
        <v>107.5</v>
      </c>
      <c r="AB10">
        <v>4.479166666666667</v>
      </c>
      <c r="AF10" s="18">
        <v>44678</v>
      </c>
      <c r="AG10">
        <v>28.5</v>
      </c>
      <c r="AH10">
        <v>0.5</v>
      </c>
      <c r="AI10">
        <v>4</v>
      </c>
      <c r="AJ10">
        <v>69.5</v>
      </c>
      <c r="AK10">
        <v>2</v>
      </c>
      <c r="AL10">
        <v>1</v>
      </c>
      <c r="AM10">
        <v>2</v>
      </c>
      <c r="AX10">
        <v>7</v>
      </c>
      <c r="AY10">
        <v>107.5</v>
      </c>
      <c r="AZ10">
        <v>15.357142857142859</v>
      </c>
    </row>
    <row r="11" spans="1:52" x14ac:dyDescent="0.3">
      <c r="A11" s="18">
        <v>44869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78</v>
      </c>
      <c r="R11">
        <v>24</v>
      </c>
      <c r="S11">
        <v>0.5</v>
      </c>
      <c r="T11">
        <v>2.5</v>
      </c>
      <c r="U11">
        <v>0.5</v>
      </c>
      <c r="V11">
        <v>0</v>
      </c>
      <c r="W11">
        <v>0</v>
      </c>
      <c r="X11">
        <v>0</v>
      </c>
      <c r="Y11">
        <v>0</v>
      </c>
      <c r="Z11">
        <v>24</v>
      </c>
      <c r="AA11">
        <v>105.5</v>
      </c>
      <c r="AB11">
        <v>4.395833333333333</v>
      </c>
      <c r="AF11" s="18">
        <v>44869</v>
      </c>
      <c r="AG11">
        <v>78</v>
      </c>
      <c r="AH11">
        <v>24</v>
      </c>
      <c r="AI11">
        <v>0.5</v>
      </c>
      <c r="AJ11">
        <v>2.5</v>
      </c>
      <c r="AK11">
        <v>0.5</v>
      </c>
      <c r="AX11">
        <v>5</v>
      </c>
      <c r="AY11">
        <v>105.5</v>
      </c>
      <c r="AZ11">
        <v>21.1</v>
      </c>
    </row>
    <row r="12" spans="1:52" x14ac:dyDescent="0.3">
      <c r="A12" s="18">
        <v>45234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</v>
      </c>
      <c r="Q12">
        <v>19</v>
      </c>
      <c r="R12">
        <v>0</v>
      </c>
      <c r="S12">
        <v>0</v>
      </c>
      <c r="T12">
        <v>25.5</v>
      </c>
      <c r="U12">
        <v>13.5</v>
      </c>
      <c r="V12">
        <v>27.5</v>
      </c>
      <c r="W12">
        <v>1.5</v>
      </c>
      <c r="X12">
        <v>1.5</v>
      </c>
      <c r="Y12">
        <v>2.5</v>
      </c>
      <c r="Z12">
        <v>24</v>
      </c>
      <c r="AA12">
        <v>104</v>
      </c>
      <c r="AB12">
        <v>4.333333333333333</v>
      </c>
      <c r="AF12" s="18">
        <v>45234</v>
      </c>
      <c r="AG12">
        <v>13</v>
      </c>
      <c r="AH12">
        <v>19</v>
      </c>
      <c r="AI12">
        <v>25.5</v>
      </c>
      <c r="AJ12">
        <v>13.5</v>
      </c>
      <c r="AK12">
        <v>27.5</v>
      </c>
      <c r="AL12">
        <v>1.5</v>
      </c>
      <c r="AM12">
        <v>1.5</v>
      </c>
      <c r="AN12">
        <v>2.5</v>
      </c>
      <c r="AX12">
        <v>8</v>
      </c>
      <c r="AY12">
        <v>104</v>
      </c>
      <c r="AZ12">
        <v>13</v>
      </c>
    </row>
    <row r="13" spans="1:52" x14ac:dyDescent="0.3">
      <c r="A13" s="18">
        <v>45266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21</v>
      </c>
      <c r="R13">
        <v>64</v>
      </c>
      <c r="S13">
        <v>65.5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24</v>
      </c>
      <c r="AA13">
        <v>150.5</v>
      </c>
      <c r="AB13">
        <v>6.270833333333333</v>
      </c>
      <c r="AF13" s="18">
        <v>45266</v>
      </c>
      <c r="AG13">
        <v>21</v>
      </c>
      <c r="AH13">
        <v>64</v>
      </c>
      <c r="AI13">
        <v>65.5</v>
      </c>
      <c r="AX13">
        <v>3</v>
      </c>
      <c r="AY13">
        <v>150.5</v>
      </c>
      <c r="AZ13">
        <v>50.166666666666657</v>
      </c>
    </row>
    <row r="14" spans="1:52" x14ac:dyDescent="0.3">
      <c r="A14" s="18">
        <v>45296</v>
      </c>
      <c r="B14">
        <v>0</v>
      </c>
      <c r="C14">
        <v>0.5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36</v>
      </c>
      <c r="T14">
        <v>65.5</v>
      </c>
      <c r="U14">
        <v>5</v>
      </c>
      <c r="V14">
        <v>0.5</v>
      </c>
      <c r="W14">
        <v>0</v>
      </c>
      <c r="X14">
        <v>0</v>
      </c>
      <c r="Y14">
        <v>0</v>
      </c>
      <c r="Z14">
        <v>24</v>
      </c>
      <c r="AA14">
        <v>107.5</v>
      </c>
      <c r="AB14">
        <v>4.479166666666667</v>
      </c>
      <c r="AF14" s="18">
        <v>45296</v>
      </c>
      <c r="AG14">
        <v>0.5</v>
      </c>
      <c r="AH14">
        <v>36</v>
      </c>
      <c r="AI14">
        <v>65.5</v>
      </c>
      <c r="AJ14">
        <v>5</v>
      </c>
      <c r="AK14">
        <v>0.5</v>
      </c>
      <c r="AX14">
        <v>5</v>
      </c>
      <c r="AY14">
        <v>107.5</v>
      </c>
      <c r="AZ14">
        <v>21.5</v>
      </c>
    </row>
    <row r="15" spans="1:52" x14ac:dyDescent="0.3">
      <c r="A15" s="18">
        <v>45308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107</v>
      </c>
      <c r="O15">
        <v>108</v>
      </c>
      <c r="P15">
        <v>72</v>
      </c>
      <c r="Q15">
        <v>0</v>
      </c>
      <c r="R15">
        <v>0</v>
      </c>
      <c r="S15">
        <v>64.5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24</v>
      </c>
      <c r="AA15">
        <v>355.5</v>
      </c>
      <c r="AB15">
        <v>14.8125</v>
      </c>
      <c r="AF15" s="18">
        <v>45308</v>
      </c>
      <c r="AG15">
        <v>4</v>
      </c>
      <c r="AH15">
        <v>107</v>
      </c>
      <c r="AI15">
        <v>108</v>
      </c>
      <c r="AJ15">
        <v>72</v>
      </c>
      <c r="AK15">
        <v>64.5</v>
      </c>
      <c r="AX15">
        <v>5</v>
      </c>
      <c r="AY15">
        <v>355.5</v>
      </c>
      <c r="AZ15">
        <v>71.099999999999994</v>
      </c>
    </row>
    <row r="16" spans="1:52" x14ac:dyDescent="0.3">
      <c r="A16" s="18">
        <v>45310</v>
      </c>
      <c r="B16">
        <v>0</v>
      </c>
      <c r="C16">
        <v>6</v>
      </c>
      <c r="D16">
        <v>10</v>
      </c>
      <c r="E16">
        <v>6</v>
      </c>
      <c r="F16">
        <v>5.5</v>
      </c>
      <c r="G16">
        <v>2.5</v>
      </c>
      <c r="H16">
        <v>9.5</v>
      </c>
      <c r="I16">
        <v>22.5</v>
      </c>
      <c r="J16">
        <v>2.5</v>
      </c>
      <c r="K16">
        <v>12</v>
      </c>
      <c r="L16">
        <v>36.5</v>
      </c>
      <c r="M16">
        <v>15</v>
      </c>
      <c r="N16">
        <v>7</v>
      </c>
      <c r="O16">
        <v>9</v>
      </c>
      <c r="P16">
        <v>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24</v>
      </c>
      <c r="AA16">
        <v>149</v>
      </c>
      <c r="AB16">
        <v>6.208333333333333</v>
      </c>
      <c r="AF16" s="18">
        <v>45310</v>
      </c>
      <c r="AG16">
        <v>6</v>
      </c>
      <c r="AH16">
        <v>10</v>
      </c>
      <c r="AI16">
        <v>6</v>
      </c>
      <c r="AJ16">
        <v>5.5</v>
      </c>
      <c r="AK16">
        <v>2.5</v>
      </c>
      <c r="AL16">
        <v>9.5</v>
      </c>
      <c r="AM16">
        <v>22.5</v>
      </c>
      <c r="AN16">
        <v>2.5</v>
      </c>
      <c r="AO16">
        <v>12</v>
      </c>
      <c r="AP16">
        <v>36.5</v>
      </c>
      <c r="AQ16">
        <v>15</v>
      </c>
      <c r="AR16">
        <v>7</v>
      </c>
      <c r="AS16">
        <v>9</v>
      </c>
      <c r="AT16">
        <v>5</v>
      </c>
      <c r="AX16">
        <v>14</v>
      </c>
      <c r="AY16">
        <v>149</v>
      </c>
      <c r="AZ16">
        <v>10.642857142857141</v>
      </c>
    </row>
    <row r="17" spans="1:52" x14ac:dyDescent="0.3">
      <c r="A17" s="18">
        <v>45318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4</v>
      </c>
      <c r="J17">
        <v>4.5</v>
      </c>
      <c r="K17">
        <v>0</v>
      </c>
      <c r="L17">
        <v>0</v>
      </c>
      <c r="M17">
        <v>22</v>
      </c>
      <c r="N17">
        <v>40</v>
      </c>
      <c r="O17">
        <v>33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24</v>
      </c>
      <c r="AA17">
        <v>103.5</v>
      </c>
      <c r="AB17">
        <v>4.3125</v>
      </c>
      <c r="AF17" s="18">
        <v>45318</v>
      </c>
      <c r="AG17">
        <v>4</v>
      </c>
      <c r="AH17">
        <v>4.5</v>
      </c>
      <c r="AI17">
        <v>22</v>
      </c>
      <c r="AJ17">
        <v>40</v>
      </c>
      <c r="AK17">
        <v>33</v>
      </c>
      <c r="AX17">
        <v>5</v>
      </c>
      <c r="AY17">
        <v>103.5</v>
      </c>
      <c r="AZ17">
        <v>20.7</v>
      </c>
    </row>
    <row r="18" spans="1:52" x14ac:dyDescent="0.3">
      <c r="A18" s="18">
        <v>45386</v>
      </c>
      <c r="I18">
        <v>75</v>
      </c>
      <c r="J18">
        <v>0</v>
      </c>
      <c r="K18">
        <v>0</v>
      </c>
      <c r="L18">
        <v>0</v>
      </c>
      <c r="M18">
        <v>0</v>
      </c>
      <c r="N18">
        <v>0</v>
      </c>
      <c r="O18">
        <v>27</v>
      </c>
      <c r="P18">
        <v>0</v>
      </c>
      <c r="Q18">
        <v>0.5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17</v>
      </c>
      <c r="AA18">
        <v>102.5</v>
      </c>
      <c r="AB18">
        <v>6.0294117647058822</v>
      </c>
      <c r="AF18" s="18">
        <v>45386</v>
      </c>
      <c r="AG18">
        <v>75</v>
      </c>
      <c r="AH18">
        <v>27</v>
      </c>
      <c r="AI18">
        <v>0.5</v>
      </c>
      <c r="AX18">
        <v>3</v>
      </c>
      <c r="AY18">
        <v>102.5</v>
      </c>
      <c r="AZ18">
        <v>34.166666666666657</v>
      </c>
    </row>
    <row r="19" spans="1:52" x14ac:dyDescent="0.3">
      <c r="A19" s="18">
        <v>45451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131.5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24</v>
      </c>
      <c r="AA19">
        <v>146.5</v>
      </c>
      <c r="AB19">
        <v>6.104166666666667</v>
      </c>
      <c r="AF19" s="18">
        <v>45451</v>
      </c>
      <c r="AG19">
        <v>2</v>
      </c>
      <c r="AH19">
        <v>131.5</v>
      </c>
      <c r="AI19">
        <v>13</v>
      </c>
      <c r="AX19">
        <v>3</v>
      </c>
      <c r="AY19">
        <v>146.5</v>
      </c>
      <c r="AZ19">
        <v>48.833333333333343</v>
      </c>
    </row>
    <row r="20" spans="1:52" x14ac:dyDescent="0.3">
      <c r="A20" s="18">
        <v>45615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8.5</v>
      </c>
      <c r="Q20">
        <v>36.5</v>
      </c>
      <c r="R20">
        <v>135</v>
      </c>
      <c r="S20">
        <v>2.5</v>
      </c>
      <c r="T20">
        <v>2</v>
      </c>
      <c r="U20">
        <v>1</v>
      </c>
      <c r="V20">
        <v>0</v>
      </c>
      <c r="W20">
        <v>0</v>
      </c>
      <c r="X20">
        <v>0</v>
      </c>
      <c r="Y20">
        <v>0</v>
      </c>
      <c r="Z20">
        <v>24</v>
      </c>
      <c r="AA20">
        <v>185.5</v>
      </c>
      <c r="AB20">
        <v>7.729166666666667</v>
      </c>
      <c r="AF20" s="18">
        <v>45615</v>
      </c>
      <c r="AG20">
        <v>8.5</v>
      </c>
      <c r="AH20">
        <v>36.5</v>
      </c>
      <c r="AI20">
        <v>135</v>
      </c>
      <c r="AJ20">
        <v>2.5</v>
      </c>
      <c r="AK20">
        <v>2</v>
      </c>
      <c r="AL20">
        <v>1</v>
      </c>
      <c r="AX20">
        <v>6</v>
      </c>
      <c r="AY20">
        <v>185.5</v>
      </c>
      <c r="AZ20">
        <v>30.916666666666671</v>
      </c>
    </row>
    <row r="21" spans="1:52" x14ac:dyDescent="0.3">
      <c r="A21" s="18">
        <v>45623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45</v>
      </c>
      <c r="Q21">
        <v>41</v>
      </c>
      <c r="R21">
        <v>7.5</v>
      </c>
      <c r="S21">
        <v>9</v>
      </c>
      <c r="T21">
        <v>2.5</v>
      </c>
      <c r="U21">
        <v>1.5</v>
      </c>
      <c r="V21">
        <v>0</v>
      </c>
      <c r="W21">
        <v>0</v>
      </c>
      <c r="X21">
        <v>0</v>
      </c>
      <c r="Y21">
        <v>0</v>
      </c>
      <c r="Z21">
        <v>24</v>
      </c>
      <c r="AA21">
        <v>106.5</v>
      </c>
      <c r="AB21">
        <v>4.4375</v>
      </c>
      <c r="AF21" s="18">
        <v>45623</v>
      </c>
      <c r="AG21">
        <v>45</v>
      </c>
      <c r="AH21">
        <v>41</v>
      </c>
      <c r="AI21">
        <v>7.5</v>
      </c>
      <c r="AJ21">
        <v>9</v>
      </c>
      <c r="AK21">
        <v>2.5</v>
      </c>
      <c r="AL21">
        <v>1.5</v>
      </c>
      <c r="AX21">
        <v>6</v>
      </c>
      <c r="AY21">
        <v>106.5</v>
      </c>
      <c r="AZ21">
        <v>17.75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:AY16"/>
  <sheetViews>
    <sheetView workbookViewId="0"/>
  </sheetViews>
  <sheetFormatPr defaultRowHeight="14.4" x14ac:dyDescent="0.3"/>
  <sheetData>
    <row r="4" spans="1:51" x14ac:dyDescent="0.3">
      <c r="A4" s="17" t="s">
        <v>0</v>
      </c>
      <c r="B4" s="17">
        <v>0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 t="s">
        <v>1</v>
      </c>
      <c r="AA4" s="17" t="s">
        <v>2</v>
      </c>
      <c r="AB4" s="17" t="s">
        <v>3</v>
      </c>
      <c r="AF4" s="17" t="s">
        <v>0</v>
      </c>
      <c r="AG4" s="17">
        <v>1</v>
      </c>
      <c r="AH4" s="17">
        <v>2</v>
      </c>
      <c r="AI4" s="17">
        <v>3</v>
      </c>
      <c r="AJ4" s="17">
        <v>4</v>
      </c>
      <c r="AK4" s="17">
        <v>5</v>
      </c>
      <c r="AL4" s="17">
        <v>6</v>
      </c>
      <c r="AM4" s="17">
        <v>7</v>
      </c>
      <c r="AN4" s="17">
        <v>8</v>
      </c>
      <c r="AO4" s="17">
        <v>9</v>
      </c>
      <c r="AP4" s="17">
        <v>10</v>
      </c>
      <c r="AQ4" s="17">
        <v>11</v>
      </c>
      <c r="AR4" s="17">
        <v>12</v>
      </c>
      <c r="AS4" s="17">
        <v>13</v>
      </c>
      <c r="AT4" s="17">
        <v>14</v>
      </c>
      <c r="AU4" s="17">
        <v>15</v>
      </c>
      <c r="AV4" s="17">
        <v>16</v>
      </c>
      <c r="AW4" s="17" t="s">
        <v>1</v>
      </c>
      <c r="AX4" s="17" t="s">
        <v>2</v>
      </c>
      <c r="AY4" s="17" t="s">
        <v>3</v>
      </c>
    </row>
    <row r="5" spans="1:51" x14ac:dyDescent="0.3">
      <c r="A5" s="18">
        <v>44877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23</v>
      </c>
      <c r="N5">
        <v>45</v>
      </c>
      <c r="O5">
        <v>8</v>
      </c>
      <c r="P5">
        <v>34</v>
      </c>
      <c r="Q5">
        <v>8</v>
      </c>
      <c r="R5">
        <v>2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24</v>
      </c>
      <c r="AA5">
        <v>121</v>
      </c>
      <c r="AB5">
        <v>5.041666666666667</v>
      </c>
      <c r="AF5" s="18">
        <v>44877</v>
      </c>
      <c r="AG5">
        <v>23</v>
      </c>
      <c r="AH5">
        <v>45</v>
      </c>
      <c r="AI5">
        <v>8</v>
      </c>
      <c r="AJ5">
        <v>34</v>
      </c>
      <c r="AK5">
        <v>8</v>
      </c>
      <c r="AL5">
        <v>2</v>
      </c>
      <c r="AM5">
        <v>1</v>
      </c>
      <c r="AW5">
        <v>7</v>
      </c>
      <c r="AX5">
        <v>121</v>
      </c>
      <c r="AY5">
        <v>17.285714285714281</v>
      </c>
    </row>
    <row r="6" spans="1:51" x14ac:dyDescent="0.3">
      <c r="A6" s="18">
        <v>44882</v>
      </c>
      <c r="B6">
        <v>7</v>
      </c>
      <c r="C6">
        <v>32</v>
      </c>
      <c r="D6">
        <v>24</v>
      </c>
      <c r="E6">
        <v>8</v>
      </c>
      <c r="F6">
        <v>4</v>
      </c>
      <c r="G6">
        <v>5</v>
      </c>
      <c r="H6">
        <v>4</v>
      </c>
      <c r="I6">
        <v>3</v>
      </c>
      <c r="J6">
        <v>3</v>
      </c>
      <c r="K6">
        <v>4</v>
      </c>
      <c r="L6">
        <v>4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24</v>
      </c>
      <c r="AA6">
        <v>101</v>
      </c>
      <c r="AB6">
        <v>4.208333333333333</v>
      </c>
      <c r="AF6" s="18">
        <v>44882</v>
      </c>
      <c r="AG6">
        <v>7</v>
      </c>
      <c r="AH6">
        <v>32</v>
      </c>
      <c r="AI6">
        <v>24</v>
      </c>
      <c r="AJ6">
        <v>8</v>
      </c>
      <c r="AK6">
        <v>4</v>
      </c>
      <c r="AL6">
        <v>5</v>
      </c>
      <c r="AM6">
        <v>4</v>
      </c>
      <c r="AN6">
        <v>3</v>
      </c>
      <c r="AO6">
        <v>3</v>
      </c>
      <c r="AP6">
        <v>4</v>
      </c>
      <c r="AQ6">
        <v>4</v>
      </c>
      <c r="AR6">
        <v>3</v>
      </c>
      <c r="AW6">
        <v>12</v>
      </c>
      <c r="AX6">
        <v>101</v>
      </c>
      <c r="AY6">
        <v>8.4166666666666661</v>
      </c>
    </row>
    <row r="7" spans="1:51" x14ac:dyDescent="0.3">
      <c r="A7" s="18">
        <v>45255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11</v>
      </c>
      <c r="N7">
        <v>39</v>
      </c>
      <c r="O7">
        <v>0</v>
      </c>
      <c r="P7">
        <v>14</v>
      </c>
      <c r="Q7">
        <v>41</v>
      </c>
      <c r="R7">
        <v>1</v>
      </c>
      <c r="S7">
        <v>3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24</v>
      </c>
      <c r="AA7">
        <v>112</v>
      </c>
      <c r="AB7">
        <v>4.666666666666667</v>
      </c>
      <c r="AF7" s="18">
        <v>45255</v>
      </c>
      <c r="AG7">
        <v>1</v>
      </c>
      <c r="AH7">
        <v>11</v>
      </c>
      <c r="AI7">
        <v>39</v>
      </c>
      <c r="AJ7">
        <v>14</v>
      </c>
      <c r="AK7">
        <v>41</v>
      </c>
      <c r="AL7">
        <v>1</v>
      </c>
      <c r="AM7">
        <v>3</v>
      </c>
      <c r="AN7">
        <v>1</v>
      </c>
      <c r="AO7">
        <v>1</v>
      </c>
      <c r="AW7">
        <v>9</v>
      </c>
      <c r="AX7">
        <v>112</v>
      </c>
      <c r="AY7">
        <v>12.444444444444439</v>
      </c>
    </row>
    <row r="8" spans="1:51" x14ac:dyDescent="0.3">
      <c r="A8" s="18">
        <v>45285</v>
      </c>
      <c r="B8">
        <v>0</v>
      </c>
      <c r="C8">
        <v>0</v>
      </c>
      <c r="D8">
        <v>0</v>
      </c>
      <c r="E8">
        <v>4</v>
      </c>
      <c r="F8">
        <v>10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2</v>
      </c>
      <c r="S8">
        <v>0</v>
      </c>
      <c r="T8">
        <v>0</v>
      </c>
      <c r="U8">
        <v>0</v>
      </c>
      <c r="V8">
        <v>100</v>
      </c>
      <c r="W8">
        <v>16</v>
      </c>
      <c r="X8">
        <v>0</v>
      </c>
      <c r="Y8">
        <v>0</v>
      </c>
      <c r="Z8">
        <v>24</v>
      </c>
      <c r="AA8">
        <v>135</v>
      </c>
      <c r="AB8">
        <v>5.625</v>
      </c>
      <c r="AF8" s="18">
        <v>45285</v>
      </c>
      <c r="AG8">
        <v>4</v>
      </c>
      <c r="AH8">
        <v>10</v>
      </c>
      <c r="AI8">
        <v>1</v>
      </c>
      <c r="AJ8">
        <v>2</v>
      </c>
      <c r="AK8">
        <v>2</v>
      </c>
      <c r="AL8">
        <v>100</v>
      </c>
      <c r="AM8">
        <v>16</v>
      </c>
      <c r="AW8">
        <v>7</v>
      </c>
      <c r="AX8">
        <v>135</v>
      </c>
      <c r="AY8">
        <v>19.285714285714281</v>
      </c>
    </row>
    <row r="9" spans="1:51" x14ac:dyDescent="0.3">
      <c r="A9" s="18">
        <v>45295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8</v>
      </c>
      <c r="P9">
        <v>1</v>
      </c>
      <c r="Q9">
        <v>17</v>
      </c>
      <c r="R9">
        <v>87</v>
      </c>
      <c r="S9">
        <v>5</v>
      </c>
      <c r="T9">
        <v>19</v>
      </c>
      <c r="U9">
        <v>13</v>
      </c>
      <c r="V9">
        <v>13</v>
      </c>
      <c r="W9">
        <v>5</v>
      </c>
      <c r="X9">
        <v>4</v>
      </c>
      <c r="Y9">
        <v>2</v>
      </c>
      <c r="Z9">
        <v>24</v>
      </c>
      <c r="AA9">
        <v>174</v>
      </c>
      <c r="AB9">
        <v>7.25</v>
      </c>
      <c r="AF9" s="18">
        <v>45295</v>
      </c>
      <c r="AG9">
        <v>8</v>
      </c>
      <c r="AH9">
        <v>1</v>
      </c>
      <c r="AI9">
        <v>17</v>
      </c>
      <c r="AJ9">
        <v>87</v>
      </c>
      <c r="AK9">
        <v>5</v>
      </c>
      <c r="AL9">
        <v>19</v>
      </c>
      <c r="AM9">
        <v>13</v>
      </c>
      <c r="AN9">
        <v>13</v>
      </c>
      <c r="AO9">
        <v>5</v>
      </c>
      <c r="AP9">
        <v>4</v>
      </c>
      <c r="AQ9">
        <v>2</v>
      </c>
      <c r="AW9">
        <v>11</v>
      </c>
      <c r="AX9">
        <v>174</v>
      </c>
      <c r="AY9">
        <v>15.81818181818182</v>
      </c>
    </row>
    <row r="10" spans="1:51" x14ac:dyDescent="0.3">
      <c r="A10" s="18">
        <v>45310</v>
      </c>
      <c r="B10">
        <v>4</v>
      </c>
      <c r="C10">
        <v>7</v>
      </c>
      <c r="D10">
        <v>7</v>
      </c>
      <c r="E10">
        <v>29</v>
      </c>
      <c r="F10">
        <v>34</v>
      </c>
      <c r="G10">
        <v>8</v>
      </c>
      <c r="H10">
        <v>8</v>
      </c>
      <c r="I10">
        <v>23</v>
      </c>
      <c r="J10">
        <v>8</v>
      </c>
      <c r="K10">
        <v>10</v>
      </c>
      <c r="L10">
        <v>20</v>
      </c>
      <c r="M10">
        <v>14</v>
      </c>
      <c r="N10">
        <v>6</v>
      </c>
      <c r="O10">
        <v>8</v>
      </c>
      <c r="P10">
        <v>8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24</v>
      </c>
      <c r="AA10">
        <v>196</v>
      </c>
      <c r="AB10">
        <v>8.1666666666666661</v>
      </c>
      <c r="AF10" s="18">
        <v>45310</v>
      </c>
      <c r="AG10">
        <v>4</v>
      </c>
      <c r="AH10">
        <v>7</v>
      </c>
      <c r="AI10">
        <v>7</v>
      </c>
      <c r="AJ10">
        <v>29</v>
      </c>
      <c r="AK10">
        <v>34</v>
      </c>
      <c r="AL10">
        <v>8</v>
      </c>
      <c r="AM10">
        <v>8</v>
      </c>
      <c r="AN10">
        <v>23</v>
      </c>
      <c r="AO10">
        <v>8</v>
      </c>
      <c r="AP10">
        <v>10</v>
      </c>
      <c r="AQ10">
        <v>20</v>
      </c>
      <c r="AR10">
        <v>14</v>
      </c>
      <c r="AS10">
        <v>6</v>
      </c>
      <c r="AT10">
        <v>8</v>
      </c>
      <c r="AU10">
        <v>8</v>
      </c>
      <c r="AV10">
        <v>2</v>
      </c>
      <c r="AW10">
        <v>16</v>
      </c>
      <c r="AX10">
        <v>196</v>
      </c>
      <c r="AY10">
        <v>12.25</v>
      </c>
    </row>
    <row r="11" spans="1:51" x14ac:dyDescent="0.3">
      <c r="A11" s="18">
        <v>45318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6</v>
      </c>
      <c r="J11">
        <v>4</v>
      </c>
      <c r="K11">
        <v>18</v>
      </c>
      <c r="L11">
        <v>28</v>
      </c>
      <c r="M11">
        <v>74</v>
      </c>
      <c r="N11">
        <v>14</v>
      </c>
      <c r="O11">
        <v>0</v>
      </c>
      <c r="P11">
        <v>5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4</v>
      </c>
      <c r="X11">
        <v>0</v>
      </c>
      <c r="Y11">
        <v>0</v>
      </c>
      <c r="Z11">
        <v>24</v>
      </c>
      <c r="AA11">
        <v>164</v>
      </c>
      <c r="AB11">
        <v>6.833333333333333</v>
      </c>
      <c r="AF11" s="18">
        <v>45318</v>
      </c>
      <c r="AG11">
        <v>10</v>
      </c>
      <c r="AH11">
        <v>6</v>
      </c>
      <c r="AI11">
        <v>4</v>
      </c>
      <c r="AJ11">
        <v>18</v>
      </c>
      <c r="AK11">
        <v>28</v>
      </c>
      <c r="AL11">
        <v>74</v>
      </c>
      <c r="AM11">
        <v>14</v>
      </c>
      <c r="AN11">
        <v>5</v>
      </c>
      <c r="AO11">
        <v>1</v>
      </c>
      <c r="AP11">
        <v>4</v>
      </c>
      <c r="AW11">
        <v>10</v>
      </c>
      <c r="AX11">
        <v>164</v>
      </c>
      <c r="AY11">
        <v>16.399999999999999</v>
      </c>
    </row>
    <row r="12" spans="1:51" x14ac:dyDescent="0.3">
      <c r="A12" s="18">
        <v>45360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11</v>
      </c>
      <c r="J12">
        <v>19</v>
      </c>
      <c r="K12">
        <v>9</v>
      </c>
      <c r="L12">
        <v>30</v>
      </c>
      <c r="M12">
        <v>20</v>
      </c>
      <c r="N12">
        <v>7</v>
      </c>
      <c r="O12">
        <v>1</v>
      </c>
      <c r="P12">
        <v>5</v>
      </c>
      <c r="Q12">
        <v>1</v>
      </c>
      <c r="R12">
        <v>1</v>
      </c>
      <c r="S12">
        <v>1</v>
      </c>
      <c r="T12">
        <v>0</v>
      </c>
      <c r="U12">
        <v>1</v>
      </c>
      <c r="V12">
        <v>1</v>
      </c>
      <c r="W12">
        <v>0</v>
      </c>
      <c r="X12">
        <v>1</v>
      </c>
      <c r="Y12">
        <v>0</v>
      </c>
      <c r="Z12">
        <v>24</v>
      </c>
      <c r="AA12">
        <v>108</v>
      </c>
      <c r="AB12">
        <v>4.5</v>
      </c>
      <c r="AF12" s="18">
        <v>45360</v>
      </c>
      <c r="AG12">
        <v>11</v>
      </c>
      <c r="AH12">
        <v>19</v>
      </c>
      <c r="AI12">
        <v>9</v>
      </c>
      <c r="AJ12">
        <v>30</v>
      </c>
      <c r="AK12">
        <v>20</v>
      </c>
      <c r="AL12">
        <v>7</v>
      </c>
      <c r="AM12">
        <v>1</v>
      </c>
      <c r="AN12">
        <v>5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W12">
        <v>14</v>
      </c>
      <c r="AX12">
        <v>108</v>
      </c>
      <c r="AY12">
        <v>7.7142857142857144</v>
      </c>
    </row>
    <row r="13" spans="1:51" x14ac:dyDescent="0.3">
      <c r="A13" s="18">
        <v>45394</v>
      </c>
      <c r="B13">
        <v>0</v>
      </c>
      <c r="C13">
        <v>97</v>
      </c>
      <c r="D13">
        <v>31</v>
      </c>
      <c r="E13">
        <v>4</v>
      </c>
      <c r="F13">
        <v>1</v>
      </c>
      <c r="G13">
        <v>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21</v>
      </c>
      <c r="Q13">
        <v>16</v>
      </c>
      <c r="R13">
        <v>4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24</v>
      </c>
      <c r="AA13">
        <v>183</v>
      </c>
      <c r="AB13">
        <v>7.625</v>
      </c>
      <c r="AF13" s="18">
        <v>45394</v>
      </c>
      <c r="AG13">
        <v>97</v>
      </c>
      <c r="AH13">
        <v>31</v>
      </c>
      <c r="AI13">
        <v>4</v>
      </c>
      <c r="AJ13">
        <v>1</v>
      </c>
      <c r="AK13">
        <v>5</v>
      </c>
      <c r="AL13">
        <v>21</v>
      </c>
      <c r="AM13">
        <v>16</v>
      </c>
      <c r="AN13">
        <v>4</v>
      </c>
      <c r="AO13">
        <v>4</v>
      </c>
      <c r="AW13">
        <v>9</v>
      </c>
      <c r="AX13">
        <v>183</v>
      </c>
      <c r="AY13">
        <v>20.333333333333329</v>
      </c>
    </row>
    <row r="14" spans="1:51" x14ac:dyDescent="0.3">
      <c r="A14" s="18">
        <v>45474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68</v>
      </c>
      <c r="Y14">
        <v>128</v>
      </c>
      <c r="Z14">
        <v>24</v>
      </c>
      <c r="AA14">
        <v>196</v>
      </c>
      <c r="AB14">
        <v>8.1666666666666661</v>
      </c>
      <c r="AF14" s="18">
        <v>45474</v>
      </c>
      <c r="AG14">
        <v>68</v>
      </c>
      <c r="AH14">
        <v>128</v>
      </c>
      <c r="AW14">
        <v>2</v>
      </c>
      <c r="AX14">
        <v>196</v>
      </c>
      <c r="AY14">
        <v>98</v>
      </c>
    </row>
    <row r="15" spans="1:51" x14ac:dyDescent="0.3">
      <c r="A15" s="18">
        <v>45479</v>
      </c>
      <c r="B15">
        <v>79</v>
      </c>
      <c r="C15">
        <v>1</v>
      </c>
      <c r="D15">
        <v>0</v>
      </c>
      <c r="J15">
        <v>0</v>
      </c>
      <c r="K15">
        <v>0</v>
      </c>
      <c r="L15">
        <v>1</v>
      </c>
      <c r="M15">
        <v>21</v>
      </c>
      <c r="N15">
        <v>10</v>
      </c>
      <c r="O15">
        <v>8</v>
      </c>
      <c r="P15">
        <v>9</v>
      </c>
      <c r="Q15">
        <v>5</v>
      </c>
      <c r="R15">
        <v>6</v>
      </c>
      <c r="S15">
        <v>0</v>
      </c>
      <c r="T15">
        <v>0</v>
      </c>
      <c r="U15">
        <v>0</v>
      </c>
      <c r="V15">
        <v>0</v>
      </c>
      <c r="W15">
        <v>0</v>
      </c>
      <c r="X15">
        <v>8</v>
      </c>
      <c r="Y15">
        <v>0</v>
      </c>
      <c r="Z15">
        <v>19</v>
      </c>
      <c r="AA15">
        <v>148</v>
      </c>
      <c r="AB15">
        <v>7.7894736842105274</v>
      </c>
      <c r="AF15" s="18">
        <v>45479</v>
      </c>
      <c r="AG15">
        <v>79</v>
      </c>
      <c r="AH15">
        <v>1</v>
      </c>
      <c r="AI15">
        <v>1</v>
      </c>
      <c r="AJ15">
        <v>21</v>
      </c>
      <c r="AK15">
        <v>10</v>
      </c>
      <c r="AL15">
        <v>8</v>
      </c>
      <c r="AM15">
        <v>9</v>
      </c>
      <c r="AN15">
        <v>5</v>
      </c>
      <c r="AO15">
        <v>6</v>
      </c>
      <c r="AP15">
        <v>8</v>
      </c>
      <c r="AW15">
        <v>10</v>
      </c>
      <c r="AX15">
        <v>148</v>
      </c>
      <c r="AY15">
        <v>14.8</v>
      </c>
    </row>
    <row r="16" spans="1:51" x14ac:dyDescent="0.3">
      <c r="A16" s="18">
        <v>45548</v>
      </c>
      <c r="B16">
        <v>67</v>
      </c>
      <c r="C16">
        <v>40</v>
      </c>
      <c r="D16">
        <v>4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24</v>
      </c>
      <c r="AA16">
        <v>113</v>
      </c>
      <c r="AB16">
        <v>4.708333333333333</v>
      </c>
      <c r="AF16" s="18">
        <v>45548</v>
      </c>
      <c r="AG16">
        <v>67</v>
      </c>
      <c r="AH16">
        <v>40</v>
      </c>
      <c r="AI16">
        <v>4</v>
      </c>
      <c r="AJ16">
        <v>2</v>
      </c>
      <c r="AW16">
        <v>4</v>
      </c>
      <c r="AX16">
        <v>113</v>
      </c>
      <c r="AY16">
        <v>28.25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4:AQ7"/>
  <sheetViews>
    <sheetView workbookViewId="0"/>
  </sheetViews>
  <sheetFormatPr defaultRowHeight="14.4" x14ac:dyDescent="0.3"/>
  <sheetData>
    <row r="4" spans="1:43" x14ac:dyDescent="0.3">
      <c r="A4" s="17" t="s">
        <v>0</v>
      </c>
      <c r="B4" s="17">
        <v>0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 t="s">
        <v>1</v>
      </c>
      <c r="AA4" s="17" t="s">
        <v>2</v>
      </c>
      <c r="AB4" s="17" t="s">
        <v>3</v>
      </c>
      <c r="AF4" s="17" t="s">
        <v>0</v>
      </c>
      <c r="AG4" s="17">
        <v>1</v>
      </c>
      <c r="AH4" s="17">
        <v>2</v>
      </c>
      <c r="AI4" s="17">
        <v>3</v>
      </c>
      <c r="AJ4" s="17">
        <v>4</v>
      </c>
      <c r="AK4" s="17">
        <v>5</v>
      </c>
      <c r="AL4" s="17">
        <v>6</v>
      </c>
      <c r="AM4" s="17">
        <v>7</v>
      </c>
      <c r="AN4" s="17">
        <v>8</v>
      </c>
      <c r="AO4" s="17" t="s">
        <v>1</v>
      </c>
      <c r="AP4" s="17" t="s">
        <v>2</v>
      </c>
      <c r="AQ4" s="17" t="s">
        <v>3</v>
      </c>
    </row>
    <row r="5" spans="1:43" x14ac:dyDescent="0.3">
      <c r="A5" s="18">
        <v>45569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15</v>
      </c>
      <c r="R5">
        <v>47</v>
      </c>
      <c r="S5">
        <v>54</v>
      </c>
      <c r="T5">
        <v>1</v>
      </c>
      <c r="U5">
        <v>5</v>
      </c>
      <c r="V5">
        <v>0</v>
      </c>
      <c r="W5">
        <v>0</v>
      </c>
      <c r="X5">
        <v>0</v>
      </c>
      <c r="Y5">
        <v>0</v>
      </c>
      <c r="Z5">
        <v>24</v>
      </c>
      <c r="AA5">
        <v>122</v>
      </c>
      <c r="AB5">
        <v>5.083333333333333</v>
      </c>
      <c r="AF5" s="18">
        <v>45569</v>
      </c>
      <c r="AG5">
        <v>15</v>
      </c>
      <c r="AH5">
        <v>47</v>
      </c>
      <c r="AI5">
        <v>54</v>
      </c>
      <c r="AJ5">
        <v>1</v>
      </c>
      <c r="AK5">
        <v>5</v>
      </c>
      <c r="AO5">
        <v>5</v>
      </c>
      <c r="AP5">
        <v>122</v>
      </c>
      <c r="AQ5">
        <v>24.4</v>
      </c>
    </row>
    <row r="6" spans="1:43" x14ac:dyDescent="0.3">
      <c r="A6" s="18">
        <v>45597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</v>
      </c>
      <c r="R6">
        <v>118</v>
      </c>
      <c r="S6">
        <v>0</v>
      </c>
      <c r="T6">
        <v>7</v>
      </c>
      <c r="U6">
        <v>0</v>
      </c>
      <c r="V6">
        <v>0</v>
      </c>
      <c r="W6">
        <v>0</v>
      </c>
      <c r="X6">
        <v>0</v>
      </c>
      <c r="Y6">
        <v>0</v>
      </c>
      <c r="Z6">
        <v>24</v>
      </c>
      <c r="AA6">
        <v>129</v>
      </c>
      <c r="AB6">
        <v>5.375</v>
      </c>
      <c r="AF6" s="18">
        <v>45597</v>
      </c>
      <c r="AG6">
        <v>4</v>
      </c>
      <c r="AH6">
        <v>118</v>
      </c>
      <c r="AI6">
        <v>7</v>
      </c>
      <c r="AO6">
        <v>3</v>
      </c>
      <c r="AP6">
        <v>129</v>
      </c>
      <c r="AQ6">
        <v>43</v>
      </c>
    </row>
    <row r="7" spans="1:43" x14ac:dyDescent="0.3">
      <c r="A7" s="18">
        <v>45623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6</v>
      </c>
      <c r="Q7">
        <v>2</v>
      </c>
      <c r="R7">
        <v>58</v>
      </c>
      <c r="S7">
        <v>35</v>
      </c>
      <c r="T7">
        <v>9</v>
      </c>
      <c r="U7">
        <v>9</v>
      </c>
      <c r="V7">
        <v>0</v>
      </c>
      <c r="W7">
        <v>0</v>
      </c>
      <c r="X7">
        <v>0</v>
      </c>
      <c r="Y7">
        <v>0</v>
      </c>
      <c r="Z7">
        <v>24</v>
      </c>
      <c r="AA7">
        <v>122</v>
      </c>
      <c r="AB7">
        <v>5.083333333333333</v>
      </c>
      <c r="AF7" s="18">
        <v>45623</v>
      </c>
      <c r="AG7">
        <v>1</v>
      </c>
      <c r="AH7">
        <v>2</v>
      </c>
      <c r="AI7">
        <v>6</v>
      </c>
      <c r="AJ7">
        <v>2</v>
      </c>
      <c r="AK7">
        <v>58</v>
      </c>
      <c r="AL7">
        <v>35</v>
      </c>
      <c r="AM7">
        <v>9</v>
      </c>
      <c r="AN7">
        <v>9</v>
      </c>
      <c r="AO7">
        <v>8</v>
      </c>
      <c r="AP7">
        <v>122</v>
      </c>
      <c r="AQ7">
        <v>15.25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4:BG22"/>
  <sheetViews>
    <sheetView workbookViewId="0"/>
  </sheetViews>
  <sheetFormatPr defaultRowHeight="14.4" x14ac:dyDescent="0.3"/>
  <sheetData>
    <row r="4" spans="1:59" x14ac:dyDescent="0.3">
      <c r="A4" s="17" t="s">
        <v>0</v>
      </c>
      <c r="B4" s="17">
        <v>0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 t="s">
        <v>1</v>
      </c>
      <c r="AA4" s="17" t="s">
        <v>2</v>
      </c>
      <c r="AB4" s="17" t="s">
        <v>3</v>
      </c>
      <c r="AF4" s="17" t="s">
        <v>0</v>
      </c>
      <c r="AG4" s="17">
        <v>1</v>
      </c>
      <c r="AH4" s="17">
        <v>2</v>
      </c>
      <c r="AI4" s="17">
        <v>3</v>
      </c>
      <c r="AJ4" s="17">
        <v>4</v>
      </c>
      <c r="AK4" s="17">
        <v>5</v>
      </c>
      <c r="AL4" s="17">
        <v>6</v>
      </c>
      <c r="AM4" s="17">
        <v>7</v>
      </c>
      <c r="AN4" s="17">
        <v>8</v>
      </c>
      <c r="AO4" s="17">
        <v>9</v>
      </c>
      <c r="AP4" s="17">
        <v>10</v>
      </c>
      <c r="AQ4" s="17">
        <v>11</v>
      </c>
      <c r="AR4" s="17">
        <v>12</v>
      </c>
      <c r="AS4" s="17">
        <v>13</v>
      </c>
      <c r="AT4" s="17">
        <v>14</v>
      </c>
      <c r="AU4" s="17">
        <v>15</v>
      </c>
      <c r="AV4" s="17">
        <v>16</v>
      </c>
      <c r="AW4" s="17">
        <v>17</v>
      </c>
      <c r="AX4" s="17">
        <v>18</v>
      </c>
      <c r="AY4" s="17">
        <v>19</v>
      </c>
      <c r="AZ4" s="17">
        <v>20</v>
      </c>
      <c r="BA4" s="17">
        <v>21</v>
      </c>
      <c r="BB4" s="17">
        <v>22</v>
      </c>
      <c r="BC4" s="17">
        <v>23</v>
      </c>
      <c r="BD4" s="17">
        <v>24</v>
      </c>
      <c r="BE4" s="17" t="s">
        <v>1</v>
      </c>
      <c r="BF4" s="17" t="s">
        <v>2</v>
      </c>
      <c r="BG4" s="17" t="s">
        <v>3</v>
      </c>
    </row>
    <row r="5" spans="1:59" x14ac:dyDescent="0.3">
      <c r="A5" s="18">
        <v>43907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81.5</v>
      </c>
      <c r="U5">
        <v>24</v>
      </c>
      <c r="V5">
        <v>0</v>
      </c>
      <c r="W5">
        <v>0</v>
      </c>
      <c r="X5">
        <v>0</v>
      </c>
      <c r="Y5">
        <v>0</v>
      </c>
      <c r="Z5">
        <v>24</v>
      </c>
      <c r="AA5">
        <v>105.5</v>
      </c>
      <c r="AB5">
        <v>4.395833333333333</v>
      </c>
      <c r="AF5" s="18">
        <v>43907</v>
      </c>
      <c r="AG5">
        <v>81.5</v>
      </c>
      <c r="AH5">
        <v>24</v>
      </c>
      <c r="BE5">
        <v>2</v>
      </c>
      <c r="BF5">
        <v>105.5</v>
      </c>
      <c r="BG5">
        <v>52.75</v>
      </c>
    </row>
    <row r="6" spans="1:59" x14ac:dyDescent="0.3">
      <c r="A6" s="18">
        <v>43961</v>
      </c>
      <c r="B6">
        <v>4.5</v>
      </c>
      <c r="C6">
        <v>2</v>
      </c>
      <c r="D6">
        <v>4.5</v>
      </c>
      <c r="E6">
        <v>39</v>
      </c>
      <c r="F6">
        <v>8</v>
      </c>
      <c r="G6">
        <v>25</v>
      </c>
      <c r="H6">
        <v>23</v>
      </c>
      <c r="I6">
        <v>8.5</v>
      </c>
      <c r="J6">
        <v>2.5</v>
      </c>
      <c r="K6">
        <v>0</v>
      </c>
      <c r="L6">
        <v>0</v>
      </c>
      <c r="M6">
        <v>0</v>
      </c>
      <c r="N6">
        <v>0</v>
      </c>
      <c r="O6">
        <v>3</v>
      </c>
      <c r="P6">
        <v>26</v>
      </c>
      <c r="Q6">
        <v>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24</v>
      </c>
      <c r="AA6">
        <v>153</v>
      </c>
      <c r="AB6">
        <v>6.375</v>
      </c>
      <c r="AF6" s="18">
        <v>43961</v>
      </c>
      <c r="AG6">
        <v>4.5</v>
      </c>
      <c r="AH6">
        <v>2</v>
      </c>
      <c r="AI6">
        <v>4.5</v>
      </c>
      <c r="AJ6">
        <v>39</v>
      </c>
      <c r="AK6">
        <v>8</v>
      </c>
      <c r="AL6">
        <v>25</v>
      </c>
      <c r="AM6">
        <v>23</v>
      </c>
      <c r="AN6">
        <v>8.5</v>
      </c>
      <c r="AO6">
        <v>2.5</v>
      </c>
      <c r="AP6">
        <v>3</v>
      </c>
      <c r="AQ6">
        <v>26</v>
      </c>
      <c r="AR6">
        <v>7</v>
      </c>
      <c r="BE6">
        <v>12</v>
      </c>
      <c r="BF6">
        <v>153</v>
      </c>
      <c r="BG6">
        <v>12.75</v>
      </c>
    </row>
    <row r="7" spans="1:59" x14ac:dyDescent="0.3">
      <c r="A7" s="18">
        <v>44095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67.5</v>
      </c>
      <c r="R7">
        <v>63.5</v>
      </c>
      <c r="S7">
        <v>24.5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24</v>
      </c>
      <c r="AA7">
        <v>156.5</v>
      </c>
      <c r="AB7">
        <v>6.520833333333333</v>
      </c>
      <c r="AF7" s="18">
        <v>44095</v>
      </c>
      <c r="AG7">
        <v>67.5</v>
      </c>
      <c r="AH7">
        <v>63.5</v>
      </c>
      <c r="AI7">
        <v>24.5</v>
      </c>
      <c r="AJ7">
        <v>1</v>
      </c>
      <c r="BE7">
        <v>4</v>
      </c>
      <c r="BF7">
        <v>156.5</v>
      </c>
      <c r="BG7">
        <v>39.125</v>
      </c>
    </row>
    <row r="8" spans="1:59" x14ac:dyDescent="0.3">
      <c r="A8" s="18">
        <v>44669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0.5</v>
      </c>
      <c r="S8">
        <v>18.5</v>
      </c>
      <c r="T8">
        <v>16</v>
      </c>
      <c r="U8">
        <v>16</v>
      </c>
      <c r="V8">
        <v>97.5</v>
      </c>
      <c r="W8">
        <v>5.5</v>
      </c>
      <c r="X8">
        <v>1.5</v>
      </c>
      <c r="Y8">
        <v>0</v>
      </c>
      <c r="Z8">
        <v>24</v>
      </c>
      <c r="AA8">
        <v>155.5</v>
      </c>
      <c r="AB8">
        <v>6.479166666666667</v>
      </c>
      <c r="AF8" s="18">
        <v>44669</v>
      </c>
      <c r="AG8">
        <v>0.5</v>
      </c>
      <c r="AH8">
        <v>18.5</v>
      </c>
      <c r="AI8">
        <v>16</v>
      </c>
      <c r="AJ8">
        <v>16</v>
      </c>
      <c r="AK8">
        <v>97.5</v>
      </c>
      <c r="AL8">
        <v>5.5</v>
      </c>
      <c r="AM8">
        <v>1.5</v>
      </c>
      <c r="BE8">
        <v>7</v>
      </c>
      <c r="BF8">
        <v>155.5</v>
      </c>
      <c r="BG8">
        <v>22.214285714285719</v>
      </c>
    </row>
    <row r="9" spans="1:59" x14ac:dyDescent="0.3">
      <c r="A9" s="18">
        <v>44670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49.5</v>
      </c>
      <c r="P9">
        <v>106</v>
      </c>
      <c r="Q9">
        <v>6.5</v>
      </c>
      <c r="R9">
        <v>3</v>
      </c>
      <c r="S9">
        <v>0.5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24</v>
      </c>
      <c r="AA9">
        <v>165.5</v>
      </c>
      <c r="AB9">
        <v>6.895833333333333</v>
      </c>
      <c r="AF9" s="18">
        <v>44670</v>
      </c>
      <c r="AG9">
        <v>49.5</v>
      </c>
      <c r="AH9">
        <v>106</v>
      </c>
      <c r="AI9">
        <v>6.5</v>
      </c>
      <c r="AJ9">
        <v>3</v>
      </c>
      <c r="AK9">
        <v>0.5</v>
      </c>
      <c r="BE9">
        <v>5</v>
      </c>
      <c r="BF9">
        <v>165.5</v>
      </c>
      <c r="BG9">
        <v>33.1</v>
      </c>
    </row>
    <row r="10" spans="1:59" x14ac:dyDescent="0.3">
      <c r="A10" s="18">
        <v>44724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86</v>
      </c>
      <c r="Q10">
        <v>41</v>
      </c>
      <c r="R10">
        <v>4.5</v>
      </c>
      <c r="S10">
        <v>0</v>
      </c>
      <c r="T10">
        <v>0</v>
      </c>
      <c r="U10">
        <v>0</v>
      </c>
      <c r="V10">
        <v>2</v>
      </c>
      <c r="W10">
        <v>1.5</v>
      </c>
      <c r="X10">
        <v>0</v>
      </c>
      <c r="Y10">
        <v>0</v>
      </c>
      <c r="Z10">
        <v>24</v>
      </c>
      <c r="AA10">
        <v>135</v>
      </c>
      <c r="AB10">
        <v>5.625</v>
      </c>
      <c r="AF10" s="18">
        <v>44724</v>
      </c>
      <c r="AG10">
        <v>86</v>
      </c>
      <c r="AH10">
        <v>41</v>
      </c>
      <c r="AI10">
        <v>4.5</v>
      </c>
      <c r="AJ10">
        <v>2</v>
      </c>
      <c r="AK10">
        <v>1.5</v>
      </c>
      <c r="BE10">
        <v>5</v>
      </c>
      <c r="BF10">
        <v>135</v>
      </c>
      <c r="BG10">
        <v>27</v>
      </c>
    </row>
    <row r="11" spans="1:59" x14ac:dyDescent="0.3">
      <c r="A11" s="18">
        <v>44807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124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24</v>
      </c>
      <c r="AA11">
        <v>124</v>
      </c>
      <c r="AB11">
        <v>5.166666666666667</v>
      </c>
      <c r="AF11" s="18">
        <v>44807</v>
      </c>
      <c r="AG11">
        <v>124</v>
      </c>
      <c r="BE11">
        <v>1</v>
      </c>
      <c r="BF11">
        <v>124</v>
      </c>
      <c r="BG11">
        <v>124</v>
      </c>
    </row>
    <row r="12" spans="1:59" x14ac:dyDescent="0.3">
      <c r="A12" s="18">
        <v>44815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6</v>
      </c>
      <c r="R12">
        <v>58.5</v>
      </c>
      <c r="S12">
        <v>37.5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24</v>
      </c>
      <c r="AA12">
        <v>102</v>
      </c>
      <c r="AB12">
        <v>4.25</v>
      </c>
      <c r="AF12" s="18">
        <v>44815</v>
      </c>
      <c r="AG12">
        <v>6</v>
      </c>
      <c r="AH12">
        <v>58.5</v>
      </c>
      <c r="AI12">
        <v>37.5</v>
      </c>
      <c r="BE12">
        <v>3</v>
      </c>
      <c r="BF12">
        <v>102</v>
      </c>
      <c r="BG12">
        <v>34</v>
      </c>
    </row>
    <row r="13" spans="1:59" x14ac:dyDescent="0.3">
      <c r="A13" s="18">
        <v>44838</v>
      </c>
      <c r="B13">
        <v>0.5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16.5</v>
      </c>
      <c r="P13">
        <v>69</v>
      </c>
      <c r="Q13">
        <v>39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24</v>
      </c>
      <c r="AA13">
        <v>126</v>
      </c>
      <c r="AB13">
        <v>5.25</v>
      </c>
      <c r="AF13" s="18">
        <v>44838</v>
      </c>
      <c r="AG13">
        <v>0.5</v>
      </c>
      <c r="AH13">
        <v>16.5</v>
      </c>
      <c r="AI13">
        <v>69</v>
      </c>
      <c r="AJ13">
        <v>39</v>
      </c>
      <c r="AK13">
        <v>1</v>
      </c>
      <c r="BE13">
        <v>5</v>
      </c>
      <c r="BF13">
        <v>126</v>
      </c>
      <c r="BG13">
        <v>25.2</v>
      </c>
    </row>
    <row r="14" spans="1:59" x14ac:dyDescent="0.3">
      <c r="A14" s="18">
        <v>44855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38</v>
      </c>
      <c r="O14">
        <v>80.5</v>
      </c>
      <c r="P14">
        <v>20.5</v>
      </c>
      <c r="Q14">
        <v>4.5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24</v>
      </c>
      <c r="AA14">
        <v>143.5</v>
      </c>
      <c r="AB14">
        <v>5.979166666666667</v>
      </c>
      <c r="AF14" s="18">
        <v>44855</v>
      </c>
      <c r="AG14">
        <v>38</v>
      </c>
      <c r="AH14">
        <v>80.5</v>
      </c>
      <c r="AI14">
        <v>20.5</v>
      </c>
      <c r="AJ14">
        <v>4.5</v>
      </c>
      <c r="BE14">
        <v>4</v>
      </c>
      <c r="BF14">
        <v>143.5</v>
      </c>
      <c r="BG14">
        <v>35.875</v>
      </c>
    </row>
    <row r="15" spans="1:59" x14ac:dyDescent="0.3">
      <c r="A15" s="18">
        <v>44859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15.5</v>
      </c>
      <c r="O15">
        <v>13.5</v>
      </c>
      <c r="P15">
        <v>17.5</v>
      </c>
      <c r="Q15">
        <v>64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24</v>
      </c>
      <c r="AA15">
        <v>110.5</v>
      </c>
      <c r="AB15">
        <v>4.604166666666667</v>
      </c>
      <c r="AF15" s="18">
        <v>44859</v>
      </c>
      <c r="AG15">
        <v>15.5</v>
      </c>
      <c r="AH15">
        <v>13.5</v>
      </c>
      <c r="AI15">
        <v>17.5</v>
      </c>
      <c r="AJ15">
        <v>64</v>
      </c>
      <c r="BE15">
        <v>4</v>
      </c>
      <c r="BF15">
        <v>110.5</v>
      </c>
      <c r="BG15">
        <v>27.625</v>
      </c>
    </row>
    <row r="16" spans="1:59" x14ac:dyDescent="0.3">
      <c r="A16" s="18">
        <v>44934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27</v>
      </c>
      <c r="O16">
        <v>102.5</v>
      </c>
      <c r="P16">
        <v>4.5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24</v>
      </c>
      <c r="AA16">
        <v>134</v>
      </c>
      <c r="AB16">
        <v>5.583333333333333</v>
      </c>
      <c r="AF16" s="18">
        <v>44934</v>
      </c>
      <c r="AG16">
        <v>27</v>
      </c>
      <c r="AH16">
        <v>102.5</v>
      </c>
      <c r="AI16">
        <v>4.5</v>
      </c>
      <c r="BE16">
        <v>3</v>
      </c>
      <c r="BF16">
        <v>134</v>
      </c>
      <c r="BG16">
        <v>44.666666666666657</v>
      </c>
    </row>
    <row r="17" spans="1:59" x14ac:dyDescent="0.3">
      <c r="A17" s="18">
        <v>45011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11</v>
      </c>
      <c r="Q17">
        <v>6.5</v>
      </c>
      <c r="R17">
        <v>18</v>
      </c>
      <c r="S17">
        <v>16.5</v>
      </c>
      <c r="T17">
        <v>60</v>
      </c>
      <c r="U17">
        <v>12</v>
      </c>
      <c r="V17">
        <v>0</v>
      </c>
      <c r="W17">
        <v>0</v>
      </c>
      <c r="X17">
        <v>0</v>
      </c>
      <c r="Y17">
        <v>0</v>
      </c>
      <c r="Z17">
        <v>24</v>
      </c>
      <c r="AA17">
        <v>125</v>
      </c>
      <c r="AB17">
        <v>5.208333333333333</v>
      </c>
      <c r="AF17" s="18">
        <v>45011</v>
      </c>
      <c r="AG17">
        <v>1</v>
      </c>
      <c r="AH17">
        <v>11</v>
      </c>
      <c r="AI17">
        <v>6.5</v>
      </c>
      <c r="AJ17">
        <v>18</v>
      </c>
      <c r="AK17">
        <v>16.5</v>
      </c>
      <c r="AL17">
        <v>60</v>
      </c>
      <c r="AM17">
        <v>12</v>
      </c>
      <c r="BE17">
        <v>7</v>
      </c>
      <c r="BF17">
        <v>125</v>
      </c>
      <c r="BG17">
        <v>17.857142857142861</v>
      </c>
    </row>
    <row r="18" spans="1:59" x14ac:dyDescent="0.3">
      <c r="A18" s="18">
        <v>45012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22</v>
      </c>
      <c r="N18">
        <v>76.5</v>
      </c>
      <c r="O18">
        <v>0</v>
      </c>
      <c r="P18">
        <v>0.5</v>
      </c>
      <c r="Q18">
        <v>0.5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24</v>
      </c>
      <c r="AA18">
        <v>102.5</v>
      </c>
      <c r="AB18">
        <v>4.270833333333333</v>
      </c>
      <c r="AF18" s="18">
        <v>45012</v>
      </c>
      <c r="AG18">
        <v>1</v>
      </c>
      <c r="AH18">
        <v>22</v>
      </c>
      <c r="AI18">
        <v>76.5</v>
      </c>
      <c r="AJ18">
        <v>0.5</v>
      </c>
      <c r="AK18">
        <v>0.5</v>
      </c>
      <c r="AL18">
        <v>2</v>
      </c>
      <c r="BE18">
        <v>6</v>
      </c>
      <c r="BF18">
        <v>102.5</v>
      </c>
      <c r="BG18">
        <v>17.083333333333329</v>
      </c>
    </row>
    <row r="19" spans="1:59" x14ac:dyDescent="0.3">
      <c r="A19" s="18">
        <v>45054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106.5</v>
      </c>
      <c r="R19">
        <v>2</v>
      </c>
      <c r="S19">
        <v>0.5</v>
      </c>
      <c r="T19">
        <v>4.5</v>
      </c>
      <c r="U19">
        <v>1</v>
      </c>
      <c r="V19">
        <v>0</v>
      </c>
      <c r="W19">
        <v>0</v>
      </c>
      <c r="X19">
        <v>0</v>
      </c>
      <c r="Y19">
        <v>0</v>
      </c>
      <c r="Z19">
        <v>24</v>
      </c>
      <c r="AA19">
        <v>114.5</v>
      </c>
      <c r="AB19">
        <v>4.770833333333333</v>
      </c>
      <c r="AF19" s="18">
        <v>45054</v>
      </c>
      <c r="AG19">
        <v>106.5</v>
      </c>
      <c r="AH19">
        <v>2</v>
      </c>
      <c r="AI19">
        <v>0.5</v>
      </c>
      <c r="AJ19">
        <v>4.5</v>
      </c>
      <c r="AK19">
        <v>1</v>
      </c>
      <c r="BE19">
        <v>5</v>
      </c>
      <c r="BF19">
        <v>114.5</v>
      </c>
      <c r="BG19">
        <v>22.9</v>
      </c>
    </row>
    <row r="20" spans="1:59" x14ac:dyDescent="0.3">
      <c r="A20" s="18">
        <v>45235</v>
      </c>
      <c r="H20">
        <v>112.5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1.5</v>
      </c>
      <c r="Z20">
        <v>10</v>
      </c>
      <c r="AA20">
        <v>115</v>
      </c>
      <c r="AB20">
        <v>11.5</v>
      </c>
      <c r="AF20" s="18">
        <v>45235</v>
      </c>
      <c r="AG20">
        <v>112.5</v>
      </c>
      <c r="AH20">
        <v>1</v>
      </c>
      <c r="AI20">
        <v>1.5</v>
      </c>
      <c r="BE20">
        <v>3</v>
      </c>
      <c r="BF20">
        <v>115</v>
      </c>
      <c r="BG20">
        <v>38.333333333333343</v>
      </c>
    </row>
    <row r="21" spans="1:59" x14ac:dyDescent="0.3">
      <c r="A21" s="18">
        <v>45237</v>
      </c>
      <c r="H21">
        <v>365</v>
      </c>
      <c r="I21">
        <v>46.5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Z21">
        <v>10</v>
      </c>
      <c r="AA21">
        <v>411.5</v>
      </c>
      <c r="AB21">
        <v>41.15</v>
      </c>
      <c r="AF21" s="18">
        <v>45237</v>
      </c>
      <c r="AG21">
        <v>365</v>
      </c>
      <c r="AH21">
        <v>46.5</v>
      </c>
      <c r="BE21">
        <v>2</v>
      </c>
      <c r="BF21">
        <v>411.5</v>
      </c>
      <c r="BG21">
        <v>205.75</v>
      </c>
    </row>
    <row r="22" spans="1:59" x14ac:dyDescent="0.3">
      <c r="A22" s="18">
        <v>45252</v>
      </c>
      <c r="E22">
        <v>130.5</v>
      </c>
      <c r="F22">
        <v>43.5</v>
      </c>
      <c r="H22">
        <v>1</v>
      </c>
      <c r="I22">
        <v>0</v>
      </c>
      <c r="J22">
        <v>0</v>
      </c>
      <c r="K22">
        <v>0</v>
      </c>
      <c r="P22">
        <v>0</v>
      </c>
      <c r="T22">
        <v>2.5</v>
      </c>
      <c r="Z22">
        <v>8</v>
      </c>
      <c r="AA22">
        <v>177.5</v>
      </c>
      <c r="AB22">
        <v>22.1875</v>
      </c>
      <c r="AF22" s="18">
        <v>45252</v>
      </c>
      <c r="AG22">
        <v>130.5</v>
      </c>
      <c r="AH22">
        <v>43.5</v>
      </c>
      <c r="AI22">
        <v>1</v>
      </c>
      <c r="AJ22">
        <v>2.5</v>
      </c>
      <c r="BE22">
        <v>4</v>
      </c>
      <c r="BF22">
        <v>177.5</v>
      </c>
      <c r="BG22">
        <v>44.375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DL12"/>
  <sheetViews>
    <sheetView topLeftCell="AZ1" zoomScale="53" workbookViewId="0">
      <selection activeCell="AC3" sqref="W3:AU3"/>
    </sheetView>
  </sheetViews>
  <sheetFormatPr defaultRowHeight="14.4" x14ac:dyDescent="0.3"/>
  <cols>
    <col min="1" max="1" width="14.77734375" bestFit="1" customWidth="1"/>
    <col min="2" max="2" width="9" bestFit="1" customWidth="1"/>
    <col min="5" max="5" width="16" bestFit="1" customWidth="1"/>
    <col min="6" max="7" width="9" bestFit="1" customWidth="1"/>
    <col min="10" max="10" width="16" bestFit="1" customWidth="1"/>
    <col min="11" max="13" width="9" bestFit="1" customWidth="1"/>
    <col min="16" max="16" width="16" bestFit="1" customWidth="1"/>
    <col min="17" max="20" width="9" bestFit="1" customWidth="1"/>
    <col min="23" max="23" width="16" bestFit="1" customWidth="1"/>
    <col min="24" max="28" width="9" bestFit="1" customWidth="1"/>
    <col min="31" max="31" width="16" bestFit="1" customWidth="1"/>
    <col min="32" max="37" width="9" bestFit="1" customWidth="1"/>
    <col min="40" max="40" width="15.21875" bestFit="1" customWidth="1"/>
    <col min="41" max="47" width="9" bestFit="1" customWidth="1"/>
    <col min="50" max="50" width="15.21875" bestFit="1" customWidth="1"/>
    <col min="51" max="58" width="9" bestFit="1" customWidth="1"/>
    <col min="61" max="61" width="15.6640625" bestFit="1" customWidth="1"/>
    <col min="62" max="70" width="9" bestFit="1" customWidth="1"/>
    <col min="95" max="99" width="9" bestFit="1" customWidth="1"/>
    <col min="102" max="102" width="15.21875" bestFit="1" customWidth="1"/>
    <col min="103" max="116" width="9" bestFit="1" customWidth="1"/>
  </cols>
  <sheetData>
    <row r="3" spans="1:116" ht="18" customHeight="1" x14ac:dyDescent="0.35">
      <c r="A3" s="45" t="s">
        <v>44</v>
      </c>
      <c r="B3" s="37"/>
      <c r="E3" s="45" t="s">
        <v>45</v>
      </c>
      <c r="F3" s="36"/>
      <c r="G3" s="37"/>
      <c r="J3" s="45" t="s">
        <v>46</v>
      </c>
      <c r="K3" s="36"/>
      <c r="L3" s="36"/>
      <c r="M3" s="37"/>
      <c r="P3" s="45" t="s">
        <v>47</v>
      </c>
      <c r="Q3" s="36"/>
      <c r="R3" s="36"/>
      <c r="S3" s="36"/>
      <c r="T3" s="37"/>
      <c r="W3" s="45" t="s">
        <v>48</v>
      </c>
      <c r="X3" s="36"/>
      <c r="Y3" s="36"/>
      <c r="Z3" s="36"/>
      <c r="AA3" s="36"/>
      <c r="AB3" s="37"/>
      <c r="AE3" s="45" t="s">
        <v>49</v>
      </c>
      <c r="AF3" s="36"/>
      <c r="AG3" s="36"/>
      <c r="AH3" s="36"/>
      <c r="AI3" s="36"/>
      <c r="AJ3" s="36"/>
      <c r="AK3" s="37"/>
      <c r="AN3" s="45" t="s">
        <v>50</v>
      </c>
      <c r="AO3" s="36"/>
      <c r="AP3" s="36"/>
      <c r="AQ3" s="36"/>
      <c r="AR3" s="36"/>
      <c r="AS3" s="36"/>
      <c r="AT3" s="36"/>
      <c r="AU3" s="37"/>
      <c r="AX3" s="45" t="s">
        <v>51</v>
      </c>
      <c r="AY3" s="36"/>
      <c r="AZ3" s="36"/>
      <c r="BA3" s="36"/>
      <c r="BB3" s="36"/>
      <c r="BC3" s="36"/>
      <c r="BD3" s="36"/>
      <c r="BE3" s="36"/>
      <c r="BF3" s="37"/>
      <c r="BI3" s="45" t="s">
        <v>52</v>
      </c>
      <c r="BJ3" s="36"/>
      <c r="BK3" s="36"/>
      <c r="BL3" s="36"/>
      <c r="BM3" s="36"/>
      <c r="BN3" s="36"/>
      <c r="BO3" s="36"/>
      <c r="BP3" s="36"/>
      <c r="BQ3" s="36"/>
      <c r="BR3" s="37"/>
      <c r="BU3" s="45" t="s">
        <v>53</v>
      </c>
      <c r="BV3" s="36"/>
      <c r="BW3" s="36"/>
      <c r="BX3" s="36"/>
      <c r="BY3" s="36"/>
      <c r="BZ3" s="36"/>
      <c r="CA3" s="36"/>
      <c r="CB3" s="36"/>
      <c r="CC3" s="36"/>
      <c r="CD3" s="36"/>
      <c r="CE3" s="37"/>
      <c r="CH3" s="45" t="s">
        <v>54</v>
      </c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7"/>
      <c r="CX3" s="45" t="s">
        <v>55</v>
      </c>
      <c r="CY3" s="36"/>
      <c r="CZ3" s="36"/>
      <c r="DA3" s="36"/>
      <c r="DB3" s="36"/>
      <c r="DC3" s="36"/>
      <c r="DD3" s="36"/>
      <c r="DE3" s="36"/>
      <c r="DF3" s="36"/>
      <c r="DG3" s="36"/>
      <c r="DH3" s="36"/>
      <c r="DI3" s="36"/>
      <c r="DJ3" s="36"/>
      <c r="DK3" s="36"/>
      <c r="DL3" s="37"/>
    </row>
    <row r="4" spans="1:116" x14ac:dyDescent="0.3">
      <c r="A4" s="17" t="s">
        <v>0</v>
      </c>
      <c r="B4" s="17">
        <v>1</v>
      </c>
      <c r="E4" s="17" t="s">
        <v>0</v>
      </c>
      <c r="F4" s="17">
        <v>1</v>
      </c>
      <c r="G4" s="17">
        <v>2</v>
      </c>
      <c r="J4" s="17" t="s">
        <v>0</v>
      </c>
      <c r="K4" s="17">
        <v>1</v>
      </c>
      <c r="L4" s="17">
        <v>2</v>
      </c>
      <c r="M4" s="17">
        <v>3</v>
      </c>
      <c r="P4" s="17" t="s">
        <v>0</v>
      </c>
      <c r="Q4" s="17">
        <v>1</v>
      </c>
      <c r="R4" s="17">
        <v>2</v>
      </c>
      <c r="S4" s="17">
        <v>3</v>
      </c>
      <c r="T4" s="17">
        <v>4</v>
      </c>
      <c r="W4" s="17" t="s">
        <v>0</v>
      </c>
      <c r="X4" s="17">
        <v>1</v>
      </c>
      <c r="Y4" s="17">
        <v>2</v>
      </c>
      <c r="Z4" s="17">
        <v>3</v>
      </c>
      <c r="AA4" s="17">
        <v>4</v>
      </c>
      <c r="AB4" s="17">
        <v>5</v>
      </c>
      <c r="AE4" s="17" t="s">
        <v>0</v>
      </c>
      <c r="AF4" s="17">
        <v>1</v>
      </c>
      <c r="AG4" s="17">
        <v>2</v>
      </c>
      <c r="AH4" s="17">
        <v>3</v>
      </c>
      <c r="AI4" s="17">
        <v>4</v>
      </c>
      <c r="AJ4" s="17">
        <v>5</v>
      </c>
      <c r="AK4" s="17">
        <v>6</v>
      </c>
      <c r="AN4" s="17" t="s">
        <v>0</v>
      </c>
      <c r="AO4" s="17">
        <v>1</v>
      </c>
      <c r="AP4" s="17">
        <v>2</v>
      </c>
      <c r="AQ4" s="17">
        <v>3</v>
      </c>
      <c r="AR4" s="17">
        <v>4</v>
      </c>
      <c r="AS4" s="17">
        <v>5</v>
      </c>
      <c r="AT4" s="17">
        <v>6</v>
      </c>
      <c r="AU4" s="17">
        <v>7</v>
      </c>
      <c r="AX4" s="17" t="s">
        <v>0</v>
      </c>
      <c r="AY4" s="17">
        <v>1</v>
      </c>
      <c r="AZ4" s="17">
        <v>2</v>
      </c>
      <c r="BA4" s="17">
        <v>3</v>
      </c>
      <c r="BB4" s="17">
        <v>4</v>
      </c>
      <c r="BC4" s="17">
        <v>5</v>
      </c>
      <c r="BD4" s="17">
        <v>6</v>
      </c>
      <c r="BE4" s="17">
        <v>7</v>
      </c>
      <c r="BF4" s="17">
        <v>8</v>
      </c>
      <c r="BI4" s="17" t="s">
        <v>0</v>
      </c>
      <c r="BJ4" s="17">
        <v>1</v>
      </c>
      <c r="BK4" s="17">
        <v>2</v>
      </c>
      <c r="BL4" s="17">
        <v>3</v>
      </c>
      <c r="BM4" s="17">
        <v>4</v>
      </c>
      <c r="BN4" s="17">
        <v>5</v>
      </c>
      <c r="BO4" s="17">
        <v>6</v>
      </c>
      <c r="BP4" s="17">
        <v>7</v>
      </c>
      <c r="BQ4" s="17">
        <v>8</v>
      </c>
      <c r="BR4" s="17">
        <v>9</v>
      </c>
      <c r="BU4" s="17" t="s">
        <v>0</v>
      </c>
      <c r="BV4" s="17">
        <v>1</v>
      </c>
      <c r="BW4" s="17">
        <v>2</v>
      </c>
      <c r="BX4" s="17">
        <v>3</v>
      </c>
      <c r="BY4" s="17">
        <v>4</v>
      </c>
      <c r="BZ4" s="17">
        <v>5</v>
      </c>
      <c r="CA4" s="17">
        <v>6</v>
      </c>
      <c r="CB4" s="17">
        <v>7</v>
      </c>
      <c r="CC4" s="17">
        <v>8</v>
      </c>
      <c r="CD4" s="17">
        <v>9</v>
      </c>
      <c r="CE4" s="17">
        <v>10</v>
      </c>
      <c r="CH4" s="17" t="s">
        <v>0</v>
      </c>
      <c r="CI4" s="17">
        <v>1</v>
      </c>
      <c r="CJ4" s="17">
        <v>2</v>
      </c>
      <c r="CK4" s="17">
        <v>3</v>
      </c>
      <c r="CL4" s="17">
        <v>4</v>
      </c>
      <c r="CM4" s="17">
        <v>5</v>
      </c>
      <c r="CN4" s="17">
        <v>6</v>
      </c>
      <c r="CO4" s="17">
        <v>7</v>
      </c>
      <c r="CP4" s="17">
        <v>8</v>
      </c>
      <c r="CQ4" s="17">
        <v>9</v>
      </c>
      <c r="CR4" s="17">
        <v>10</v>
      </c>
      <c r="CS4" s="17">
        <v>11</v>
      </c>
      <c r="CT4" s="17">
        <v>12</v>
      </c>
      <c r="CU4" s="17">
        <v>13</v>
      </c>
      <c r="CX4" s="17" t="s">
        <v>0</v>
      </c>
      <c r="CY4" s="17">
        <v>1</v>
      </c>
      <c r="CZ4" s="17">
        <v>2</v>
      </c>
      <c r="DA4" s="17">
        <v>3</v>
      </c>
      <c r="DB4" s="17">
        <v>4</v>
      </c>
      <c r="DC4" s="17">
        <v>5</v>
      </c>
      <c r="DD4" s="17">
        <v>6</v>
      </c>
      <c r="DE4" s="17">
        <v>7</v>
      </c>
      <c r="DF4" s="17">
        <v>8</v>
      </c>
      <c r="DG4" s="17">
        <v>9</v>
      </c>
      <c r="DH4" s="17">
        <v>10</v>
      </c>
      <c r="DI4" s="17">
        <v>11</v>
      </c>
      <c r="DJ4" s="17">
        <v>12</v>
      </c>
      <c r="DK4" s="17">
        <v>13</v>
      </c>
      <c r="DL4" s="17">
        <v>14</v>
      </c>
    </row>
    <row r="5" spans="1:116" x14ac:dyDescent="0.3">
      <c r="A5" s="18">
        <v>43407</v>
      </c>
      <c r="B5">
        <v>100</v>
      </c>
      <c r="E5" s="18">
        <v>43410</v>
      </c>
      <c r="F5">
        <v>16.981132075471699</v>
      </c>
      <c r="G5">
        <v>83.018867924528308</v>
      </c>
      <c r="J5" s="18">
        <v>43400</v>
      </c>
      <c r="K5">
        <v>28.988764044943821</v>
      </c>
      <c r="L5">
        <v>0.44943820224719111</v>
      </c>
      <c r="M5">
        <v>70.561797752808985</v>
      </c>
      <c r="P5" s="18">
        <v>43413</v>
      </c>
      <c r="Q5">
        <v>47.533632286995513</v>
      </c>
      <c r="R5">
        <v>2.391629297458894</v>
      </c>
      <c r="S5">
        <v>22.571001494768311</v>
      </c>
      <c r="T5">
        <v>27.503736920777278</v>
      </c>
      <c r="W5" s="18">
        <v>43396</v>
      </c>
      <c r="X5">
        <v>26.666666666666671</v>
      </c>
      <c r="Y5">
        <v>44.285714285714278</v>
      </c>
      <c r="Z5">
        <v>6.666666666666667</v>
      </c>
      <c r="AA5">
        <v>19.523809523809529</v>
      </c>
      <c r="AB5">
        <v>2.8571428571428572</v>
      </c>
      <c r="AE5" s="18">
        <v>43854</v>
      </c>
      <c r="AF5">
        <v>1.8867924528301889</v>
      </c>
      <c r="AG5">
        <v>16.981132075471699</v>
      </c>
      <c r="AH5">
        <v>52.830188679245282</v>
      </c>
      <c r="AI5">
        <v>18.867924528301891</v>
      </c>
      <c r="AJ5">
        <v>7.5471698113207548</v>
      </c>
      <c r="AK5">
        <v>1.8867924528301889</v>
      </c>
      <c r="AN5" s="18">
        <v>44246</v>
      </c>
      <c r="AO5">
        <v>1.8656716417910451</v>
      </c>
      <c r="AP5">
        <v>60.447761194029837</v>
      </c>
      <c r="AQ5">
        <v>32.089552238805972</v>
      </c>
      <c r="AR5">
        <v>1.4925373134328359</v>
      </c>
      <c r="AS5">
        <v>0.37313432835820892</v>
      </c>
      <c r="AT5">
        <v>2.238805970149254</v>
      </c>
      <c r="AU5">
        <v>1.4925373134328359</v>
      </c>
      <c r="AX5" s="18">
        <v>43490</v>
      </c>
      <c r="AY5">
        <v>0.58565153733528552</v>
      </c>
      <c r="AZ5">
        <v>4.3923865300146412</v>
      </c>
      <c r="BA5">
        <v>0.58565153733528552</v>
      </c>
      <c r="BB5">
        <v>1.171303074670571</v>
      </c>
      <c r="BC5">
        <v>1.9033674963396781</v>
      </c>
      <c r="BD5">
        <v>11.27379209370425</v>
      </c>
      <c r="BE5">
        <v>17.569546120058561</v>
      </c>
      <c r="BF5">
        <v>62.518301610541727</v>
      </c>
      <c r="BI5" s="18">
        <v>45318</v>
      </c>
      <c r="BJ5">
        <v>12.996389891696751</v>
      </c>
      <c r="BK5">
        <v>38.628158844765338</v>
      </c>
      <c r="BL5">
        <v>13.71841155234657</v>
      </c>
      <c r="BM5">
        <v>3.9711191335740068</v>
      </c>
      <c r="BN5">
        <v>0.72202166064981954</v>
      </c>
      <c r="BO5">
        <v>16.60649819494585</v>
      </c>
      <c r="BP5">
        <v>6.8592057761732859</v>
      </c>
      <c r="BQ5">
        <v>4.3321299638989164</v>
      </c>
      <c r="BR5">
        <v>2.1660649819494582</v>
      </c>
      <c r="BU5" s="18">
        <v>43886</v>
      </c>
      <c r="BV5">
        <v>10.76923076923077</v>
      </c>
      <c r="BW5">
        <v>24.30769230769231</v>
      </c>
      <c r="BX5">
        <v>6.1538461538461542</v>
      </c>
      <c r="BY5">
        <v>2.4615384615384621</v>
      </c>
      <c r="BZ5">
        <v>15.69230769230769</v>
      </c>
      <c r="CA5">
        <v>25.23076923076923</v>
      </c>
      <c r="CB5">
        <v>14.15384615384615</v>
      </c>
      <c r="CC5">
        <v>0.30769230769230771</v>
      </c>
      <c r="CD5">
        <v>0.61538461538461542</v>
      </c>
      <c r="CE5">
        <v>0.30769230769230771</v>
      </c>
      <c r="CH5" s="18">
        <v>45310</v>
      </c>
      <c r="CI5">
        <v>3.9285714285714279</v>
      </c>
      <c r="CJ5">
        <v>0.7142857142857143</v>
      </c>
      <c r="CK5">
        <v>10.71428571428571</v>
      </c>
      <c r="CL5">
        <v>5.3571428571428568</v>
      </c>
      <c r="CM5">
        <v>0.7142857142857143</v>
      </c>
      <c r="CN5">
        <v>0.7142857142857143</v>
      </c>
      <c r="CO5">
        <v>2.1428571428571428</v>
      </c>
      <c r="CP5">
        <v>2.8571428571428572</v>
      </c>
      <c r="CQ5">
        <v>1.785714285714286</v>
      </c>
      <c r="CR5">
        <v>2.8571428571428572</v>
      </c>
      <c r="CS5">
        <v>14.285714285714279</v>
      </c>
      <c r="CT5">
        <v>50.714285714285708</v>
      </c>
      <c r="CU5">
        <v>3.214285714285714</v>
      </c>
      <c r="CX5" s="18">
        <v>44497</v>
      </c>
      <c r="CY5">
        <v>5.1565377532228363</v>
      </c>
      <c r="CZ5">
        <v>13.259668508287289</v>
      </c>
      <c r="DA5">
        <v>12.15469613259669</v>
      </c>
      <c r="DB5">
        <v>19.152854511970531</v>
      </c>
      <c r="DC5">
        <v>6.4456721915285451</v>
      </c>
      <c r="DD5">
        <v>21.178637200736649</v>
      </c>
      <c r="DE5">
        <v>6.2615101289134447</v>
      </c>
      <c r="DF5">
        <v>3.6832412523020261</v>
      </c>
      <c r="DG5">
        <v>11.233885819521181</v>
      </c>
      <c r="DH5">
        <v>0.73664825046040516</v>
      </c>
      <c r="DI5">
        <v>0.18416206261510129</v>
      </c>
      <c r="DJ5">
        <v>0.18416206261510129</v>
      </c>
      <c r="DK5">
        <v>0.18416206261510129</v>
      </c>
      <c r="DL5">
        <v>0.18416206261510129</v>
      </c>
    </row>
    <row r="6" spans="1:116" x14ac:dyDescent="0.3">
      <c r="A6" s="17" t="s">
        <v>60</v>
      </c>
      <c r="B6">
        <v>1</v>
      </c>
      <c r="E6" s="18">
        <v>43443</v>
      </c>
      <c r="F6">
        <v>89.099526066350705</v>
      </c>
      <c r="G6">
        <v>10.900473933649289</v>
      </c>
      <c r="J6" s="18">
        <v>43557</v>
      </c>
      <c r="K6">
        <v>0.33557046979865768</v>
      </c>
      <c r="L6">
        <v>11.74496644295302</v>
      </c>
      <c r="M6">
        <v>87.919463087248317</v>
      </c>
      <c r="P6" s="18">
        <v>43495</v>
      </c>
      <c r="Q6">
        <v>35.580524344569277</v>
      </c>
      <c r="R6">
        <v>1.4981273408239699</v>
      </c>
      <c r="S6">
        <v>35.580524344569277</v>
      </c>
      <c r="T6">
        <v>27.340823970037459</v>
      </c>
      <c r="W6" s="18">
        <v>43507</v>
      </c>
      <c r="X6">
        <v>0.73126142595978061</v>
      </c>
      <c r="Y6">
        <v>0.3656307129798903</v>
      </c>
      <c r="Z6">
        <v>0.3656307129798903</v>
      </c>
      <c r="AA6">
        <v>50.365630712979893</v>
      </c>
      <c r="AB6">
        <v>48.171846435100548</v>
      </c>
      <c r="AE6" s="18">
        <v>43869</v>
      </c>
      <c r="AF6">
        <v>15.686274509803919</v>
      </c>
      <c r="AG6">
        <v>15.686274509803919</v>
      </c>
      <c r="AH6">
        <v>35.294117647058833</v>
      </c>
      <c r="AI6">
        <v>27.941176470588239</v>
      </c>
      <c r="AJ6">
        <v>4.9019607843137258</v>
      </c>
      <c r="AK6">
        <v>0.49019607843137247</v>
      </c>
      <c r="AN6" s="17" t="s">
        <v>60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X6" s="18">
        <v>45302</v>
      </c>
      <c r="AY6">
        <v>4.2016806722689077</v>
      </c>
      <c r="AZ6">
        <v>80.11204481792717</v>
      </c>
      <c r="BA6">
        <v>11.76470588235294</v>
      </c>
      <c r="BB6">
        <v>0.28011204481792717</v>
      </c>
      <c r="BC6">
        <v>0.84033613445378152</v>
      </c>
      <c r="BD6">
        <v>0.56022408963585435</v>
      </c>
      <c r="BE6">
        <v>1.9607843137254899</v>
      </c>
      <c r="BF6">
        <v>0.28011204481792717</v>
      </c>
      <c r="BI6" s="18">
        <v>45645</v>
      </c>
      <c r="BJ6">
        <v>24.605678233438489</v>
      </c>
      <c r="BK6">
        <v>0.31545741324921128</v>
      </c>
      <c r="BL6">
        <v>3.154574132492113</v>
      </c>
      <c r="BM6">
        <v>39.747634069400632</v>
      </c>
      <c r="BN6">
        <v>15.45741324921136</v>
      </c>
      <c r="BO6">
        <v>0.63091482649842268</v>
      </c>
      <c r="BP6">
        <v>15.14195583596215</v>
      </c>
      <c r="BQ6">
        <v>0.63091482649842268</v>
      </c>
      <c r="BR6">
        <v>0.31545741324921128</v>
      </c>
      <c r="BU6" s="18">
        <v>44882</v>
      </c>
      <c r="BV6">
        <v>35.019455252918277</v>
      </c>
      <c r="BW6">
        <v>50.972762645914393</v>
      </c>
      <c r="BX6">
        <v>1.556420233463035</v>
      </c>
      <c r="BY6">
        <v>2.7237354085603109</v>
      </c>
      <c r="BZ6">
        <v>3.1128404669260701</v>
      </c>
      <c r="CA6">
        <v>1.945525291828794</v>
      </c>
      <c r="CB6">
        <v>0.38910505836575882</v>
      </c>
      <c r="CC6">
        <v>2.7237354085603109</v>
      </c>
      <c r="CD6">
        <v>1.1673151750972759</v>
      </c>
      <c r="CE6">
        <v>0.38910505836575882</v>
      </c>
      <c r="CH6" s="17" t="s">
        <v>60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X6" s="18">
        <v>45561</v>
      </c>
      <c r="CY6">
        <v>5.7220708446866482</v>
      </c>
      <c r="CZ6">
        <v>2.4523160762942782</v>
      </c>
      <c r="DA6">
        <v>1.0899182561307901</v>
      </c>
      <c r="DB6">
        <v>1.634877384196185</v>
      </c>
      <c r="DC6">
        <v>1.0899182561307901</v>
      </c>
      <c r="DD6">
        <v>1.634877384196185</v>
      </c>
      <c r="DE6">
        <v>0.54495912806539504</v>
      </c>
      <c r="DF6">
        <v>0.81743869209809261</v>
      </c>
      <c r="DG6">
        <v>24.52316076294278</v>
      </c>
      <c r="DH6">
        <v>55.858310626703002</v>
      </c>
      <c r="DI6">
        <v>0.54495912806539504</v>
      </c>
      <c r="DJ6">
        <v>1.0899182561307901</v>
      </c>
      <c r="DK6">
        <v>0.54495912806539504</v>
      </c>
      <c r="DL6">
        <v>2.4523160762942782</v>
      </c>
    </row>
    <row r="7" spans="1:116" x14ac:dyDescent="0.3">
      <c r="A7" s="17" t="s">
        <v>61</v>
      </c>
      <c r="B7">
        <v>100</v>
      </c>
      <c r="E7" s="18">
        <v>45012</v>
      </c>
      <c r="F7">
        <v>5.3511705685618729</v>
      </c>
      <c r="G7">
        <v>94.648829431438131</v>
      </c>
      <c r="J7" s="18">
        <v>44659</v>
      </c>
      <c r="K7">
        <v>93.981481481481481</v>
      </c>
      <c r="L7">
        <v>5.0925925925925926</v>
      </c>
      <c r="M7">
        <v>0.92592592592592582</v>
      </c>
      <c r="P7" s="18">
        <v>44500</v>
      </c>
      <c r="Q7">
        <v>98.837209302325576</v>
      </c>
      <c r="R7">
        <v>0.38759689922480622</v>
      </c>
      <c r="S7">
        <v>0.38759689922480622</v>
      </c>
      <c r="T7">
        <v>0.38759689922480622</v>
      </c>
      <c r="W7" s="18">
        <v>43884</v>
      </c>
      <c r="X7">
        <v>2.0671834625323</v>
      </c>
      <c r="Y7">
        <v>77.002583979328165</v>
      </c>
      <c r="Z7">
        <v>16.279069767441861</v>
      </c>
      <c r="AA7">
        <v>1.2919896640826869</v>
      </c>
      <c r="AB7">
        <v>3.3591731266149871</v>
      </c>
      <c r="AE7" s="18">
        <v>45015</v>
      </c>
      <c r="AF7">
        <v>0.73800738007380073</v>
      </c>
      <c r="AG7">
        <v>46.125461254612553</v>
      </c>
      <c r="AH7">
        <v>43.542435424354252</v>
      </c>
      <c r="AI7">
        <v>7.7490774907749076</v>
      </c>
      <c r="AJ7">
        <v>1.107011070110701</v>
      </c>
      <c r="AK7">
        <v>0.73800738007380073</v>
      </c>
      <c r="AN7" s="17" t="s">
        <v>61</v>
      </c>
      <c r="AO7">
        <v>1.8656716417910451</v>
      </c>
      <c r="AP7">
        <v>60.447761194029837</v>
      </c>
      <c r="AQ7">
        <v>32.089552238805972</v>
      </c>
      <c r="AR7">
        <v>1.4925373134328359</v>
      </c>
      <c r="AS7">
        <v>0.37313432835820892</v>
      </c>
      <c r="AT7">
        <v>2.238805970149254</v>
      </c>
      <c r="AU7">
        <v>1.4925373134328359</v>
      </c>
      <c r="AX7" s="17" t="s">
        <v>60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I7" s="17" t="s">
        <v>60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U7" s="18">
        <v>44930</v>
      </c>
      <c r="BV7">
        <v>1.4563106796116509</v>
      </c>
      <c r="BW7">
        <v>0.97087378640776689</v>
      </c>
      <c r="BX7">
        <v>26.21359223300971</v>
      </c>
      <c r="BY7">
        <v>6.7961165048543686</v>
      </c>
      <c r="BZ7">
        <v>10.19417475728155</v>
      </c>
      <c r="CA7">
        <v>38.349514563106787</v>
      </c>
      <c r="CB7">
        <v>8.7378640776699026</v>
      </c>
      <c r="CC7">
        <v>5.825242718446602</v>
      </c>
      <c r="CD7">
        <v>0.97087378640776689</v>
      </c>
      <c r="CE7">
        <v>0.48543689320388339</v>
      </c>
      <c r="CH7" s="17" t="s">
        <v>61</v>
      </c>
      <c r="CI7">
        <v>3.9285714285714279</v>
      </c>
      <c r="CJ7">
        <v>0.7142857142857143</v>
      </c>
      <c r="CK7">
        <v>10.71428571428571</v>
      </c>
      <c r="CL7">
        <v>5.3571428571428568</v>
      </c>
      <c r="CM7">
        <v>0.7142857142857143</v>
      </c>
      <c r="CN7">
        <v>0.7142857142857143</v>
      </c>
      <c r="CO7">
        <v>2.1428571428571428</v>
      </c>
      <c r="CP7">
        <v>2.8571428571428572</v>
      </c>
      <c r="CQ7">
        <v>1.785714285714286</v>
      </c>
      <c r="CR7">
        <v>2.8571428571428572</v>
      </c>
      <c r="CS7">
        <v>14.285714285714279</v>
      </c>
      <c r="CT7">
        <v>50.714285714285708</v>
      </c>
      <c r="CU7">
        <v>3.214285714285714</v>
      </c>
      <c r="CX7" s="17" t="s">
        <v>60</v>
      </c>
      <c r="CY7">
        <v>2</v>
      </c>
      <c r="CZ7">
        <v>2</v>
      </c>
      <c r="DA7">
        <v>2</v>
      </c>
      <c r="DB7">
        <v>2</v>
      </c>
      <c r="DC7">
        <v>2</v>
      </c>
      <c r="DD7">
        <v>2</v>
      </c>
      <c r="DE7">
        <v>2</v>
      </c>
      <c r="DF7">
        <v>2</v>
      </c>
      <c r="DG7">
        <v>2</v>
      </c>
      <c r="DH7">
        <v>2</v>
      </c>
      <c r="DI7">
        <v>2</v>
      </c>
      <c r="DJ7">
        <v>2</v>
      </c>
      <c r="DK7">
        <v>2</v>
      </c>
      <c r="DL7">
        <v>2</v>
      </c>
    </row>
    <row r="8" spans="1:116" x14ac:dyDescent="0.3">
      <c r="E8" s="17" t="s">
        <v>60</v>
      </c>
      <c r="F8">
        <v>3</v>
      </c>
      <c r="G8">
        <v>3</v>
      </c>
      <c r="J8" s="18">
        <v>44662</v>
      </c>
      <c r="K8">
        <v>3.2520325203252041</v>
      </c>
      <c r="L8">
        <v>26.422764227642279</v>
      </c>
      <c r="M8">
        <v>70.325203252032523</v>
      </c>
      <c r="P8" s="18">
        <v>44811</v>
      </c>
      <c r="Q8">
        <v>20.863309352517991</v>
      </c>
      <c r="R8">
        <v>60.071942446043167</v>
      </c>
      <c r="S8">
        <v>0.35971223021582738</v>
      </c>
      <c r="T8">
        <v>18.705035971223019</v>
      </c>
      <c r="W8" s="18">
        <v>44499</v>
      </c>
      <c r="X8">
        <v>99.221789883268485</v>
      </c>
      <c r="Y8">
        <v>0.19455252918287941</v>
      </c>
      <c r="Z8">
        <v>0.19455252918287941</v>
      </c>
      <c r="AA8">
        <v>0.19455252918287941</v>
      </c>
      <c r="AB8">
        <v>0.19455252918287941</v>
      </c>
      <c r="AE8" s="18">
        <v>45665</v>
      </c>
      <c r="AF8">
        <v>20.364741641337389</v>
      </c>
      <c r="AG8">
        <v>3.3434650455927049</v>
      </c>
      <c r="AH8">
        <v>1.21580547112462</v>
      </c>
      <c r="AI8">
        <v>9.4224924012158056</v>
      </c>
      <c r="AJ8">
        <v>62.310030395136771</v>
      </c>
      <c r="AK8">
        <v>3.3434650455927049</v>
      </c>
      <c r="AX8" s="17" t="s">
        <v>61</v>
      </c>
      <c r="AY8">
        <v>2.393666104802096</v>
      </c>
      <c r="AZ8">
        <v>42.252215673970909</v>
      </c>
      <c r="BA8">
        <v>6.1751787098441131</v>
      </c>
      <c r="BB8">
        <v>0.72570755974424905</v>
      </c>
      <c r="BC8">
        <v>1.3718518153967301</v>
      </c>
      <c r="BD8">
        <v>5.9170080916700503</v>
      </c>
      <c r="BE8">
        <v>9.7651652168920275</v>
      </c>
      <c r="BF8">
        <v>31.39920682767983</v>
      </c>
      <c r="BI8" s="17" t="s">
        <v>61</v>
      </c>
      <c r="BJ8">
        <v>18.80103406256762</v>
      </c>
      <c r="BK8">
        <v>19.471808129007279</v>
      </c>
      <c r="BL8">
        <v>8.4364928424193426</v>
      </c>
      <c r="BM8">
        <v>21.85937660148732</v>
      </c>
      <c r="BN8">
        <v>8.0897174549305895</v>
      </c>
      <c r="BO8">
        <v>8.6187065107221361</v>
      </c>
      <c r="BP8">
        <v>11.00058080606772</v>
      </c>
      <c r="BQ8">
        <v>2.4815223951986689</v>
      </c>
      <c r="BR8">
        <v>1.2407611975993349</v>
      </c>
      <c r="BU8" s="17" t="s">
        <v>60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X8" s="17" t="s">
        <v>61</v>
      </c>
      <c r="CY8">
        <v>5.4393042989547418</v>
      </c>
      <c r="CZ8">
        <v>7.8559922922907859</v>
      </c>
      <c r="DA8">
        <v>6.6223071943637377</v>
      </c>
      <c r="DB8">
        <v>10.393865948083359</v>
      </c>
      <c r="DC8">
        <v>3.7677952238296681</v>
      </c>
      <c r="DD8">
        <v>11.406757292466409</v>
      </c>
      <c r="DE8">
        <v>3.4032346284894199</v>
      </c>
      <c r="DF8">
        <v>2.250339972200059</v>
      </c>
      <c r="DG8">
        <v>17.878523291231978</v>
      </c>
      <c r="DH8">
        <v>28.2974794385817</v>
      </c>
      <c r="DI8">
        <v>0.36456059534024821</v>
      </c>
      <c r="DJ8">
        <v>0.63704015937294567</v>
      </c>
      <c r="DK8">
        <v>0.36456059534024821</v>
      </c>
      <c r="DL8">
        <v>1.3182390694546899</v>
      </c>
    </row>
    <row r="9" spans="1:116" x14ac:dyDescent="0.3">
      <c r="E9" s="17" t="s">
        <v>61</v>
      </c>
      <c r="F9">
        <v>37.143942903461422</v>
      </c>
      <c r="G9">
        <v>62.856057096538578</v>
      </c>
      <c r="J9" s="18">
        <v>45662</v>
      </c>
      <c r="K9">
        <v>1.601830663615561</v>
      </c>
      <c r="L9">
        <v>85.583524027459958</v>
      </c>
      <c r="M9">
        <v>12.814645308924479</v>
      </c>
      <c r="P9" s="18">
        <v>44813</v>
      </c>
      <c r="Q9">
        <v>4.6511627906976747</v>
      </c>
      <c r="R9">
        <v>61.627906976744192</v>
      </c>
      <c r="S9">
        <v>30.620155038759691</v>
      </c>
      <c r="T9">
        <v>3.1007751937984498</v>
      </c>
      <c r="W9" s="18">
        <v>44501</v>
      </c>
      <c r="X9">
        <v>78.220858895705518</v>
      </c>
      <c r="Y9">
        <v>5.5214723926380369</v>
      </c>
      <c r="Z9">
        <v>9.2024539877300615</v>
      </c>
      <c r="AA9">
        <v>5.8282208588957047</v>
      </c>
      <c r="AB9">
        <v>1.2269938650306751</v>
      </c>
      <c r="AE9" s="17" t="s">
        <v>60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BU9" s="17" t="s">
        <v>61</v>
      </c>
      <c r="BV9">
        <v>15.74833223392023</v>
      </c>
      <c r="BW9">
        <v>25.417109580004819</v>
      </c>
      <c r="BX9">
        <v>11.30795287343963</v>
      </c>
      <c r="BY9">
        <v>3.9937967916510471</v>
      </c>
      <c r="BZ9">
        <v>9.6664409721717721</v>
      </c>
      <c r="CA9">
        <v>21.84193636190161</v>
      </c>
      <c r="CB9">
        <v>7.7602717632939386</v>
      </c>
      <c r="CC9">
        <v>2.9522234782330741</v>
      </c>
      <c r="CD9">
        <v>0.91785785896321948</v>
      </c>
      <c r="CE9">
        <v>0.39407808642065001</v>
      </c>
    </row>
    <row r="10" spans="1:116" x14ac:dyDescent="0.3">
      <c r="J10" s="17" t="s">
        <v>60</v>
      </c>
      <c r="K10">
        <v>5</v>
      </c>
      <c r="L10">
        <v>5</v>
      </c>
      <c r="M10">
        <v>5</v>
      </c>
      <c r="P10" s="18">
        <v>45687</v>
      </c>
      <c r="Q10">
        <v>0.74626865671641784</v>
      </c>
      <c r="R10">
        <v>5.2238805970149249</v>
      </c>
      <c r="S10">
        <v>77.611940298507463</v>
      </c>
      <c r="T10">
        <v>16.417910447761191</v>
      </c>
      <c r="W10" s="18">
        <v>45308</v>
      </c>
      <c r="X10">
        <v>11.07871720116618</v>
      </c>
      <c r="Y10">
        <v>37.609329446064137</v>
      </c>
      <c r="Z10">
        <v>42.274052478134109</v>
      </c>
      <c r="AA10">
        <v>8.7463556851311957</v>
      </c>
      <c r="AB10">
        <v>0.29154518950437319</v>
      </c>
      <c r="AE10" s="17" t="s">
        <v>61</v>
      </c>
      <c r="AF10">
        <v>9.6689539960113233</v>
      </c>
      <c r="AG10">
        <v>20.534083221370221</v>
      </c>
      <c r="AH10">
        <v>33.220636805445743</v>
      </c>
      <c r="AI10">
        <v>15.995167722720209</v>
      </c>
      <c r="AJ10">
        <v>18.966543015220491</v>
      </c>
      <c r="AK10">
        <v>1.614615239232017</v>
      </c>
    </row>
    <row r="11" spans="1:116" x14ac:dyDescent="0.3">
      <c r="J11" s="17" t="s">
        <v>61</v>
      </c>
      <c r="K11">
        <v>25.631935836032941</v>
      </c>
      <c r="L11">
        <v>25.858657098579009</v>
      </c>
      <c r="M11">
        <v>48.509407065388046</v>
      </c>
      <c r="P11" s="17" t="s">
        <v>60</v>
      </c>
      <c r="Q11">
        <v>6</v>
      </c>
      <c r="R11">
        <v>6</v>
      </c>
      <c r="S11">
        <v>6</v>
      </c>
      <c r="T11">
        <v>6</v>
      </c>
      <c r="W11" s="17" t="s">
        <v>60</v>
      </c>
      <c r="X11">
        <v>6</v>
      </c>
      <c r="Y11">
        <v>6</v>
      </c>
      <c r="Z11">
        <v>6</v>
      </c>
      <c r="AA11">
        <v>6</v>
      </c>
      <c r="AB11">
        <v>6</v>
      </c>
    </row>
    <row r="12" spans="1:116" x14ac:dyDescent="0.3">
      <c r="P12" s="17" t="s">
        <v>61</v>
      </c>
      <c r="Q12">
        <v>34.702017788970409</v>
      </c>
      <c r="R12">
        <v>21.866847259551658</v>
      </c>
      <c r="S12">
        <v>27.855155051007561</v>
      </c>
      <c r="T12">
        <v>15.575979900470371</v>
      </c>
      <c r="W12" s="17" t="s">
        <v>61</v>
      </c>
      <c r="X12">
        <v>36.331079589216493</v>
      </c>
      <c r="Y12">
        <v>27.496547224317901</v>
      </c>
      <c r="Z12">
        <v>12.497071023689241</v>
      </c>
      <c r="AA12">
        <v>14.325093162346979</v>
      </c>
      <c r="AB12">
        <v>9.3502090004293859</v>
      </c>
    </row>
  </sheetData>
  <mergeCells count="12">
    <mergeCell ref="W3:AB3"/>
    <mergeCell ref="AE3:AK3"/>
    <mergeCell ref="AN3:AU3"/>
    <mergeCell ref="A3:B3"/>
    <mergeCell ref="E3:G3"/>
    <mergeCell ref="J3:M3"/>
    <mergeCell ref="P3:T3"/>
    <mergeCell ref="CH3:CU3"/>
    <mergeCell ref="CX3:DL3"/>
    <mergeCell ref="AX3:BF3"/>
    <mergeCell ref="BI3:BR3"/>
    <mergeCell ref="BU3:CE3"/>
  </mergeCells>
  <pageMargins left="0.75" right="0.75" top="1" bottom="1" header="0.5" footer="0.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F7"/>
  <sheetViews>
    <sheetView workbookViewId="0">
      <selection activeCell="J7" sqref="J7"/>
    </sheetView>
  </sheetViews>
  <sheetFormatPr defaultRowHeight="14.4" x14ac:dyDescent="0.3"/>
  <sheetData>
    <row r="3" spans="1:6" ht="18" customHeight="1" x14ac:dyDescent="0.35">
      <c r="A3" s="45" t="s">
        <v>48</v>
      </c>
      <c r="B3" s="36"/>
      <c r="C3" s="36"/>
      <c r="D3" s="36"/>
      <c r="E3" s="36"/>
      <c r="F3" s="37"/>
    </row>
    <row r="4" spans="1:6" x14ac:dyDescent="0.3">
      <c r="A4" s="17" t="s">
        <v>0</v>
      </c>
      <c r="B4" s="17">
        <v>1</v>
      </c>
      <c r="C4" s="17">
        <v>2</v>
      </c>
      <c r="D4" s="17">
        <v>3</v>
      </c>
      <c r="E4" s="17">
        <v>4</v>
      </c>
      <c r="F4" s="17">
        <v>5</v>
      </c>
    </row>
    <row r="5" spans="1:6" x14ac:dyDescent="0.3">
      <c r="A5" s="18">
        <v>45220</v>
      </c>
      <c r="B5">
        <v>10.82474226804124</v>
      </c>
      <c r="C5">
        <v>70.103092783505147</v>
      </c>
      <c r="D5">
        <v>1.0309278350515461</v>
      </c>
      <c r="E5">
        <v>17.52577319587629</v>
      </c>
      <c r="F5">
        <v>0.51546391752577314</v>
      </c>
    </row>
    <row r="6" spans="1:6" x14ac:dyDescent="0.3">
      <c r="A6" s="17" t="s">
        <v>60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 s="17" t="s">
        <v>61</v>
      </c>
      <c r="B7">
        <v>10.82474226804124</v>
      </c>
      <c r="C7">
        <v>70.103092783505147</v>
      </c>
      <c r="D7">
        <v>1.0309278350515461</v>
      </c>
      <c r="E7">
        <v>17.52577319587629</v>
      </c>
      <c r="F7">
        <v>0.51546391752577314</v>
      </c>
    </row>
  </sheetData>
  <mergeCells count="1">
    <mergeCell ref="A3:F3"/>
  </mergeCells>
  <pageMargins left="0.75" right="0.75" top="1" bottom="1" header="0.5" footer="0.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3:D7"/>
  <sheetViews>
    <sheetView workbookViewId="0">
      <selection activeCell="B9" sqref="B9"/>
    </sheetView>
  </sheetViews>
  <sheetFormatPr defaultRowHeight="14.4" x14ac:dyDescent="0.3"/>
  <sheetData>
    <row r="3" spans="1:4" ht="18" customHeight="1" x14ac:dyDescent="0.35">
      <c r="A3" s="45" t="s">
        <v>46</v>
      </c>
      <c r="B3" s="36"/>
      <c r="C3" s="36"/>
      <c r="D3" s="37"/>
    </row>
    <row r="4" spans="1:4" x14ac:dyDescent="0.3">
      <c r="A4" s="17" t="s">
        <v>0</v>
      </c>
      <c r="B4" s="17">
        <v>1</v>
      </c>
      <c r="C4" s="17">
        <v>2</v>
      </c>
      <c r="D4" s="17">
        <v>3</v>
      </c>
    </row>
    <row r="5" spans="1:4" x14ac:dyDescent="0.3">
      <c r="A5" s="18">
        <v>45589</v>
      </c>
      <c r="B5">
        <v>95.904436860068259</v>
      </c>
      <c r="C5">
        <v>3.7542662116040959</v>
      </c>
      <c r="D5">
        <v>0.34129692832764508</v>
      </c>
    </row>
    <row r="6" spans="1:4" x14ac:dyDescent="0.3">
      <c r="A6" s="17" t="s">
        <v>60</v>
      </c>
      <c r="B6">
        <v>1</v>
      </c>
      <c r="C6">
        <v>1</v>
      </c>
      <c r="D6">
        <v>1</v>
      </c>
    </row>
    <row r="7" spans="1:4" x14ac:dyDescent="0.3">
      <c r="A7" s="17" t="s">
        <v>61</v>
      </c>
      <c r="B7">
        <v>95.904436860068259</v>
      </c>
      <c r="C7">
        <v>3.7542662116040959</v>
      </c>
      <c r="D7">
        <v>0.34129692832764508</v>
      </c>
    </row>
  </sheetData>
  <mergeCells count="1">
    <mergeCell ref="A3:D3"/>
  </mergeCells>
  <pageMargins left="0.75" right="0.75" top="1" bottom="1" header="0.5" footer="0.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3:DY10"/>
  <sheetViews>
    <sheetView zoomScale="39" workbookViewId="0">
      <selection activeCell="A3" activeCellId="1" sqref="G3:L3 A3:D3"/>
    </sheetView>
  </sheetViews>
  <sheetFormatPr defaultRowHeight="14.4" x14ac:dyDescent="0.3"/>
  <sheetData>
    <row r="3" spans="1:129" ht="18" customHeight="1" x14ac:dyDescent="0.35">
      <c r="A3" s="45" t="s">
        <v>46</v>
      </c>
      <c r="B3" s="36"/>
      <c r="C3" s="36"/>
      <c r="D3" s="37"/>
      <c r="G3" s="45" t="s">
        <v>48</v>
      </c>
      <c r="H3" s="36"/>
      <c r="I3" s="36"/>
      <c r="J3" s="36"/>
      <c r="K3" s="36"/>
      <c r="L3" s="37"/>
      <c r="O3" s="45" t="s">
        <v>49</v>
      </c>
      <c r="P3" s="36"/>
      <c r="Q3" s="36"/>
      <c r="R3" s="36"/>
      <c r="S3" s="36"/>
      <c r="T3" s="36"/>
      <c r="U3" s="37"/>
      <c r="X3" s="45" t="s">
        <v>50</v>
      </c>
      <c r="Y3" s="36"/>
      <c r="Z3" s="36"/>
      <c r="AA3" s="36"/>
      <c r="AB3" s="36"/>
      <c r="AC3" s="36"/>
      <c r="AD3" s="36"/>
      <c r="AE3" s="37"/>
      <c r="AH3" s="45" t="s">
        <v>51</v>
      </c>
      <c r="AI3" s="36"/>
      <c r="AJ3" s="36"/>
      <c r="AK3" s="36"/>
      <c r="AL3" s="36"/>
      <c r="AM3" s="36"/>
      <c r="AN3" s="36"/>
      <c r="AO3" s="36"/>
      <c r="AP3" s="37"/>
      <c r="AS3" s="45" t="s">
        <v>56</v>
      </c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7"/>
      <c r="BH3" s="45" t="s">
        <v>54</v>
      </c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7"/>
      <c r="BX3" s="45" t="s">
        <v>55</v>
      </c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7"/>
      <c r="CO3" s="45" t="s">
        <v>57</v>
      </c>
      <c r="CP3" s="36"/>
      <c r="CQ3" s="36"/>
      <c r="CR3" s="36"/>
      <c r="CS3" s="36"/>
      <c r="CT3" s="36"/>
      <c r="CU3" s="36"/>
      <c r="CV3" s="36"/>
      <c r="CW3" s="36"/>
      <c r="CX3" s="36"/>
      <c r="CY3" s="36"/>
      <c r="CZ3" s="36"/>
      <c r="DA3" s="36"/>
      <c r="DB3" s="36"/>
      <c r="DC3" s="36"/>
      <c r="DD3" s="36"/>
      <c r="DE3" s="37"/>
      <c r="DH3" s="45" t="s">
        <v>58</v>
      </c>
      <c r="DI3" s="36"/>
      <c r="DJ3" s="36"/>
      <c r="DK3" s="36"/>
      <c r="DL3" s="36"/>
      <c r="DM3" s="36"/>
      <c r="DN3" s="36"/>
      <c r="DO3" s="36"/>
      <c r="DP3" s="36"/>
      <c r="DQ3" s="36"/>
      <c r="DR3" s="36"/>
      <c r="DS3" s="36"/>
      <c r="DT3" s="36"/>
      <c r="DU3" s="36"/>
      <c r="DV3" s="36"/>
      <c r="DW3" s="36"/>
      <c r="DX3" s="36"/>
      <c r="DY3" s="37"/>
    </row>
    <row r="4" spans="1:129" x14ac:dyDescent="0.3">
      <c r="A4" s="17" t="s">
        <v>0</v>
      </c>
      <c r="B4" s="17">
        <v>1</v>
      </c>
      <c r="C4" s="17">
        <v>2</v>
      </c>
      <c r="D4" s="17">
        <v>3</v>
      </c>
      <c r="G4" s="17" t="s">
        <v>0</v>
      </c>
      <c r="H4" s="17">
        <v>1</v>
      </c>
      <c r="I4" s="17">
        <v>2</v>
      </c>
      <c r="J4" s="17">
        <v>3</v>
      </c>
      <c r="K4" s="17">
        <v>4</v>
      </c>
      <c r="L4" s="17">
        <v>5</v>
      </c>
      <c r="O4" s="17" t="s">
        <v>0</v>
      </c>
      <c r="P4" s="17">
        <v>1</v>
      </c>
      <c r="Q4" s="17">
        <v>2</v>
      </c>
      <c r="R4" s="17">
        <v>3</v>
      </c>
      <c r="S4" s="17">
        <v>4</v>
      </c>
      <c r="T4" s="17">
        <v>5</v>
      </c>
      <c r="U4" s="17">
        <v>6</v>
      </c>
      <c r="X4" s="17" t="s">
        <v>0</v>
      </c>
      <c r="Y4" s="17">
        <v>1</v>
      </c>
      <c r="Z4" s="17">
        <v>2</v>
      </c>
      <c r="AA4" s="17">
        <v>3</v>
      </c>
      <c r="AB4" s="17">
        <v>4</v>
      </c>
      <c r="AC4" s="17">
        <v>5</v>
      </c>
      <c r="AD4" s="17">
        <v>6</v>
      </c>
      <c r="AE4" s="17">
        <v>7</v>
      </c>
      <c r="AH4" s="17" t="s">
        <v>0</v>
      </c>
      <c r="AI4" s="17">
        <v>1</v>
      </c>
      <c r="AJ4" s="17">
        <v>2</v>
      </c>
      <c r="AK4" s="17">
        <v>3</v>
      </c>
      <c r="AL4" s="17">
        <v>4</v>
      </c>
      <c r="AM4" s="17">
        <v>5</v>
      </c>
      <c r="AN4" s="17">
        <v>6</v>
      </c>
      <c r="AO4" s="17">
        <v>7</v>
      </c>
      <c r="AP4" s="17">
        <v>8</v>
      </c>
      <c r="AS4" s="17" t="s">
        <v>0</v>
      </c>
      <c r="AT4" s="17">
        <v>1</v>
      </c>
      <c r="AU4" s="17">
        <v>2</v>
      </c>
      <c r="AV4" s="17">
        <v>3</v>
      </c>
      <c r="AW4" s="17">
        <v>4</v>
      </c>
      <c r="AX4" s="17">
        <v>5</v>
      </c>
      <c r="AY4" s="17">
        <v>6</v>
      </c>
      <c r="AZ4" s="17">
        <v>7</v>
      </c>
      <c r="BA4" s="17">
        <v>8</v>
      </c>
      <c r="BB4" s="17">
        <v>9</v>
      </c>
      <c r="BC4" s="17">
        <v>10</v>
      </c>
      <c r="BD4" s="17">
        <v>11</v>
      </c>
      <c r="BE4" s="17">
        <v>12</v>
      </c>
      <c r="BH4" s="17" t="s">
        <v>0</v>
      </c>
      <c r="BI4" s="17">
        <v>1</v>
      </c>
      <c r="BJ4" s="17">
        <v>2</v>
      </c>
      <c r="BK4" s="17">
        <v>3</v>
      </c>
      <c r="BL4" s="17">
        <v>4</v>
      </c>
      <c r="BM4" s="17">
        <v>5</v>
      </c>
      <c r="BN4" s="17">
        <v>6</v>
      </c>
      <c r="BO4" s="17">
        <v>7</v>
      </c>
      <c r="BP4" s="17">
        <v>8</v>
      </c>
      <c r="BQ4" s="17">
        <v>9</v>
      </c>
      <c r="BR4" s="17">
        <v>10</v>
      </c>
      <c r="BS4" s="17">
        <v>11</v>
      </c>
      <c r="BT4" s="17">
        <v>12</v>
      </c>
      <c r="BU4" s="17">
        <v>13</v>
      </c>
      <c r="BX4" s="17" t="s">
        <v>0</v>
      </c>
      <c r="BY4" s="17">
        <v>1</v>
      </c>
      <c r="BZ4" s="17">
        <v>2</v>
      </c>
      <c r="CA4" s="17">
        <v>3</v>
      </c>
      <c r="CB4" s="17">
        <v>4</v>
      </c>
      <c r="CC4" s="17">
        <v>5</v>
      </c>
      <c r="CD4" s="17">
        <v>6</v>
      </c>
      <c r="CE4" s="17">
        <v>7</v>
      </c>
      <c r="CF4" s="17">
        <v>8</v>
      </c>
      <c r="CG4" s="17">
        <v>9</v>
      </c>
      <c r="CH4" s="17">
        <v>10</v>
      </c>
      <c r="CI4" s="17">
        <v>11</v>
      </c>
      <c r="CJ4" s="17">
        <v>12</v>
      </c>
      <c r="CK4" s="17">
        <v>13</v>
      </c>
      <c r="CL4" s="17">
        <v>14</v>
      </c>
      <c r="CO4" s="17" t="s">
        <v>0</v>
      </c>
      <c r="CP4" s="17">
        <v>1</v>
      </c>
      <c r="CQ4" s="17">
        <v>2</v>
      </c>
      <c r="CR4" s="17">
        <v>3</v>
      </c>
      <c r="CS4" s="17">
        <v>4</v>
      </c>
      <c r="CT4" s="17">
        <v>5</v>
      </c>
      <c r="CU4" s="17">
        <v>6</v>
      </c>
      <c r="CV4" s="17">
        <v>7</v>
      </c>
      <c r="CW4" s="17">
        <v>8</v>
      </c>
      <c r="CX4" s="17">
        <v>9</v>
      </c>
      <c r="CY4" s="17">
        <v>10</v>
      </c>
      <c r="CZ4" s="17">
        <v>11</v>
      </c>
      <c r="DA4" s="17">
        <v>12</v>
      </c>
      <c r="DB4" s="17">
        <v>13</v>
      </c>
      <c r="DC4" s="17">
        <v>14</v>
      </c>
      <c r="DD4" s="17">
        <v>15</v>
      </c>
      <c r="DE4" s="17">
        <v>16</v>
      </c>
      <c r="DH4" s="17" t="s">
        <v>0</v>
      </c>
      <c r="DI4" s="17">
        <v>1</v>
      </c>
      <c r="DJ4" s="17">
        <v>2</v>
      </c>
      <c r="DK4" s="17">
        <v>3</v>
      </c>
      <c r="DL4" s="17">
        <v>4</v>
      </c>
      <c r="DM4" s="17">
        <v>5</v>
      </c>
      <c r="DN4" s="17">
        <v>6</v>
      </c>
      <c r="DO4" s="17">
        <v>7</v>
      </c>
      <c r="DP4" s="17">
        <v>8</v>
      </c>
      <c r="DQ4" s="17">
        <v>9</v>
      </c>
      <c r="DR4" s="17">
        <v>10</v>
      </c>
      <c r="DS4" s="17">
        <v>11</v>
      </c>
      <c r="DT4" s="17">
        <v>12</v>
      </c>
      <c r="DU4" s="17">
        <v>13</v>
      </c>
      <c r="DV4" s="17">
        <v>14</v>
      </c>
      <c r="DW4" s="17">
        <v>15</v>
      </c>
      <c r="DX4" s="17">
        <v>16</v>
      </c>
      <c r="DY4" s="17">
        <v>17</v>
      </c>
    </row>
    <row r="5" spans="1:129" x14ac:dyDescent="0.3">
      <c r="A5" s="18">
        <v>45266</v>
      </c>
      <c r="B5">
        <v>13.95348837209302</v>
      </c>
      <c r="C5">
        <v>42.524916943521603</v>
      </c>
      <c r="D5">
        <v>43.521594684385377</v>
      </c>
      <c r="G5" s="18">
        <v>44869</v>
      </c>
      <c r="H5">
        <v>73.93364928909952</v>
      </c>
      <c r="I5">
        <v>22.748815165876781</v>
      </c>
      <c r="J5">
        <v>0.47393364928909948</v>
      </c>
      <c r="K5">
        <v>2.3696682464454981</v>
      </c>
      <c r="L5">
        <v>0.47393364928909948</v>
      </c>
      <c r="O5" s="18">
        <v>45615</v>
      </c>
      <c r="P5">
        <v>4.5822102425876006</v>
      </c>
      <c r="Q5">
        <v>19.676549865229109</v>
      </c>
      <c r="R5">
        <v>72.776280323450138</v>
      </c>
      <c r="S5">
        <v>1.3477088948787059</v>
      </c>
      <c r="T5">
        <v>1.0781671159029651</v>
      </c>
      <c r="U5">
        <v>0.53908355795148255</v>
      </c>
      <c r="X5" s="18">
        <v>44678</v>
      </c>
      <c r="Y5">
        <v>26.511627906976742</v>
      </c>
      <c r="Z5">
        <v>0.46511627906976738</v>
      </c>
      <c r="AA5">
        <v>3.720930232558139</v>
      </c>
      <c r="AB5">
        <v>64.651162790697668</v>
      </c>
      <c r="AC5">
        <v>1.86046511627907</v>
      </c>
      <c r="AD5">
        <v>0.93023255813953487</v>
      </c>
      <c r="AE5">
        <v>1.86046511627907</v>
      </c>
      <c r="AH5" s="18">
        <v>44481</v>
      </c>
      <c r="AI5">
        <v>0.5865102639296188</v>
      </c>
      <c r="AJ5">
        <v>0.87976539589442826</v>
      </c>
      <c r="AK5">
        <v>46.62756598240469</v>
      </c>
      <c r="AL5">
        <v>1.466275659824047</v>
      </c>
      <c r="AM5">
        <v>0.2932551319648094</v>
      </c>
      <c r="AN5">
        <v>6.1583577712609969</v>
      </c>
      <c r="AO5">
        <v>17.00879765395894</v>
      </c>
      <c r="AP5">
        <v>26.979472140762461</v>
      </c>
      <c r="AS5" s="18">
        <v>44500</v>
      </c>
      <c r="AT5">
        <v>2.9702970297029698</v>
      </c>
      <c r="AU5">
        <v>1.4851485148514849</v>
      </c>
      <c r="AV5">
        <v>1.98019801980198</v>
      </c>
      <c r="AW5">
        <v>4.9504950495049496</v>
      </c>
      <c r="AX5">
        <v>3.4653465346534662</v>
      </c>
      <c r="AY5">
        <v>0.99009900990099009</v>
      </c>
      <c r="AZ5">
        <v>4.455445544554455</v>
      </c>
      <c r="BA5">
        <v>6.435643564356436</v>
      </c>
      <c r="BB5">
        <v>22.772277227722771</v>
      </c>
      <c r="BC5">
        <v>3.9603960396039599</v>
      </c>
      <c r="BD5">
        <v>46.039603960396043</v>
      </c>
      <c r="BE5">
        <v>0.49504950495049499</v>
      </c>
      <c r="BH5" s="18">
        <v>43831</v>
      </c>
      <c r="BI5">
        <v>19.010416666666661</v>
      </c>
      <c r="BJ5">
        <v>5.2083333333333339</v>
      </c>
      <c r="BK5">
        <v>2.864583333333333</v>
      </c>
      <c r="BL5">
        <v>1.041666666666667</v>
      </c>
      <c r="BM5">
        <v>9.1145833333333321</v>
      </c>
      <c r="BN5">
        <v>15.88541666666667</v>
      </c>
      <c r="BO5">
        <v>10.41666666666667</v>
      </c>
      <c r="BP5">
        <v>25</v>
      </c>
      <c r="BQ5">
        <v>8.3333333333333321</v>
      </c>
      <c r="BR5">
        <v>2.083333333333333</v>
      </c>
      <c r="BS5">
        <v>0.52083333333333326</v>
      </c>
      <c r="BT5">
        <v>0.26041666666666657</v>
      </c>
      <c r="BU5">
        <v>0.26041666666666657</v>
      </c>
      <c r="BX5" s="18">
        <v>45310</v>
      </c>
      <c r="BY5">
        <v>4.0268456375838921</v>
      </c>
      <c r="BZ5">
        <v>6.7114093959731536</v>
      </c>
      <c r="CA5">
        <v>4.0268456375838921</v>
      </c>
      <c r="CB5">
        <v>3.6912751677852351</v>
      </c>
      <c r="CC5">
        <v>1.6778523489932891</v>
      </c>
      <c r="CD5">
        <v>6.375838926174497</v>
      </c>
      <c r="CE5">
        <v>15.1006711409396</v>
      </c>
      <c r="CF5">
        <v>1.6778523489932891</v>
      </c>
      <c r="CG5">
        <v>8.0536912751677843</v>
      </c>
      <c r="CH5">
        <v>24.496644295302019</v>
      </c>
      <c r="CI5">
        <v>10.067114093959731</v>
      </c>
      <c r="CJ5">
        <v>4.6979865771812079</v>
      </c>
      <c r="CK5">
        <v>6.0402684563758404</v>
      </c>
      <c r="CL5">
        <v>3.3557046979865768</v>
      </c>
      <c r="CO5" s="18">
        <v>44497</v>
      </c>
      <c r="CP5">
        <v>5.4014598540145986</v>
      </c>
      <c r="CQ5">
        <v>3.211678832116788</v>
      </c>
      <c r="CR5">
        <v>18.832116788321169</v>
      </c>
      <c r="CS5">
        <v>17.226277372262771</v>
      </c>
      <c r="CT5">
        <v>12.7007299270073</v>
      </c>
      <c r="CU5">
        <v>17.664233576642339</v>
      </c>
      <c r="CV5">
        <v>3.0656934306569341</v>
      </c>
      <c r="CW5">
        <v>0.145985401459854</v>
      </c>
      <c r="CX5">
        <v>0.145985401459854</v>
      </c>
      <c r="CY5">
        <v>0.29197080291970801</v>
      </c>
      <c r="CZ5">
        <v>2.335766423357664</v>
      </c>
      <c r="DA5">
        <v>2.773722627737226</v>
      </c>
      <c r="DB5">
        <v>2.9197080291970798</v>
      </c>
      <c r="DC5">
        <v>0.87591240875912413</v>
      </c>
      <c r="DD5">
        <v>10.802919708029201</v>
      </c>
      <c r="DE5">
        <v>1.605839416058394</v>
      </c>
      <c r="DH5" s="18">
        <v>44496</v>
      </c>
      <c r="DI5">
        <v>4.3184885290148447</v>
      </c>
      <c r="DJ5">
        <v>0.1349527665317139</v>
      </c>
      <c r="DK5">
        <v>2.5641025641025639</v>
      </c>
      <c r="DL5">
        <v>0.26990553306342779</v>
      </c>
      <c r="DM5">
        <v>1.619433198380567</v>
      </c>
      <c r="DN5">
        <v>0.1349527665317139</v>
      </c>
      <c r="DO5">
        <v>4.048582995951417</v>
      </c>
      <c r="DP5">
        <v>0.67476383265856954</v>
      </c>
      <c r="DQ5">
        <v>0.80971659919028338</v>
      </c>
      <c r="DR5">
        <v>0.26990553306342779</v>
      </c>
      <c r="DS5">
        <v>0.1349527665317139</v>
      </c>
      <c r="DT5">
        <v>5.8029689608636978</v>
      </c>
      <c r="DU5">
        <v>18.35357624831309</v>
      </c>
      <c r="DV5">
        <v>19.973009446693659</v>
      </c>
      <c r="DW5">
        <v>13.765182186234821</v>
      </c>
      <c r="DX5">
        <v>19.298245614035089</v>
      </c>
      <c r="DY5">
        <v>7.8272604588394064</v>
      </c>
    </row>
    <row r="6" spans="1:129" x14ac:dyDescent="0.3">
      <c r="A6" s="18">
        <v>45386</v>
      </c>
      <c r="B6">
        <v>73.170731707317074</v>
      </c>
      <c r="C6">
        <v>26.341463414634148</v>
      </c>
      <c r="D6">
        <v>0.48780487804878048</v>
      </c>
      <c r="G6" s="18">
        <v>45296</v>
      </c>
      <c r="H6">
        <v>0.46511627906976738</v>
      </c>
      <c r="I6">
        <v>33.488372093023258</v>
      </c>
      <c r="J6">
        <v>60.930232558139529</v>
      </c>
      <c r="K6">
        <v>4.6511627906976747</v>
      </c>
      <c r="L6">
        <v>0.46511627906976738</v>
      </c>
      <c r="O6" s="18">
        <v>45623</v>
      </c>
      <c r="P6">
        <v>42.25352112676056</v>
      </c>
      <c r="Q6">
        <v>38.497652582159617</v>
      </c>
      <c r="R6">
        <v>7.042253521126761</v>
      </c>
      <c r="S6">
        <v>8.4507042253521121</v>
      </c>
      <c r="T6">
        <v>2.347417840375587</v>
      </c>
      <c r="U6">
        <v>1.408450704225352</v>
      </c>
      <c r="X6" s="17" t="s">
        <v>60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H6" s="18">
        <v>45234</v>
      </c>
      <c r="AI6">
        <v>12.5</v>
      </c>
      <c r="AJ6">
        <v>18.26923076923077</v>
      </c>
      <c r="AK6">
        <v>24.51923076923077</v>
      </c>
      <c r="AL6">
        <v>12.98076923076923</v>
      </c>
      <c r="AM6">
        <v>26.44230769230769</v>
      </c>
      <c r="AN6">
        <v>1.4423076923076921</v>
      </c>
      <c r="AO6">
        <v>1.4423076923076921</v>
      </c>
      <c r="AP6">
        <v>2.4038461538461542</v>
      </c>
      <c r="AS6" s="17" t="s">
        <v>60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H6" s="17" t="s">
        <v>60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X6" s="17" t="s">
        <v>60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O6" s="17" t="s">
        <v>60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H6" s="17" t="s">
        <v>60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</row>
    <row r="7" spans="1:129" x14ac:dyDescent="0.3">
      <c r="A7" s="18">
        <v>45451</v>
      </c>
      <c r="B7">
        <v>1.3651877133105801</v>
      </c>
      <c r="C7">
        <v>89.761092150170654</v>
      </c>
      <c r="D7">
        <v>8.8737201365187719</v>
      </c>
      <c r="G7" s="18">
        <v>45308</v>
      </c>
      <c r="H7">
        <v>1.125175808720112</v>
      </c>
      <c r="I7">
        <v>30.098452883263011</v>
      </c>
      <c r="J7">
        <v>30.37974683544304</v>
      </c>
      <c r="K7">
        <v>20.25316455696203</v>
      </c>
      <c r="L7">
        <v>18.14345991561181</v>
      </c>
      <c r="O7" s="17" t="s">
        <v>60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X7" s="17" t="s">
        <v>61</v>
      </c>
      <c r="Y7">
        <v>26.511627906976742</v>
      </c>
      <c r="Z7">
        <v>0.46511627906976738</v>
      </c>
      <c r="AA7">
        <v>3.720930232558139</v>
      </c>
      <c r="AB7">
        <v>64.651162790697668</v>
      </c>
      <c r="AC7">
        <v>1.86046511627907</v>
      </c>
      <c r="AD7">
        <v>0.93023255813953487</v>
      </c>
      <c r="AE7">
        <v>1.86046511627907</v>
      </c>
      <c r="AH7" s="17" t="s">
        <v>60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S7" s="17" t="s">
        <v>61</v>
      </c>
      <c r="AT7">
        <v>2.9702970297029698</v>
      </c>
      <c r="AU7">
        <v>1.4851485148514849</v>
      </c>
      <c r="AV7">
        <v>1.98019801980198</v>
      </c>
      <c r="AW7">
        <v>4.9504950495049496</v>
      </c>
      <c r="AX7">
        <v>3.4653465346534662</v>
      </c>
      <c r="AY7">
        <v>0.99009900990099009</v>
      </c>
      <c r="AZ7">
        <v>4.455445544554455</v>
      </c>
      <c r="BA7">
        <v>6.435643564356436</v>
      </c>
      <c r="BB7">
        <v>22.772277227722771</v>
      </c>
      <c r="BC7">
        <v>3.9603960396039599</v>
      </c>
      <c r="BD7">
        <v>46.039603960396043</v>
      </c>
      <c r="BE7">
        <v>0.49504950495049499</v>
      </c>
      <c r="BH7" s="17" t="s">
        <v>61</v>
      </c>
      <c r="BI7">
        <v>19.010416666666661</v>
      </c>
      <c r="BJ7">
        <v>5.2083333333333339</v>
      </c>
      <c r="BK7">
        <v>2.864583333333333</v>
      </c>
      <c r="BL7">
        <v>1.041666666666667</v>
      </c>
      <c r="BM7">
        <v>9.1145833333333321</v>
      </c>
      <c r="BN7">
        <v>15.88541666666667</v>
      </c>
      <c r="BO7">
        <v>10.41666666666667</v>
      </c>
      <c r="BP7">
        <v>25</v>
      </c>
      <c r="BQ7">
        <v>8.3333333333333321</v>
      </c>
      <c r="BR7">
        <v>2.083333333333333</v>
      </c>
      <c r="BS7">
        <v>0.52083333333333326</v>
      </c>
      <c r="BT7">
        <v>0.26041666666666657</v>
      </c>
      <c r="BU7">
        <v>0.26041666666666657</v>
      </c>
      <c r="BX7" s="17" t="s">
        <v>61</v>
      </c>
      <c r="BY7">
        <v>4.0268456375838921</v>
      </c>
      <c r="BZ7">
        <v>6.7114093959731536</v>
      </c>
      <c r="CA7">
        <v>4.0268456375838921</v>
      </c>
      <c r="CB7">
        <v>3.6912751677852351</v>
      </c>
      <c r="CC7">
        <v>1.6778523489932891</v>
      </c>
      <c r="CD7">
        <v>6.375838926174497</v>
      </c>
      <c r="CE7">
        <v>15.1006711409396</v>
      </c>
      <c r="CF7">
        <v>1.6778523489932891</v>
      </c>
      <c r="CG7">
        <v>8.0536912751677843</v>
      </c>
      <c r="CH7">
        <v>24.496644295302019</v>
      </c>
      <c r="CI7">
        <v>10.067114093959731</v>
      </c>
      <c r="CJ7">
        <v>4.6979865771812079</v>
      </c>
      <c r="CK7">
        <v>6.0402684563758404</v>
      </c>
      <c r="CL7">
        <v>3.3557046979865768</v>
      </c>
      <c r="CO7" s="17" t="s">
        <v>61</v>
      </c>
      <c r="CP7">
        <v>5.4014598540145986</v>
      </c>
      <c r="CQ7">
        <v>3.211678832116788</v>
      </c>
      <c r="CR7">
        <v>18.832116788321169</v>
      </c>
      <c r="CS7">
        <v>17.226277372262771</v>
      </c>
      <c r="CT7">
        <v>12.7007299270073</v>
      </c>
      <c r="CU7">
        <v>17.664233576642339</v>
      </c>
      <c r="CV7">
        <v>3.0656934306569341</v>
      </c>
      <c r="CW7">
        <v>0.145985401459854</v>
      </c>
      <c r="CX7">
        <v>0.145985401459854</v>
      </c>
      <c r="CY7">
        <v>0.29197080291970801</v>
      </c>
      <c r="CZ7">
        <v>2.335766423357664</v>
      </c>
      <c r="DA7">
        <v>2.773722627737226</v>
      </c>
      <c r="DB7">
        <v>2.9197080291970798</v>
      </c>
      <c r="DC7">
        <v>0.87591240875912413</v>
      </c>
      <c r="DD7">
        <v>10.802919708029201</v>
      </c>
      <c r="DE7">
        <v>1.605839416058394</v>
      </c>
      <c r="DH7" s="17" t="s">
        <v>61</v>
      </c>
      <c r="DI7">
        <v>4.3184885290148447</v>
      </c>
      <c r="DJ7">
        <v>0.1349527665317139</v>
      </c>
      <c r="DK7">
        <v>2.5641025641025639</v>
      </c>
      <c r="DL7">
        <v>0.26990553306342779</v>
      </c>
      <c r="DM7">
        <v>1.619433198380567</v>
      </c>
      <c r="DN7">
        <v>0.1349527665317139</v>
      </c>
      <c r="DO7">
        <v>4.048582995951417</v>
      </c>
      <c r="DP7">
        <v>0.67476383265856954</v>
      </c>
      <c r="DQ7">
        <v>0.80971659919028338</v>
      </c>
      <c r="DR7">
        <v>0.26990553306342779</v>
      </c>
      <c r="DS7">
        <v>0.1349527665317139</v>
      </c>
      <c r="DT7">
        <v>5.8029689608636978</v>
      </c>
      <c r="DU7">
        <v>18.35357624831309</v>
      </c>
      <c r="DV7">
        <v>19.973009446693659</v>
      </c>
      <c r="DW7">
        <v>13.765182186234821</v>
      </c>
      <c r="DX7">
        <v>19.298245614035089</v>
      </c>
      <c r="DY7">
        <v>7.8272604588394064</v>
      </c>
    </row>
    <row r="8" spans="1:129" x14ac:dyDescent="0.3">
      <c r="A8" s="17" t="s">
        <v>60</v>
      </c>
      <c r="B8">
        <v>3</v>
      </c>
      <c r="C8">
        <v>3</v>
      </c>
      <c r="D8">
        <v>3</v>
      </c>
      <c r="G8" s="18">
        <v>45318</v>
      </c>
      <c r="H8">
        <v>3.8647342995169081</v>
      </c>
      <c r="I8">
        <v>4.3478260869565224</v>
      </c>
      <c r="J8">
        <v>21.25603864734299</v>
      </c>
      <c r="K8">
        <v>38.647342995169083</v>
      </c>
      <c r="L8">
        <v>31.884057971014489</v>
      </c>
      <c r="O8" s="17" t="s">
        <v>61</v>
      </c>
      <c r="P8">
        <v>23.41786568467408</v>
      </c>
      <c r="Q8">
        <v>29.087101223694368</v>
      </c>
      <c r="R8">
        <v>39.909266922288452</v>
      </c>
      <c r="S8">
        <v>4.8992065601154096</v>
      </c>
      <c r="T8">
        <v>1.712792478139276</v>
      </c>
      <c r="U8">
        <v>0.97376713108841739</v>
      </c>
      <c r="AH8" s="17" t="s">
        <v>61</v>
      </c>
      <c r="AI8">
        <v>6.5432551319648091</v>
      </c>
      <c r="AJ8">
        <v>9.5744980825625969</v>
      </c>
      <c r="AK8">
        <v>35.573398375817732</v>
      </c>
      <c r="AL8">
        <v>7.2235224452966396</v>
      </c>
      <c r="AM8">
        <v>13.367781412136249</v>
      </c>
      <c r="AN8">
        <v>3.8003327317843452</v>
      </c>
      <c r="AO8">
        <v>9.2255526731333184</v>
      </c>
      <c r="AP8">
        <v>14.691659147304311</v>
      </c>
    </row>
    <row r="9" spans="1:129" x14ac:dyDescent="0.3">
      <c r="A9" s="17" t="s">
        <v>61</v>
      </c>
      <c r="B9">
        <v>29.496469264240218</v>
      </c>
      <c r="C9">
        <v>52.875824169442133</v>
      </c>
      <c r="D9">
        <v>17.627706566317649</v>
      </c>
      <c r="G9" s="17" t="s">
        <v>60</v>
      </c>
      <c r="H9">
        <v>4</v>
      </c>
      <c r="I9">
        <v>4</v>
      </c>
      <c r="J9">
        <v>4</v>
      </c>
      <c r="K9">
        <v>4</v>
      </c>
      <c r="L9">
        <v>4</v>
      </c>
    </row>
    <row r="10" spans="1:129" x14ac:dyDescent="0.3">
      <c r="G10" s="17" t="s">
        <v>61</v>
      </c>
      <c r="H10">
        <v>19.847168919101581</v>
      </c>
      <c r="I10">
        <v>22.67086655727989</v>
      </c>
      <c r="J10">
        <v>28.25998792255367</v>
      </c>
      <c r="K10">
        <v>16.480334647318571</v>
      </c>
      <c r="L10">
        <v>12.74164195374629</v>
      </c>
    </row>
  </sheetData>
  <mergeCells count="10">
    <mergeCell ref="A3:D3"/>
    <mergeCell ref="G3:L3"/>
    <mergeCell ref="O3:U3"/>
    <mergeCell ref="X3:AE3"/>
    <mergeCell ref="AH3:AP3"/>
    <mergeCell ref="DH3:DY3"/>
    <mergeCell ref="BH3:BU3"/>
    <mergeCell ref="BX3:CL3"/>
    <mergeCell ref="AS3:BE3"/>
    <mergeCell ref="CO3:DE3"/>
  </mergeCells>
  <pageMargins left="0.75" right="0.75" top="1" bottom="1" header="0.5" footer="0.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3:DF8"/>
  <sheetViews>
    <sheetView zoomScale="45" workbookViewId="0">
      <selection activeCell="BJ3" sqref="BJ3:BV3"/>
    </sheetView>
  </sheetViews>
  <sheetFormatPr defaultRowHeight="14.4" x14ac:dyDescent="0.3"/>
  <sheetData>
    <row r="3" spans="1:110" ht="18" customHeight="1" x14ac:dyDescent="0.35">
      <c r="A3" s="45" t="s">
        <v>45</v>
      </c>
      <c r="B3" s="36"/>
      <c r="C3" s="37"/>
      <c r="F3" s="45" t="s">
        <v>47</v>
      </c>
      <c r="G3" s="36"/>
      <c r="H3" s="36"/>
      <c r="I3" s="36"/>
      <c r="J3" s="37"/>
      <c r="M3" s="45" t="s">
        <v>50</v>
      </c>
      <c r="N3" s="36"/>
      <c r="O3" s="36"/>
      <c r="P3" s="36"/>
      <c r="Q3" s="36"/>
      <c r="R3" s="36"/>
      <c r="S3" s="36"/>
      <c r="T3" s="37"/>
      <c r="W3" s="45" t="s">
        <v>52</v>
      </c>
      <c r="X3" s="36"/>
      <c r="Y3" s="36"/>
      <c r="Z3" s="36"/>
      <c r="AA3" s="36"/>
      <c r="AB3" s="36"/>
      <c r="AC3" s="36"/>
      <c r="AD3" s="36"/>
      <c r="AE3" s="36"/>
      <c r="AF3" s="37"/>
      <c r="AI3" s="45" t="s">
        <v>53</v>
      </c>
      <c r="AJ3" s="36"/>
      <c r="AK3" s="36"/>
      <c r="AL3" s="36"/>
      <c r="AM3" s="36"/>
      <c r="AN3" s="36"/>
      <c r="AO3" s="36"/>
      <c r="AP3" s="36"/>
      <c r="AQ3" s="36"/>
      <c r="AR3" s="36"/>
      <c r="AS3" s="37"/>
      <c r="AV3" s="45" t="s">
        <v>59</v>
      </c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7"/>
      <c r="BJ3" s="45" t="s">
        <v>56</v>
      </c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7"/>
      <c r="BY3" s="45" t="s">
        <v>55</v>
      </c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7"/>
      <c r="CP3" s="45" t="s">
        <v>57</v>
      </c>
      <c r="CQ3" s="36"/>
      <c r="CR3" s="36"/>
      <c r="CS3" s="36"/>
      <c r="CT3" s="36"/>
      <c r="CU3" s="36"/>
      <c r="CV3" s="36"/>
      <c r="CW3" s="36"/>
      <c r="CX3" s="36"/>
      <c r="CY3" s="36"/>
      <c r="CZ3" s="36"/>
      <c r="DA3" s="36"/>
      <c r="DB3" s="36"/>
      <c r="DC3" s="36"/>
      <c r="DD3" s="36"/>
      <c r="DE3" s="36"/>
      <c r="DF3" s="37"/>
    </row>
    <row r="4" spans="1:110" x14ac:dyDescent="0.3">
      <c r="A4" s="17" t="s">
        <v>0</v>
      </c>
      <c r="B4" s="17">
        <v>1</v>
      </c>
      <c r="C4" s="17">
        <v>2</v>
      </c>
      <c r="F4" s="17" t="s">
        <v>0</v>
      </c>
      <c r="G4" s="17">
        <v>1</v>
      </c>
      <c r="H4" s="17">
        <v>2</v>
      </c>
      <c r="I4" s="17">
        <v>3</v>
      </c>
      <c r="J4" s="17">
        <v>4</v>
      </c>
      <c r="M4" s="17" t="s">
        <v>0</v>
      </c>
      <c r="N4" s="17">
        <v>1</v>
      </c>
      <c r="O4" s="17">
        <v>2</v>
      </c>
      <c r="P4" s="17">
        <v>3</v>
      </c>
      <c r="Q4" s="17">
        <v>4</v>
      </c>
      <c r="R4" s="17">
        <v>5</v>
      </c>
      <c r="S4" s="17">
        <v>6</v>
      </c>
      <c r="T4" s="17">
        <v>7</v>
      </c>
      <c r="W4" s="17" t="s">
        <v>0</v>
      </c>
      <c r="X4" s="17">
        <v>1</v>
      </c>
      <c r="Y4" s="17">
        <v>2</v>
      </c>
      <c r="Z4" s="17">
        <v>3</v>
      </c>
      <c r="AA4" s="17">
        <v>4</v>
      </c>
      <c r="AB4" s="17">
        <v>5</v>
      </c>
      <c r="AC4" s="17">
        <v>6</v>
      </c>
      <c r="AD4" s="17">
        <v>7</v>
      </c>
      <c r="AE4" s="17">
        <v>8</v>
      </c>
      <c r="AF4" s="17">
        <v>9</v>
      </c>
      <c r="AI4" s="17" t="s">
        <v>0</v>
      </c>
      <c r="AJ4" s="17">
        <v>1</v>
      </c>
      <c r="AK4" s="17">
        <v>2</v>
      </c>
      <c r="AL4" s="17">
        <v>3</v>
      </c>
      <c r="AM4" s="17">
        <v>4</v>
      </c>
      <c r="AN4" s="17">
        <v>5</v>
      </c>
      <c r="AO4" s="17">
        <v>6</v>
      </c>
      <c r="AP4" s="17">
        <v>7</v>
      </c>
      <c r="AQ4" s="17">
        <v>8</v>
      </c>
      <c r="AR4" s="17">
        <v>9</v>
      </c>
      <c r="AS4" s="17">
        <v>10</v>
      </c>
      <c r="AV4" s="17" t="s">
        <v>0</v>
      </c>
      <c r="AW4" s="17">
        <v>1</v>
      </c>
      <c r="AX4" s="17">
        <v>2</v>
      </c>
      <c r="AY4" s="17">
        <v>3</v>
      </c>
      <c r="AZ4" s="17">
        <v>4</v>
      </c>
      <c r="BA4" s="17">
        <v>5</v>
      </c>
      <c r="BB4" s="17">
        <v>6</v>
      </c>
      <c r="BC4" s="17">
        <v>7</v>
      </c>
      <c r="BD4" s="17">
        <v>8</v>
      </c>
      <c r="BE4" s="17">
        <v>9</v>
      </c>
      <c r="BF4" s="17">
        <v>10</v>
      </c>
      <c r="BG4" s="17">
        <v>11</v>
      </c>
      <c r="BJ4" s="17" t="s">
        <v>0</v>
      </c>
      <c r="BK4" s="17">
        <v>1</v>
      </c>
      <c r="BL4" s="17">
        <v>2</v>
      </c>
      <c r="BM4" s="17">
        <v>3</v>
      </c>
      <c r="BN4" s="17">
        <v>4</v>
      </c>
      <c r="BO4" s="17">
        <v>5</v>
      </c>
      <c r="BP4" s="17">
        <v>6</v>
      </c>
      <c r="BQ4" s="17">
        <v>7</v>
      </c>
      <c r="BR4" s="17">
        <v>8</v>
      </c>
      <c r="BS4" s="17">
        <v>9</v>
      </c>
      <c r="BT4" s="17">
        <v>10</v>
      </c>
      <c r="BU4" s="17">
        <v>11</v>
      </c>
      <c r="BV4" s="17">
        <v>12</v>
      </c>
      <c r="BY4" s="17" t="s">
        <v>0</v>
      </c>
      <c r="BZ4" s="17">
        <v>1</v>
      </c>
      <c r="CA4" s="17">
        <v>2</v>
      </c>
      <c r="CB4" s="17">
        <v>3</v>
      </c>
      <c r="CC4" s="17">
        <v>4</v>
      </c>
      <c r="CD4" s="17">
        <v>5</v>
      </c>
      <c r="CE4" s="17">
        <v>6</v>
      </c>
      <c r="CF4" s="17">
        <v>7</v>
      </c>
      <c r="CG4" s="17">
        <v>8</v>
      </c>
      <c r="CH4" s="17">
        <v>9</v>
      </c>
      <c r="CI4" s="17">
        <v>10</v>
      </c>
      <c r="CJ4" s="17">
        <v>11</v>
      </c>
      <c r="CK4" s="17">
        <v>12</v>
      </c>
      <c r="CL4" s="17">
        <v>13</v>
      </c>
      <c r="CM4" s="17">
        <v>14</v>
      </c>
      <c r="CP4" s="17" t="s">
        <v>0</v>
      </c>
      <c r="CQ4" s="17">
        <v>1</v>
      </c>
      <c r="CR4" s="17">
        <v>2</v>
      </c>
      <c r="CS4" s="17">
        <v>3</v>
      </c>
      <c r="CT4" s="17">
        <v>4</v>
      </c>
      <c r="CU4" s="17">
        <v>5</v>
      </c>
      <c r="CV4" s="17">
        <v>6</v>
      </c>
      <c r="CW4" s="17">
        <v>7</v>
      </c>
      <c r="CX4" s="17">
        <v>8</v>
      </c>
      <c r="CY4" s="17">
        <v>9</v>
      </c>
      <c r="CZ4" s="17">
        <v>10</v>
      </c>
      <c r="DA4" s="17">
        <v>11</v>
      </c>
      <c r="DB4" s="17">
        <v>12</v>
      </c>
      <c r="DC4" s="17">
        <v>13</v>
      </c>
      <c r="DD4" s="17">
        <v>14</v>
      </c>
      <c r="DE4" s="17">
        <v>15</v>
      </c>
      <c r="DF4" s="17">
        <v>16</v>
      </c>
    </row>
    <row r="5" spans="1:110" x14ac:dyDescent="0.3">
      <c r="A5" s="18">
        <v>45474</v>
      </c>
      <c r="B5">
        <v>34.693877551020407</v>
      </c>
      <c r="C5">
        <v>65.306122448979593</v>
      </c>
      <c r="F5" s="18">
        <v>45548</v>
      </c>
      <c r="G5">
        <v>59.292035398230091</v>
      </c>
      <c r="H5">
        <v>35.398230088495573</v>
      </c>
      <c r="I5">
        <v>3.5398230088495581</v>
      </c>
      <c r="J5">
        <v>1.7699115044247791</v>
      </c>
      <c r="M5" s="18">
        <v>44877</v>
      </c>
      <c r="N5">
        <v>19.008264462809919</v>
      </c>
      <c r="O5">
        <v>37.190082644628099</v>
      </c>
      <c r="P5">
        <v>6.6115702479338836</v>
      </c>
      <c r="Q5">
        <v>28.099173553719009</v>
      </c>
      <c r="R5">
        <v>6.6115702479338836</v>
      </c>
      <c r="S5">
        <v>1.6528925619834709</v>
      </c>
      <c r="T5">
        <v>0.82644628099173556</v>
      </c>
      <c r="W5" s="18">
        <v>45255</v>
      </c>
      <c r="X5">
        <v>0.89285714285714279</v>
      </c>
      <c r="Y5">
        <v>9.8214285714285712</v>
      </c>
      <c r="Z5">
        <v>34.821428571428569</v>
      </c>
      <c r="AA5">
        <v>12.5</v>
      </c>
      <c r="AB5">
        <v>36.607142857142847</v>
      </c>
      <c r="AC5">
        <v>0.89285714285714279</v>
      </c>
      <c r="AD5">
        <v>2.6785714285714279</v>
      </c>
      <c r="AE5">
        <v>0.89285714285714279</v>
      </c>
      <c r="AF5">
        <v>0.89285714285714279</v>
      </c>
      <c r="AI5" s="18">
        <v>45318</v>
      </c>
      <c r="AJ5">
        <v>6.0975609756097562</v>
      </c>
      <c r="AK5">
        <v>3.6585365853658529</v>
      </c>
      <c r="AL5">
        <v>2.4390243902439019</v>
      </c>
      <c r="AM5">
        <v>10.97560975609756</v>
      </c>
      <c r="AN5">
        <v>17.073170731707322</v>
      </c>
      <c r="AO5">
        <v>45.121951219512198</v>
      </c>
      <c r="AP5">
        <v>8.536585365853659</v>
      </c>
      <c r="AQ5">
        <v>3.0487804878048781</v>
      </c>
      <c r="AR5">
        <v>0.6097560975609756</v>
      </c>
      <c r="AS5">
        <v>2.4390243902439019</v>
      </c>
      <c r="AV5" s="18">
        <v>45295</v>
      </c>
      <c r="AW5">
        <v>4.5977011494252871</v>
      </c>
      <c r="AX5">
        <v>0.57471264367816088</v>
      </c>
      <c r="AY5">
        <v>9.7701149425287355</v>
      </c>
      <c r="AZ5">
        <v>50</v>
      </c>
      <c r="BA5">
        <v>2.873563218390804</v>
      </c>
      <c r="BB5">
        <v>10.91954022988506</v>
      </c>
      <c r="BC5">
        <v>7.4712643678160928</v>
      </c>
      <c r="BD5">
        <v>7.4712643678160928</v>
      </c>
      <c r="BE5">
        <v>2.873563218390804</v>
      </c>
      <c r="BF5">
        <v>2.298850574712644</v>
      </c>
      <c r="BG5">
        <v>1.149425287356322</v>
      </c>
      <c r="BJ5" s="18">
        <v>44882</v>
      </c>
      <c r="BK5">
        <v>6.9306930693069324</v>
      </c>
      <c r="BL5">
        <v>31.683168316831679</v>
      </c>
      <c r="BM5">
        <v>23.762376237623759</v>
      </c>
      <c r="BN5">
        <v>7.9207920792079207</v>
      </c>
      <c r="BO5">
        <v>3.9603960396039599</v>
      </c>
      <c r="BP5">
        <v>4.9504950495049496</v>
      </c>
      <c r="BQ5">
        <v>3.9603960396039599</v>
      </c>
      <c r="BR5">
        <v>2.9702970297029698</v>
      </c>
      <c r="BS5">
        <v>2.9702970297029698</v>
      </c>
      <c r="BT5">
        <v>3.9603960396039599</v>
      </c>
      <c r="BU5">
        <v>3.9603960396039599</v>
      </c>
      <c r="BV5">
        <v>2.9702970297029698</v>
      </c>
      <c r="BY5" s="18">
        <v>45360</v>
      </c>
      <c r="BZ5">
        <v>10.18518518518519</v>
      </c>
      <c r="CA5">
        <v>17.592592592592592</v>
      </c>
      <c r="CB5">
        <v>8.3333333333333321</v>
      </c>
      <c r="CC5">
        <v>27.777777777777779</v>
      </c>
      <c r="CD5">
        <v>18.518518518518519</v>
      </c>
      <c r="CE5">
        <v>6.481481481481481</v>
      </c>
      <c r="CF5">
        <v>0.92592592592592582</v>
      </c>
      <c r="CG5">
        <v>4.6296296296296298</v>
      </c>
      <c r="CH5">
        <v>0.92592592592592582</v>
      </c>
      <c r="CI5">
        <v>0.92592592592592582</v>
      </c>
      <c r="CJ5">
        <v>0.92592592592592582</v>
      </c>
      <c r="CK5">
        <v>0.92592592592592582</v>
      </c>
      <c r="CL5">
        <v>0.92592592592592582</v>
      </c>
      <c r="CM5">
        <v>0.92592592592592582</v>
      </c>
      <c r="CP5" s="18">
        <v>45310</v>
      </c>
      <c r="CQ5">
        <v>2.0408163265306118</v>
      </c>
      <c r="CR5">
        <v>3.5714285714285712</v>
      </c>
      <c r="CS5">
        <v>3.5714285714285712</v>
      </c>
      <c r="CT5">
        <v>14.795918367346941</v>
      </c>
      <c r="CU5">
        <v>17.3469387755102</v>
      </c>
      <c r="CV5">
        <v>4.0816326530612246</v>
      </c>
      <c r="CW5">
        <v>4.0816326530612246</v>
      </c>
      <c r="CX5">
        <v>11.73469387755102</v>
      </c>
      <c r="CY5">
        <v>4.0816326530612246</v>
      </c>
      <c r="CZ5">
        <v>5.1020408163265314</v>
      </c>
      <c r="DA5">
        <v>10.204081632653059</v>
      </c>
      <c r="DB5">
        <v>7.1428571428571423</v>
      </c>
      <c r="DC5">
        <v>3.0612244897959182</v>
      </c>
      <c r="DD5">
        <v>4.0816326530612246</v>
      </c>
      <c r="DE5">
        <v>4.0816326530612246</v>
      </c>
      <c r="DF5">
        <v>1.0204081632653059</v>
      </c>
    </row>
    <row r="6" spans="1:110" x14ac:dyDescent="0.3">
      <c r="A6" s="17" t="s">
        <v>60</v>
      </c>
      <c r="B6">
        <v>1</v>
      </c>
      <c r="C6">
        <v>1</v>
      </c>
      <c r="F6" s="17" t="s">
        <v>60</v>
      </c>
      <c r="G6">
        <v>1</v>
      </c>
      <c r="H6">
        <v>1</v>
      </c>
      <c r="I6">
        <v>1</v>
      </c>
      <c r="J6">
        <v>1</v>
      </c>
      <c r="M6" s="18">
        <v>45285</v>
      </c>
      <c r="N6">
        <v>2.9629629629629628</v>
      </c>
      <c r="O6">
        <v>7.4074074074074074</v>
      </c>
      <c r="P6">
        <v>0.74074074074074081</v>
      </c>
      <c r="Q6">
        <v>1.4814814814814821</v>
      </c>
      <c r="R6">
        <v>1.4814814814814821</v>
      </c>
      <c r="S6">
        <v>74.074074074074076</v>
      </c>
      <c r="T6">
        <v>11.851851851851849</v>
      </c>
      <c r="W6" s="18">
        <v>45394</v>
      </c>
      <c r="X6">
        <v>53.005464480874323</v>
      </c>
      <c r="Y6">
        <v>16.93989071038251</v>
      </c>
      <c r="Z6">
        <v>2.1857923497267762</v>
      </c>
      <c r="AA6">
        <v>0.54644808743169404</v>
      </c>
      <c r="AB6">
        <v>2.7322404371584699</v>
      </c>
      <c r="AC6">
        <v>11.47540983606557</v>
      </c>
      <c r="AD6">
        <v>8.7431693989071047</v>
      </c>
      <c r="AE6">
        <v>2.1857923497267762</v>
      </c>
      <c r="AF6">
        <v>2.1857923497267762</v>
      </c>
      <c r="AI6" s="18">
        <v>45479</v>
      </c>
      <c r="AJ6">
        <v>53.378378378378379</v>
      </c>
      <c r="AK6">
        <v>0.67567567567567566</v>
      </c>
      <c r="AL6">
        <v>0.67567567567567566</v>
      </c>
      <c r="AM6">
        <v>14.189189189189189</v>
      </c>
      <c r="AN6">
        <v>6.756756756756757</v>
      </c>
      <c r="AO6">
        <v>5.4054054054054053</v>
      </c>
      <c r="AP6">
        <v>6.0810810810810816</v>
      </c>
      <c r="AQ6">
        <v>3.378378378378379</v>
      </c>
      <c r="AR6">
        <v>4.0540540540540544</v>
      </c>
      <c r="AS6">
        <v>5.4054054054054053</v>
      </c>
      <c r="AV6" s="17" t="s">
        <v>60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J6" s="17" t="s">
        <v>60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Y6" s="17" t="s">
        <v>60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P6" s="17" t="s">
        <v>60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</row>
    <row r="7" spans="1:110" x14ac:dyDescent="0.3">
      <c r="A7" s="17" t="s">
        <v>61</v>
      </c>
      <c r="B7">
        <v>34.693877551020407</v>
      </c>
      <c r="C7">
        <v>65.306122448979593</v>
      </c>
      <c r="F7" s="17" t="s">
        <v>61</v>
      </c>
      <c r="G7">
        <v>59.292035398230091</v>
      </c>
      <c r="H7">
        <v>35.398230088495573</v>
      </c>
      <c r="I7">
        <v>3.5398230088495581</v>
      </c>
      <c r="J7">
        <v>1.7699115044247791</v>
      </c>
      <c r="M7" s="17" t="s">
        <v>60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W7" s="17" t="s">
        <v>60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I7" s="17" t="s">
        <v>60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V7" s="17" t="s">
        <v>61</v>
      </c>
      <c r="AW7">
        <v>4.5977011494252871</v>
      </c>
      <c r="AX7">
        <v>0.57471264367816088</v>
      </c>
      <c r="AY7">
        <v>9.7701149425287355</v>
      </c>
      <c r="AZ7">
        <v>50</v>
      </c>
      <c r="BA7">
        <v>2.873563218390804</v>
      </c>
      <c r="BB7">
        <v>10.91954022988506</v>
      </c>
      <c r="BC7">
        <v>7.4712643678160928</v>
      </c>
      <c r="BD7">
        <v>7.4712643678160928</v>
      </c>
      <c r="BE7">
        <v>2.873563218390804</v>
      </c>
      <c r="BF7">
        <v>2.298850574712644</v>
      </c>
      <c r="BG7">
        <v>1.149425287356322</v>
      </c>
      <c r="BJ7" s="17" t="s">
        <v>61</v>
      </c>
      <c r="BK7">
        <v>6.9306930693069324</v>
      </c>
      <c r="BL7">
        <v>31.683168316831679</v>
      </c>
      <c r="BM7">
        <v>23.762376237623759</v>
      </c>
      <c r="BN7">
        <v>7.9207920792079207</v>
      </c>
      <c r="BO7">
        <v>3.9603960396039599</v>
      </c>
      <c r="BP7">
        <v>4.9504950495049496</v>
      </c>
      <c r="BQ7">
        <v>3.9603960396039599</v>
      </c>
      <c r="BR7">
        <v>2.9702970297029698</v>
      </c>
      <c r="BS7">
        <v>2.9702970297029698</v>
      </c>
      <c r="BT7">
        <v>3.9603960396039599</v>
      </c>
      <c r="BU7">
        <v>3.9603960396039599</v>
      </c>
      <c r="BV7">
        <v>2.9702970297029698</v>
      </c>
      <c r="BY7" s="17" t="s">
        <v>61</v>
      </c>
      <c r="BZ7">
        <v>10.18518518518519</v>
      </c>
      <c r="CA7">
        <v>17.592592592592592</v>
      </c>
      <c r="CB7">
        <v>8.3333333333333321</v>
      </c>
      <c r="CC7">
        <v>27.777777777777779</v>
      </c>
      <c r="CD7">
        <v>18.518518518518519</v>
      </c>
      <c r="CE7">
        <v>6.481481481481481</v>
      </c>
      <c r="CF7">
        <v>0.92592592592592582</v>
      </c>
      <c r="CG7">
        <v>4.6296296296296298</v>
      </c>
      <c r="CH7">
        <v>0.92592592592592582</v>
      </c>
      <c r="CI7">
        <v>0.92592592592592582</v>
      </c>
      <c r="CJ7">
        <v>0.92592592592592582</v>
      </c>
      <c r="CK7">
        <v>0.92592592592592582</v>
      </c>
      <c r="CL7">
        <v>0.92592592592592582</v>
      </c>
      <c r="CM7">
        <v>0.92592592592592582</v>
      </c>
      <c r="CP7" s="17" t="s">
        <v>61</v>
      </c>
      <c r="CQ7">
        <v>2.0408163265306118</v>
      </c>
      <c r="CR7">
        <v>3.5714285714285712</v>
      </c>
      <c r="CS7">
        <v>3.5714285714285712</v>
      </c>
      <c r="CT7">
        <v>14.795918367346941</v>
      </c>
      <c r="CU7">
        <v>17.3469387755102</v>
      </c>
      <c r="CV7">
        <v>4.0816326530612246</v>
      </c>
      <c r="CW7">
        <v>4.0816326530612246</v>
      </c>
      <c r="CX7">
        <v>11.73469387755102</v>
      </c>
      <c r="CY7">
        <v>4.0816326530612246</v>
      </c>
      <c r="CZ7">
        <v>5.1020408163265314</v>
      </c>
      <c r="DA7">
        <v>10.204081632653059</v>
      </c>
      <c r="DB7">
        <v>7.1428571428571423</v>
      </c>
      <c r="DC7">
        <v>3.0612244897959182</v>
      </c>
      <c r="DD7">
        <v>4.0816326530612246</v>
      </c>
      <c r="DE7">
        <v>4.0816326530612246</v>
      </c>
      <c r="DF7">
        <v>1.0204081632653059</v>
      </c>
    </row>
    <row r="8" spans="1:110" x14ac:dyDescent="0.3">
      <c r="M8" s="17" t="s">
        <v>61</v>
      </c>
      <c r="N8">
        <v>10.98561371288644</v>
      </c>
      <c r="O8">
        <v>22.298745026017752</v>
      </c>
      <c r="P8">
        <v>3.676155494337312</v>
      </c>
      <c r="Q8">
        <v>14.79032751760024</v>
      </c>
      <c r="R8">
        <v>4.0465258647076832</v>
      </c>
      <c r="S8">
        <v>37.863483318028777</v>
      </c>
      <c r="T8">
        <v>6.3391490664217942</v>
      </c>
      <c r="W8" s="17" t="s">
        <v>61</v>
      </c>
      <c r="X8">
        <v>26.949160811865731</v>
      </c>
      <c r="Y8">
        <v>13.38065964090554</v>
      </c>
      <c r="Z8">
        <v>18.503610460577669</v>
      </c>
      <c r="AA8">
        <v>6.5232240437158469</v>
      </c>
      <c r="AB8">
        <v>19.66969164715066</v>
      </c>
      <c r="AC8">
        <v>6.1841334894613578</v>
      </c>
      <c r="AD8">
        <v>5.7108704137392667</v>
      </c>
      <c r="AE8">
        <v>1.539324746291959</v>
      </c>
      <c r="AF8">
        <v>1.539324746291959</v>
      </c>
      <c r="AI8" s="17" t="s">
        <v>61</v>
      </c>
      <c r="AJ8">
        <v>29.737969676994069</v>
      </c>
      <c r="AK8">
        <v>2.167106130520764</v>
      </c>
      <c r="AL8">
        <v>1.5573500329597889</v>
      </c>
      <c r="AM8">
        <v>12.582399472643379</v>
      </c>
      <c r="AN8">
        <v>11.91496374423204</v>
      </c>
      <c r="AO8">
        <v>25.263678312458801</v>
      </c>
      <c r="AP8">
        <v>7.3088332234673707</v>
      </c>
      <c r="AQ8">
        <v>3.213579433091629</v>
      </c>
      <c r="AR8">
        <v>2.3319050758075148</v>
      </c>
      <c r="AS8">
        <v>3.922214897824654</v>
      </c>
    </row>
  </sheetData>
  <mergeCells count="9">
    <mergeCell ref="BJ3:BV3"/>
    <mergeCell ref="BY3:CM3"/>
    <mergeCell ref="CP3:DF3"/>
    <mergeCell ref="A3:C3"/>
    <mergeCell ref="F3:J3"/>
    <mergeCell ref="M3:T3"/>
    <mergeCell ref="W3:AF3"/>
    <mergeCell ref="AI3:AS3"/>
    <mergeCell ref="AV3:BG3"/>
  </mergeCells>
  <pageMargins left="0.75" right="0.75" top="1" bottom="1" header="0.5" footer="0.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3:W7"/>
  <sheetViews>
    <sheetView zoomScale="74" workbookViewId="0">
      <selection activeCell="G3" sqref="G3:L3"/>
    </sheetView>
  </sheetViews>
  <sheetFormatPr defaultRowHeight="14.4" x14ac:dyDescent="0.3"/>
  <sheetData>
    <row r="3" spans="1:23" ht="18" customHeight="1" x14ac:dyDescent="0.35">
      <c r="A3" s="45" t="s">
        <v>46</v>
      </c>
      <c r="B3" s="36"/>
      <c r="C3" s="36"/>
      <c r="D3" s="37"/>
      <c r="G3" s="45" t="s">
        <v>48</v>
      </c>
      <c r="H3" s="36"/>
      <c r="I3" s="36"/>
      <c r="J3" s="36"/>
      <c r="K3" s="36"/>
      <c r="L3" s="37"/>
      <c r="O3" s="45" t="s">
        <v>51</v>
      </c>
      <c r="P3" s="36"/>
      <c r="Q3" s="36"/>
      <c r="R3" s="36"/>
      <c r="S3" s="36"/>
      <c r="T3" s="36"/>
      <c r="U3" s="36"/>
      <c r="V3" s="36"/>
      <c r="W3" s="37"/>
    </row>
    <row r="4" spans="1:23" x14ac:dyDescent="0.3">
      <c r="A4" s="17" t="s">
        <v>0</v>
      </c>
      <c r="B4" s="17">
        <v>1</v>
      </c>
      <c r="C4" s="17">
        <v>2</v>
      </c>
      <c r="D4" s="17">
        <v>3</v>
      </c>
      <c r="G4" s="17" t="s">
        <v>0</v>
      </c>
      <c r="H4" s="17">
        <v>1</v>
      </c>
      <c r="I4" s="17">
        <v>2</v>
      </c>
      <c r="J4" s="17">
        <v>3</v>
      </c>
      <c r="K4" s="17">
        <v>4</v>
      </c>
      <c r="L4" s="17">
        <v>5</v>
      </c>
      <c r="O4" s="17" t="s">
        <v>0</v>
      </c>
      <c r="P4" s="17">
        <v>1</v>
      </c>
      <c r="Q4" s="17">
        <v>2</v>
      </c>
      <c r="R4" s="17">
        <v>3</v>
      </c>
      <c r="S4" s="17">
        <v>4</v>
      </c>
      <c r="T4" s="17">
        <v>5</v>
      </c>
      <c r="U4" s="17">
        <v>6</v>
      </c>
      <c r="V4" s="17">
        <v>7</v>
      </c>
      <c r="W4" s="17">
        <v>8</v>
      </c>
    </row>
    <row r="5" spans="1:23" x14ac:dyDescent="0.3">
      <c r="A5" s="18">
        <v>45597</v>
      </c>
      <c r="B5">
        <v>3.1007751937984498</v>
      </c>
      <c r="C5">
        <v>91.472868217054256</v>
      </c>
      <c r="D5">
        <v>5.4263565891472867</v>
      </c>
      <c r="G5" s="18">
        <v>45569</v>
      </c>
      <c r="H5">
        <v>12.295081967213109</v>
      </c>
      <c r="I5">
        <v>38.524590163934427</v>
      </c>
      <c r="J5">
        <v>44.26229508196721</v>
      </c>
      <c r="K5">
        <v>0.81967213114754101</v>
      </c>
      <c r="L5">
        <v>4.0983606557377046</v>
      </c>
      <c r="O5" s="18">
        <v>45623</v>
      </c>
      <c r="P5">
        <v>0.81967213114754101</v>
      </c>
      <c r="Q5">
        <v>1.639344262295082</v>
      </c>
      <c r="R5">
        <v>4.918032786885246</v>
      </c>
      <c r="S5">
        <v>1.639344262295082</v>
      </c>
      <c r="T5">
        <v>47.540983606557383</v>
      </c>
      <c r="U5">
        <v>28.688524590163929</v>
      </c>
      <c r="V5">
        <v>7.3770491803278686</v>
      </c>
      <c r="W5">
        <v>7.3770491803278686</v>
      </c>
    </row>
    <row r="6" spans="1:23" x14ac:dyDescent="0.3">
      <c r="A6" s="17" t="s">
        <v>60</v>
      </c>
      <c r="B6">
        <v>1</v>
      </c>
      <c r="C6">
        <v>1</v>
      </c>
      <c r="D6">
        <v>1</v>
      </c>
      <c r="G6" s="17" t="s">
        <v>60</v>
      </c>
      <c r="H6">
        <v>1</v>
      </c>
      <c r="I6">
        <v>1</v>
      </c>
      <c r="J6">
        <v>1</v>
      </c>
      <c r="K6">
        <v>1</v>
      </c>
      <c r="L6">
        <v>1</v>
      </c>
      <c r="O6" s="17" t="s">
        <v>60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 x14ac:dyDescent="0.3">
      <c r="A7" s="17" t="s">
        <v>61</v>
      </c>
      <c r="B7">
        <v>3.1007751937984498</v>
      </c>
      <c r="C7">
        <v>91.472868217054256</v>
      </c>
      <c r="D7">
        <v>5.4263565891472867</v>
      </c>
      <c r="G7" s="17" t="s">
        <v>61</v>
      </c>
      <c r="H7">
        <v>12.295081967213109</v>
      </c>
      <c r="I7">
        <v>38.524590163934427</v>
      </c>
      <c r="J7">
        <v>44.26229508196721</v>
      </c>
      <c r="K7">
        <v>0.81967213114754101</v>
      </c>
      <c r="L7">
        <v>4.0983606557377046</v>
      </c>
      <c r="O7" s="17" t="s">
        <v>61</v>
      </c>
      <c r="P7">
        <v>0.81967213114754101</v>
      </c>
      <c r="Q7">
        <v>1.639344262295082</v>
      </c>
      <c r="R7">
        <v>4.918032786885246</v>
      </c>
      <c r="S7">
        <v>1.639344262295082</v>
      </c>
      <c r="T7">
        <v>47.540983606557383</v>
      </c>
      <c r="U7">
        <v>28.688524590163929</v>
      </c>
      <c r="V7">
        <v>7.3770491803278686</v>
      </c>
      <c r="W7">
        <v>7.3770491803278686</v>
      </c>
    </row>
  </sheetData>
  <mergeCells count="3">
    <mergeCell ref="O3:W3"/>
    <mergeCell ref="A3:D3"/>
    <mergeCell ref="G3:L3"/>
  </mergeCells>
  <pageMargins left="0.75" right="0.75" top="1" bottom="1" header="0.5" footer="0.5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BJ10"/>
  <sheetViews>
    <sheetView topLeftCell="A8" zoomScale="95" workbookViewId="0">
      <selection activeCell="AX3" sqref="AX3:BJ3"/>
    </sheetView>
  </sheetViews>
  <sheetFormatPr defaultRowHeight="14.4" x14ac:dyDescent="0.3"/>
  <sheetData>
    <row r="3" spans="1:62" ht="18" customHeight="1" x14ac:dyDescent="0.35">
      <c r="A3" s="45" t="s">
        <v>44</v>
      </c>
      <c r="B3" s="37"/>
      <c r="E3" s="45" t="s">
        <v>45</v>
      </c>
      <c r="F3" s="36"/>
      <c r="G3" s="37"/>
      <c r="J3" s="45" t="s">
        <v>46</v>
      </c>
      <c r="K3" s="36"/>
      <c r="L3" s="36"/>
      <c r="M3" s="37"/>
      <c r="P3" s="45" t="s">
        <v>47</v>
      </c>
      <c r="Q3" s="36"/>
      <c r="R3" s="36"/>
      <c r="S3" s="36"/>
      <c r="T3" s="37"/>
      <c r="W3" s="45" t="s">
        <v>48</v>
      </c>
      <c r="X3" s="36"/>
      <c r="Y3" s="36"/>
      <c r="Z3" s="36"/>
      <c r="AA3" s="36"/>
      <c r="AB3" s="37"/>
      <c r="AE3" s="45" t="s">
        <v>49</v>
      </c>
      <c r="AF3" s="36"/>
      <c r="AG3" s="36"/>
      <c r="AH3" s="36"/>
      <c r="AI3" s="36"/>
      <c r="AJ3" s="36"/>
      <c r="AK3" s="37"/>
      <c r="AN3" s="45" t="s">
        <v>50</v>
      </c>
      <c r="AO3" s="36"/>
      <c r="AP3" s="36"/>
      <c r="AQ3" s="36"/>
      <c r="AR3" s="36"/>
      <c r="AS3" s="36"/>
      <c r="AT3" s="36"/>
      <c r="AU3" s="37"/>
      <c r="AX3" s="45" t="s">
        <v>56</v>
      </c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7"/>
    </row>
    <row r="4" spans="1:62" x14ac:dyDescent="0.3">
      <c r="A4" s="17" t="s">
        <v>0</v>
      </c>
      <c r="B4" s="17">
        <v>1</v>
      </c>
      <c r="E4" s="17" t="s">
        <v>0</v>
      </c>
      <c r="F4" s="17">
        <v>1</v>
      </c>
      <c r="G4" s="17">
        <v>2</v>
      </c>
      <c r="J4" s="17" t="s">
        <v>0</v>
      </c>
      <c r="K4" s="17">
        <v>1</v>
      </c>
      <c r="L4" s="17">
        <v>2</v>
      </c>
      <c r="M4" s="17">
        <v>3</v>
      </c>
      <c r="P4" s="17" t="s">
        <v>0</v>
      </c>
      <c r="Q4" s="17">
        <v>1</v>
      </c>
      <c r="R4" s="17">
        <v>2</v>
      </c>
      <c r="S4" s="17">
        <v>3</v>
      </c>
      <c r="T4" s="17">
        <v>4</v>
      </c>
      <c r="W4" s="17" t="s">
        <v>0</v>
      </c>
      <c r="X4" s="17">
        <v>1</v>
      </c>
      <c r="Y4" s="17">
        <v>2</v>
      </c>
      <c r="Z4" s="17">
        <v>3</v>
      </c>
      <c r="AA4" s="17">
        <v>4</v>
      </c>
      <c r="AB4" s="17">
        <v>5</v>
      </c>
      <c r="AE4" s="17" t="s">
        <v>0</v>
      </c>
      <c r="AF4" s="17">
        <v>1</v>
      </c>
      <c r="AG4" s="17">
        <v>2</v>
      </c>
      <c r="AH4" s="17">
        <v>3</v>
      </c>
      <c r="AI4" s="17">
        <v>4</v>
      </c>
      <c r="AJ4" s="17">
        <v>5</v>
      </c>
      <c r="AK4" s="17">
        <v>6</v>
      </c>
      <c r="AN4" s="17" t="s">
        <v>0</v>
      </c>
      <c r="AO4" s="17">
        <v>1</v>
      </c>
      <c r="AP4" s="17">
        <v>2</v>
      </c>
      <c r="AQ4" s="17">
        <v>3</v>
      </c>
      <c r="AR4" s="17">
        <v>4</v>
      </c>
      <c r="AS4" s="17">
        <v>5</v>
      </c>
      <c r="AT4" s="17">
        <v>6</v>
      </c>
      <c r="AU4" s="17">
        <v>7</v>
      </c>
      <c r="AX4" s="17" t="s">
        <v>0</v>
      </c>
      <c r="AY4" s="17">
        <v>1</v>
      </c>
      <c r="AZ4" s="17">
        <v>2</v>
      </c>
      <c r="BA4" s="17">
        <v>3</v>
      </c>
      <c r="BB4" s="17">
        <v>4</v>
      </c>
      <c r="BC4" s="17">
        <v>5</v>
      </c>
      <c r="BD4" s="17">
        <v>6</v>
      </c>
      <c r="BE4" s="17">
        <v>7</v>
      </c>
      <c r="BF4" s="17">
        <v>8</v>
      </c>
      <c r="BG4" s="17">
        <v>9</v>
      </c>
      <c r="BH4" s="17">
        <v>10</v>
      </c>
      <c r="BI4" s="17">
        <v>11</v>
      </c>
      <c r="BJ4" s="17">
        <v>12</v>
      </c>
    </row>
    <row r="5" spans="1:62" x14ac:dyDescent="0.3">
      <c r="A5" s="18">
        <v>44807</v>
      </c>
      <c r="B5">
        <v>100</v>
      </c>
      <c r="E5" s="18">
        <v>43907</v>
      </c>
      <c r="F5">
        <v>77.251184834123222</v>
      </c>
      <c r="G5">
        <v>22.748815165876781</v>
      </c>
      <c r="J5" s="18">
        <v>44815</v>
      </c>
      <c r="K5">
        <v>5.8823529411764701</v>
      </c>
      <c r="L5">
        <v>57.352941176470587</v>
      </c>
      <c r="M5">
        <v>36.764705882352942</v>
      </c>
      <c r="P5" s="18">
        <v>44095</v>
      </c>
      <c r="Q5">
        <v>43.130990415335461</v>
      </c>
      <c r="R5">
        <v>40.575079872204469</v>
      </c>
      <c r="S5">
        <v>15.65495207667732</v>
      </c>
      <c r="T5">
        <v>0.63897763578274758</v>
      </c>
      <c r="W5" s="18">
        <v>44670</v>
      </c>
      <c r="X5">
        <v>29.909365558912391</v>
      </c>
      <c r="Y5">
        <v>64.048338368580062</v>
      </c>
      <c r="Z5">
        <v>3.9274924471299091</v>
      </c>
      <c r="AA5">
        <v>1.8126888217522661</v>
      </c>
      <c r="AB5">
        <v>0.30211480362537763</v>
      </c>
      <c r="AE5" s="18">
        <v>45012</v>
      </c>
      <c r="AF5">
        <v>0.97560975609756095</v>
      </c>
      <c r="AG5">
        <v>21.463414634146339</v>
      </c>
      <c r="AH5">
        <v>74.634146341463421</v>
      </c>
      <c r="AI5">
        <v>0.48780487804878048</v>
      </c>
      <c r="AJ5">
        <v>0.48780487804878048</v>
      </c>
      <c r="AK5">
        <v>1.9512195121951219</v>
      </c>
      <c r="AN5" s="18">
        <v>44669</v>
      </c>
      <c r="AO5">
        <v>0.32154340836012862</v>
      </c>
      <c r="AP5">
        <v>11.89710610932476</v>
      </c>
      <c r="AQ5">
        <v>10.28938906752412</v>
      </c>
      <c r="AR5">
        <v>10.28938906752412</v>
      </c>
      <c r="AS5">
        <v>62.700964630225073</v>
      </c>
      <c r="AT5">
        <v>3.536977491961415</v>
      </c>
      <c r="AU5">
        <v>0.96463022508038598</v>
      </c>
      <c r="AX5" s="18">
        <v>43961</v>
      </c>
      <c r="AY5">
        <v>2.9411764705882351</v>
      </c>
      <c r="AZ5">
        <v>1.3071895424836599</v>
      </c>
      <c r="BA5">
        <v>2.9411764705882351</v>
      </c>
      <c r="BB5">
        <v>25.490196078431371</v>
      </c>
      <c r="BC5">
        <v>5.2287581699346406</v>
      </c>
      <c r="BD5">
        <v>16.33986928104575</v>
      </c>
      <c r="BE5">
        <v>15.03267973856209</v>
      </c>
      <c r="BF5">
        <v>5.5555555555555554</v>
      </c>
      <c r="BG5">
        <v>1.6339869281045749</v>
      </c>
      <c r="BH5">
        <v>1.9607843137254899</v>
      </c>
      <c r="BI5">
        <v>16.993464052287582</v>
      </c>
      <c r="BJ5">
        <v>4.5751633986928102</v>
      </c>
    </row>
    <row r="6" spans="1:62" x14ac:dyDescent="0.3">
      <c r="A6" s="17" t="s">
        <v>60</v>
      </c>
      <c r="B6">
        <v>1</v>
      </c>
      <c r="E6" s="18">
        <v>45237</v>
      </c>
      <c r="F6">
        <v>88.699878493317129</v>
      </c>
      <c r="G6">
        <v>11.300121506682871</v>
      </c>
      <c r="J6" s="18">
        <v>44934</v>
      </c>
      <c r="K6">
        <v>20.149253731343279</v>
      </c>
      <c r="L6">
        <v>76.492537313432834</v>
      </c>
      <c r="M6">
        <v>3.3582089552238812</v>
      </c>
      <c r="P6" s="18">
        <v>44855</v>
      </c>
      <c r="Q6">
        <v>26.480836236933801</v>
      </c>
      <c r="R6">
        <v>56.09756097560976</v>
      </c>
      <c r="S6">
        <v>14.285714285714279</v>
      </c>
      <c r="T6">
        <v>3.1358885017421598</v>
      </c>
      <c r="W6" s="18">
        <v>44724</v>
      </c>
      <c r="X6">
        <v>63.703703703703709</v>
      </c>
      <c r="Y6">
        <v>30.37037037037037</v>
      </c>
      <c r="Z6">
        <v>3.333333333333333</v>
      </c>
      <c r="AA6">
        <v>1.4814814814814821</v>
      </c>
      <c r="AB6">
        <v>1.1111111111111109</v>
      </c>
      <c r="AE6" s="17" t="s">
        <v>60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N6" s="18">
        <v>45011</v>
      </c>
      <c r="AO6">
        <v>0.8</v>
      </c>
      <c r="AP6">
        <v>8.7999999999999989</v>
      </c>
      <c r="AQ6">
        <v>5.2</v>
      </c>
      <c r="AR6">
        <v>14.4</v>
      </c>
      <c r="AS6">
        <v>13.2</v>
      </c>
      <c r="AT6">
        <v>48</v>
      </c>
      <c r="AU6">
        <v>9.6</v>
      </c>
      <c r="AX6" s="17" t="s">
        <v>60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</row>
    <row r="7" spans="1:62" x14ac:dyDescent="0.3">
      <c r="A7" s="17" t="s">
        <v>61</v>
      </c>
      <c r="B7">
        <v>100</v>
      </c>
      <c r="E7" s="17" t="s">
        <v>60</v>
      </c>
      <c r="F7">
        <v>2</v>
      </c>
      <c r="G7">
        <v>2</v>
      </c>
      <c r="J7" s="18">
        <v>45235</v>
      </c>
      <c r="K7">
        <v>97.826086956521735</v>
      </c>
      <c r="L7">
        <v>0.86956521739130432</v>
      </c>
      <c r="M7">
        <v>1.304347826086957</v>
      </c>
      <c r="P7" s="18">
        <v>44859</v>
      </c>
      <c r="Q7">
        <v>14.02714932126697</v>
      </c>
      <c r="R7">
        <v>12.217194570135749</v>
      </c>
      <c r="S7">
        <v>15.837104072398191</v>
      </c>
      <c r="T7">
        <v>57.918552036199102</v>
      </c>
      <c r="W7" s="18">
        <v>44838</v>
      </c>
      <c r="X7">
        <v>0.3968253968253968</v>
      </c>
      <c r="Y7">
        <v>13.0952380952381</v>
      </c>
      <c r="Z7">
        <v>54.761904761904773</v>
      </c>
      <c r="AA7">
        <v>30.952380952380949</v>
      </c>
      <c r="AB7">
        <v>0.79365079365079361</v>
      </c>
      <c r="AE7" s="17" t="s">
        <v>61</v>
      </c>
      <c r="AF7">
        <v>0.97560975609756095</v>
      </c>
      <c r="AG7">
        <v>21.463414634146339</v>
      </c>
      <c r="AH7">
        <v>74.634146341463421</v>
      </c>
      <c r="AI7">
        <v>0.48780487804878048</v>
      </c>
      <c r="AJ7">
        <v>0.48780487804878048</v>
      </c>
      <c r="AK7">
        <v>1.9512195121951219</v>
      </c>
      <c r="AN7" s="17" t="s">
        <v>60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X7" s="17" t="s">
        <v>61</v>
      </c>
      <c r="AY7">
        <v>2.9411764705882351</v>
      </c>
      <c r="AZ7">
        <v>1.3071895424836599</v>
      </c>
      <c r="BA7">
        <v>2.9411764705882351</v>
      </c>
      <c r="BB7">
        <v>25.490196078431371</v>
      </c>
      <c r="BC7">
        <v>5.2287581699346406</v>
      </c>
      <c r="BD7">
        <v>16.33986928104575</v>
      </c>
      <c r="BE7">
        <v>15.03267973856209</v>
      </c>
      <c r="BF7">
        <v>5.5555555555555554</v>
      </c>
      <c r="BG7">
        <v>1.6339869281045749</v>
      </c>
      <c r="BH7">
        <v>1.9607843137254899</v>
      </c>
      <c r="BI7">
        <v>16.993464052287582</v>
      </c>
      <c r="BJ7">
        <v>4.5751633986928102</v>
      </c>
    </row>
    <row r="8" spans="1:62" x14ac:dyDescent="0.3">
      <c r="E8" s="17" t="s">
        <v>61</v>
      </c>
      <c r="F8">
        <v>82.975531663720176</v>
      </c>
      <c r="G8">
        <v>17.024468336279821</v>
      </c>
      <c r="J8" s="17" t="s">
        <v>60</v>
      </c>
      <c r="K8">
        <v>3</v>
      </c>
      <c r="L8">
        <v>3</v>
      </c>
      <c r="M8">
        <v>3</v>
      </c>
      <c r="P8" s="18">
        <v>45252</v>
      </c>
      <c r="Q8">
        <v>73.521126760563376</v>
      </c>
      <c r="R8">
        <v>24.507042253521131</v>
      </c>
      <c r="S8">
        <v>0.56338028169014087</v>
      </c>
      <c r="T8">
        <v>1.408450704225352</v>
      </c>
      <c r="W8" s="18">
        <v>45054</v>
      </c>
      <c r="X8">
        <v>93.013100436681214</v>
      </c>
      <c r="Y8">
        <v>1.746724890829694</v>
      </c>
      <c r="Z8">
        <v>0.43668122270742349</v>
      </c>
      <c r="AA8">
        <v>3.930131004366813</v>
      </c>
      <c r="AB8">
        <v>0.87336244541484709</v>
      </c>
      <c r="AN8" s="17" t="s">
        <v>61</v>
      </c>
      <c r="AO8">
        <v>0.56077170418006439</v>
      </c>
      <c r="AP8">
        <v>10.34855305466238</v>
      </c>
      <c r="AQ8">
        <v>7.7446945337620576</v>
      </c>
      <c r="AR8">
        <v>12.344694533762061</v>
      </c>
      <c r="AS8">
        <v>37.950482315112538</v>
      </c>
      <c r="AT8">
        <v>25.768488745980711</v>
      </c>
      <c r="AU8">
        <v>5.2823151125401928</v>
      </c>
    </row>
    <row r="9" spans="1:62" x14ac:dyDescent="0.3">
      <c r="J9" s="17" t="s">
        <v>61</v>
      </c>
      <c r="K9">
        <v>41.285897876347157</v>
      </c>
      <c r="L9">
        <v>44.905014569098249</v>
      </c>
      <c r="M9">
        <v>13.809087554554591</v>
      </c>
      <c r="P9" s="17" t="s">
        <v>60</v>
      </c>
      <c r="Q9">
        <v>4</v>
      </c>
      <c r="R9">
        <v>4</v>
      </c>
      <c r="S9">
        <v>4</v>
      </c>
      <c r="T9">
        <v>4</v>
      </c>
      <c r="W9" s="17" t="s">
        <v>60</v>
      </c>
      <c r="X9">
        <v>4</v>
      </c>
      <c r="Y9">
        <v>4</v>
      </c>
      <c r="Z9">
        <v>4</v>
      </c>
      <c r="AA9">
        <v>4</v>
      </c>
      <c r="AB9">
        <v>4</v>
      </c>
    </row>
    <row r="10" spans="1:62" x14ac:dyDescent="0.3">
      <c r="P10" s="17" t="s">
        <v>61</v>
      </c>
      <c r="Q10">
        <v>39.290025683524902</v>
      </c>
      <c r="R10">
        <v>33.349219417867772</v>
      </c>
      <c r="S10">
        <v>11.585287679119981</v>
      </c>
      <c r="T10">
        <v>15.775467219487339</v>
      </c>
      <c r="W10" s="17" t="s">
        <v>61</v>
      </c>
      <c r="X10">
        <v>46.755748774030678</v>
      </c>
      <c r="Y10">
        <v>27.31516793125456</v>
      </c>
      <c r="Z10">
        <v>15.614852941268859</v>
      </c>
      <c r="AA10">
        <v>9.5441705649953779</v>
      </c>
      <c r="AB10">
        <v>0.77005978845053236</v>
      </c>
    </row>
  </sheetData>
  <mergeCells count="8">
    <mergeCell ref="AN3:AU3"/>
    <mergeCell ref="AX3:BJ3"/>
    <mergeCell ref="A3:B3"/>
    <mergeCell ref="E3:G3"/>
    <mergeCell ref="J3:M3"/>
    <mergeCell ref="P3:T3"/>
    <mergeCell ref="W3:AB3"/>
    <mergeCell ref="AE3:AK3"/>
  </mergeCells>
  <pageMargins left="0.75" right="0.75" top="1" bottom="1" header="0.5" footer="0.5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E4:BK28"/>
  <sheetViews>
    <sheetView workbookViewId="0"/>
  </sheetViews>
  <sheetFormatPr defaultRowHeight="14.4" x14ac:dyDescent="0.3"/>
  <sheetData>
    <row r="4" spans="31:63" x14ac:dyDescent="0.3">
      <c r="AE4" s="25" t="s">
        <v>22</v>
      </c>
      <c r="AF4" s="25" t="s">
        <v>22</v>
      </c>
      <c r="AG4" s="25" t="s">
        <v>19</v>
      </c>
      <c r="AJ4" s="25" t="s">
        <v>22</v>
      </c>
      <c r="AK4" s="25" t="s">
        <v>22</v>
      </c>
      <c r="AL4" s="25" t="s">
        <v>19</v>
      </c>
      <c r="AN4" s="25" t="s">
        <v>22</v>
      </c>
      <c r="AO4" s="25" t="s">
        <v>22</v>
      </c>
      <c r="AP4" s="25" t="s">
        <v>19</v>
      </c>
      <c r="AR4" s="25" t="s">
        <v>22</v>
      </c>
      <c r="AS4" s="25" t="s">
        <v>22</v>
      </c>
      <c r="AT4" s="25" t="s">
        <v>19</v>
      </c>
      <c r="AW4" s="25" t="s">
        <v>22</v>
      </c>
      <c r="AX4" s="25" t="s">
        <v>22</v>
      </c>
      <c r="AY4" s="25" t="s">
        <v>19</v>
      </c>
      <c r="BE4" s="25" t="s">
        <v>22</v>
      </c>
      <c r="BF4" s="25" t="s">
        <v>22</v>
      </c>
      <c r="BG4" s="25" t="s">
        <v>19</v>
      </c>
      <c r="BI4" s="25" t="s">
        <v>22</v>
      </c>
      <c r="BJ4" s="25" t="s">
        <v>22</v>
      </c>
      <c r="BK4" s="25" t="s">
        <v>19</v>
      </c>
    </row>
    <row r="5" spans="31:63" x14ac:dyDescent="0.3">
      <c r="AE5" s="25">
        <v>0</v>
      </c>
      <c r="AF5">
        <v>8</v>
      </c>
      <c r="AG5">
        <v>0.22222222222222221</v>
      </c>
      <c r="AJ5" s="25">
        <v>0</v>
      </c>
      <c r="AK5">
        <v>0</v>
      </c>
      <c r="AL5">
        <v>0</v>
      </c>
      <c r="AN5" s="25">
        <v>0</v>
      </c>
      <c r="AO5">
        <v>0</v>
      </c>
      <c r="AP5">
        <v>0</v>
      </c>
      <c r="AR5" s="25">
        <v>0</v>
      </c>
      <c r="AS5">
        <v>3</v>
      </c>
      <c r="AT5">
        <v>0.1764705882352941</v>
      </c>
      <c r="AW5" s="25">
        <v>0</v>
      </c>
      <c r="AX5">
        <v>4</v>
      </c>
      <c r="AY5">
        <v>0.33333333333333331</v>
      </c>
      <c r="BE5" s="25">
        <v>0</v>
      </c>
      <c r="BF5">
        <v>0</v>
      </c>
      <c r="BG5">
        <v>0</v>
      </c>
      <c r="BI5" s="25">
        <v>0</v>
      </c>
      <c r="BJ5">
        <v>2</v>
      </c>
      <c r="BK5">
        <v>0.1111111111111111</v>
      </c>
    </row>
    <row r="6" spans="31:63" x14ac:dyDescent="0.3">
      <c r="AE6" s="25">
        <v>1</v>
      </c>
      <c r="AF6">
        <v>3</v>
      </c>
      <c r="AG6">
        <v>8.3333333333333329E-2</v>
      </c>
      <c r="AJ6" s="25">
        <v>1</v>
      </c>
      <c r="AK6">
        <v>0</v>
      </c>
      <c r="AL6">
        <v>0</v>
      </c>
      <c r="AN6" s="25">
        <v>1</v>
      </c>
      <c r="AO6">
        <v>0</v>
      </c>
      <c r="AP6">
        <v>0</v>
      </c>
      <c r="AR6" s="25">
        <v>1</v>
      </c>
      <c r="AS6">
        <v>2</v>
      </c>
      <c r="AT6">
        <v>0.1176470588235294</v>
      </c>
      <c r="AW6" s="25">
        <v>1</v>
      </c>
      <c r="AX6">
        <v>1</v>
      </c>
      <c r="AY6">
        <v>8.3333333333333329E-2</v>
      </c>
      <c r="BE6" s="25">
        <v>1</v>
      </c>
      <c r="BF6">
        <v>0</v>
      </c>
      <c r="BG6">
        <v>0</v>
      </c>
      <c r="BI6" s="25">
        <v>1</v>
      </c>
      <c r="BJ6">
        <v>0</v>
      </c>
      <c r="BK6">
        <v>0</v>
      </c>
    </row>
    <row r="7" spans="31:63" x14ac:dyDescent="0.3">
      <c r="AE7" s="25">
        <v>2</v>
      </c>
      <c r="AF7">
        <v>5</v>
      </c>
      <c r="AG7">
        <v>0.1388888888888889</v>
      </c>
      <c r="AJ7" s="25">
        <v>2</v>
      </c>
      <c r="AK7">
        <v>0</v>
      </c>
      <c r="AL7">
        <v>0</v>
      </c>
      <c r="AN7" s="25">
        <v>2</v>
      </c>
      <c r="AO7">
        <v>0</v>
      </c>
      <c r="AP7">
        <v>0</v>
      </c>
      <c r="AR7" s="25">
        <v>2</v>
      </c>
      <c r="AS7">
        <v>0</v>
      </c>
      <c r="AT7">
        <v>0</v>
      </c>
      <c r="AW7" s="25">
        <v>2</v>
      </c>
      <c r="AX7">
        <v>0</v>
      </c>
      <c r="AY7">
        <v>0</v>
      </c>
      <c r="BE7" s="25">
        <v>2</v>
      </c>
      <c r="BF7">
        <v>0</v>
      </c>
      <c r="BG7">
        <v>0</v>
      </c>
      <c r="BI7" s="25">
        <v>2</v>
      </c>
      <c r="BJ7">
        <v>0</v>
      </c>
      <c r="BK7">
        <v>0</v>
      </c>
    </row>
    <row r="8" spans="31:63" x14ac:dyDescent="0.3">
      <c r="AE8" s="25">
        <v>3</v>
      </c>
      <c r="AF8">
        <v>2</v>
      </c>
      <c r="AG8">
        <v>5.5555555555555552E-2</v>
      </c>
      <c r="AJ8" s="25">
        <v>3</v>
      </c>
      <c r="AK8">
        <v>0</v>
      </c>
      <c r="AL8">
        <v>0</v>
      </c>
      <c r="AN8" s="25">
        <v>3</v>
      </c>
      <c r="AO8">
        <v>0</v>
      </c>
      <c r="AP8">
        <v>0</v>
      </c>
      <c r="AR8" s="25">
        <v>3</v>
      </c>
      <c r="AS8">
        <v>0</v>
      </c>
      <c r="AT8">
        <v>0</v>
      </c>
      <c r="AW8" s="25">
        <v>3</v>
      </c>
      <c r="AX8">
        <v>1</v>
      </c>
      <c r="AY8">
        <v>8.3333333333333329E-2</v>
      </c>
      <c r="BE8" s="25">
        <v>3</v>
      </c>
      <c r="BF8">
        <v>1</v>
      </c>
      <c r="BG8">
        <v>0.33333333333333331</v>
      </c>
      <c r="BI8" s="25">
        <v>3</v>
      </c>
      <c r="BJ8">
        <v>1</v>
      </c>
      <c r="BK8">
        <v>5.5555555555555552E-2</v>
      </c>
    </row>
    <row r="9" spans="31:63" x14ac:dyDescent="0.3">
      <c r="AE9" s="25">
        <v>4</v>
      </c>
      <c r="AF9">
        <v>1</v>
      </c>
      <c r="AG9">
        <v>2.777777777777778E-2</v>
      </c>
      <c r="AJ9" s="25">
        <v>4</v>
      </c>
      <c r="AK9">
        <v>0</v>
      </c>
      <c r="AL9">
        <v>0</v>
      </c>
      <c r="AN9" s="25">
        <v>4</v>
      </c>
      <c r="AO9">
        <v>0</v>
      </c>
      <c r="AP9">
        <v>0</v>
      </c>
      <c r="AR9" s="25">
        <v>4</v>
      </c>
      <c r="AS9">
        <v>0</v>
      </c>
      <c r="AT9">
        <v>0</v>
      </c>
      <c r="AW9" s="25">
        <v>4</v>
      </c>
      <c r="AX9">
        <v>0</v>
      </c>
      <c r="AY9">
        <v>0</v>
      </c>
      <c r="BE9" s="25">
        <v>4</v>
      </c>
      <c r="BF9">
        <v>0</v>
      </c>
      <c r="BG9">
        <v>0</v>
      </c>
      <c r="BI9" s="25">
        <v>4</v>
      </c>
      <c r="BJ9">
        <v>0</v>
      </c>
      <c r="BK9">
        <v>0</v>
      </c>
    </row>
    <row r="10" spans="31:63" x14ac:dyDescent="0.3">
      <c r="AE10" s="25">
        <v>5</v>
      </c>
      <c r="AF10">
        <v>0</v>
      </c>
      <c r="AG10">
        <v>0</v>
      </c>
      <c r="AJ10" s="25">
        <v>5</v>
      </c>
      <c r="AK10">
        <v>0</v>
      </c>
      <c r="AL10">
        <v>0</v>
      </c>
      <c r="AN10" s="25">
        <v>5</v>
      </c>
      <c r="AO10">
        <v>0</v>
      </c>
      <c r="AP10">
        <v>0</v>
      </c>
      <c r="AR10" s="25">
        <v>5</v>
      </c>
      <c r="AS10">
        <v>1</v>
      </c>
      <c r="AT10">
        <v>5.8823529411764712E-2</v>
      </c>
      <c r="AW10" s="25">
        <v>5</v>
      </c>
      <c r="AX10">
        <v>0</v>
      </c>
      <c r="AY10">
        <v>0</v>
      </c>
      <c r="BE10" s="25">
        <v>5</v>
      </c>
      <c r="BF10">
        <v>0</v>
      </c>
      <c r="BG10">
        <v>0</v>
      </c>
      <c r="BI10" s="25">
        <v>5</v>
      </c>
      <c r="BJ10">
        <v>0</v>
      </c>
      <c r="BK10">
        <v>0</v>
      </c>
    </row>
    <row r="11" spans="31:63" x14ac:dyDescent="0.3">
      <c r="AE11" s="25">
        <v>6</v>
      </c>
      <c r="AF11">
        <v>0</v>
      </c>
      <c r="AG11">
        <v>0</v>
      </c>
      <c r="AJ11" s="25">
        <v>6</v>
      </c>
      <c r="AK11">
        <v>0</v>
      </c>
      <c r="AL11">
        <v>0</v>
      </c>
      <c r="AN11" s="25">
        <v>6</v>
      </c>
      <c r="AO11">
        <v>0</v>
      </c>
      <c r="AP11">
        <v>0</v>
      </c>
      <c r="AR11" s="25">
        <v>6</v>
      </c>
      <c r="AS11">
        <v>0</v>
      </c>
      <c r="AT11">
        <v>0</v>
      </c>
      <c r="AW11" s="25">
        <v>6</v>
      </c>
      <c r="AX11">
        <v>1</v>
      </c>
      <c r="AY11">
        <v>8.3333333333333329E-2</v>
      </c>
      <c r="BE11" s="25">
        <v>6</v>
      </c>
      <c r="BF11">
        <v>0</v>
      </c>
      <c r="BG11">
        <v>0</v>
      </c>
      <c r="BI11" s="25">
        <v>6</v>
      </c>
      <c r="BJ11">
        <v>2</v>
      </c>
      <c r="BK11">
        <v>0.1111111111111111</v>
      </c>
    </row>
    <row r="12" spans="31:63" x14ac:dyDescent="0.3">
      <c r="AE12" s="25">
        <v>7</v>
      </c>
      <c r="AF12">
        <v>0</v>
      </c>
      <c r="AG12">
        <v>0</v>
      </c>
      <c r="AJ12" s="25">
        <v>7</v>
      </c>
      <c r="AK12">
        <v>0</v>
      </c>
      <c r="AL12">
        <v>0</v>
      </c>
      <c r="AN12" s="25">
        <v>7</v>
      </c>
      <c r="AO12">
        <v>0</v>
      </c>
      <c r="AP12">
        <v>0</v>
      </c>
      <c r="AR12" s="25">
        <v>7</v>
      </c>
      <c r="AS12">
        <v>2</v>
      </c>
      <c r="AT12">
        <v>0.1176470588235294</v>
      </c>
      <c r="AW12" s="25">
        <v>7</v>
      </c>
      <c r="AX12">
        <v>1</v>
      </c>
      <c r="AY12">
        <v>8.3333333333333329E-2</v>
      </c>
      <c r="BE12" s="25">
        <v>7</v>
      </c>
      <c r="BF12">
        <v>0</v>
      </c>
      <c r="BG12">
        <v>0</v>
      </c>
      <c r="BI12" s="25">
        <v>7</v>
      </c>
      <c r="BJ12">
        <v>0</v>
      </c>
      <c r="BK12">
        <v>0</v>
      </c>
    </row>
    <row r="13" spans="31:63" x14ac:dyDescent="0.3">
      <c r="AE13" s="25">
        <v>8</v>
      </c>
      <c r="AF13">
        <v>0</v>
      </c>
      <c r="AG13">
        <v>0</v>
      </c>
      <c r="AJ13" s="25">
        <v>8</v>
      </c>
      <c r="AK13">
        <v>0</v>
      </c>
      <c r="AL13">
        <v>0</v>
      </c>
      <c r="AN13" s="25">
        <v>8</v>
      </c>
      <c r="AO13">
        <v>0</v>
      </c>
      <c r="AP13">
        <v>0</v>
      </c>
      <c r="AR13" s="25">
        <v>8</v>
      </c>
      <c r="AS13">
        <v>0</v>
      </c>
      <c r="AT13">
        <v>0</v>
      </c>
      <c r="AW13" s="25">
        <v>8</v>
      </c>
      <c r="AX13">
        <v>0</v>
      </c>
      <c r="AY13">
        <v>0</v>
      </c>
      <c r="BE13" s="25">
        <v>8</v>
      </c>
      <c r="BF13">
        <v>0</v>
      </c>
      <c r="BG13">
        <v>0</v>
      </c>
      <c r="BI13" s="25">
        <v>8</v>
      </c>
      <c r="BJ13">
        <v>2</v>
      </c>
      <c r="BK13">
        <v>0.1111111111111111</v>
      </c>
    </row>
    <row r="14" spans="31:63" x14ac:dyDescent="0.3">
      <c r="AE14" s="25">
        <v>9</v>
      </c>
      <c r="AF14">
        <v>0</v>
      </c>
      <c r="AG14">
        <v>0</v>
      </c>
      <c r="AJ14" s="25">
        <v>9</v>
      </c>
      <c r="AK14">
        <v>1</v>
      </c>
      <c r="AL14">
        <v>1</v>
      </c>
      <c r="AN14" s="25">
        <v>9</v>
      </c>
      <c r="AO14">
        <v>0</v>
      </c>
      <c r="AP14">
        <v>0</v>
      </c>
      <c r="AR14" s="25">
        <v>9</v>
      </c>
      <c r="AS14">
        <v>1</v>
      </c>
      <c r="AT14">
        <v>5.8823529411764712E-2</v>
      </c>
      <c r="AW14" s="25">
        <v>9</v>
      </c>
      <c r="AX14">
        <v>1</v>
      </c>
      <c r="AY14">
        <v>8.3333333333333329E-2</v>
      </c>
      <c r="BE14" s="25">
        <v>9</v>
      </c>
      <c r="BF14">
        <v>0</v>
      </c>
      <c r="BG14">
        <v>0</v>
      </c>
      <c r="BI14" s="25">
        <v>9</v>
      </c>
      <c r="BJ14">
        <v>0</v>
      </c>
      <c r="BK14">
        <v>0</v>
      </c>
    </row>
    <row r="15" spans="31:63" x14ac:dyDescent="0.3">
      <c r="AE15" s="25">
        <v>10</v>
      </c>
      <c r="AF15">
        <v>3</v>
      </c>
      <c r="AG15">
        <v>8.3333333333333329E-2</v>
      </c>
      <c r="AJ15" s="25">
        <v>10</v>
      </c>
      <c r="AK15">
        <v>0</v>
      </c>
      <c r="AL15">
        <v>0</v>
      </c>
      <c r="AN15" s="25">
        <v>10</v>
      </c>
      <c r="AO15">
        <v>0</v>
      </c>
      <c r="AP15">
        <v>0</v>
      </c>
      <c r="AR15" s="25">
        <v>10</v>
      </c>
      <c r="AS15">
        <v>0</v>
      </c>
      <c r="AT15">
        <v>0</v>
      </c>
      <c r="AW15" s="25">
        <v>10</v>
      </c>
      <c r="AX15">
        <v>0</v>
      </c>
      <c r="AY15">
        <v>0</v>
      </c>
      <c r="BE15" s="25">
        <v>10</v>
      </c>
      <c r="BF15">
        <v>0</v>
      </c>
      <c r="BG15">
        <v>0</v>
      </c>
      <c r="BI15" s="25">
        <v>10</v>
      </c>
      <c r="BJ15">
        <v>0</v>
      </c>
      <c r="BK15">
        <v>0</v>
      </c>
    </row>
    <row r="16" spans="31:63" x14ac:dyDescent="0.3">
      <c r="AE16" s="25">
        <v>11</v>
      </c>
      <c r="AF16">
        <v>2</v>
      </c>
      <c r="AG16">
        <v>5.5555555555555552E-2</v>
      </c>
      <c r="AJ16" s="25">
        <v>11</v>
      </c>
      <c r="AK16">
        <v>0</v>
      </c>
      <c r="AL16">
        <v>0</v>
      </c>
      <c r="AN16" s="25">
        <v>11</v>
      </c>
      <c r="AO16">
        <v>0</v>
      </c>
      <c r="AP16">
        <v>0</v>
      </c>
      <c r="AR16" s="25">
        <v>11</v>
      </c>
      <c r="AS16">
        <v>1</v>
      </c>
      <c r="AT16">
        <v>5.8823529411764712E-2</v>
      </c>
      <c r="AW16" s="25">
        <v>11</v>
      </c>
      <c r="AX16">
        <v>1</v>
      </c>
      <c r="AY16">
        <v>8.3333333333333329E-2</v>
      </c>
      <c r="BE16" s="25">
        <v>11</v>
      </c>
      <c r="BF16">
        <v>0</v>
      </c>
      <c r="BG16">
        <v>0</v>
      </c>
      <c r="BI16" s="25">
        <v>11</v>
      </c>
      <c r="BJ16">
        <v>0</v>
      </c>
      <c r="BK16">
        <v>0</v>
      </c>
    </row>
    <row r="17" spans="31:63" x14ac:dyDescent="0.3">
      <c r="AE17" s="25">
        <v>12</v>
      </c>
      <c r="AF17">
        <v>1</v>
      </c>
      <c r="AG17">
        <v>2.777777777777778E-2</v>
      </c>
      <c r="AJ17" s="25">
        <v>12</v>
      </c>
      <c r="AK17">
        <v>0</v>
      </c>
      <c r="AL17">
        <v>0</v>
      </c>
      <c r="AN17" s="25">
        <v>12</v>
      </c>
      <c r="AO17">
        <v>0</v>
      </c>
      <c r="AP17">
        <v>0</v>
      </c>
      <c r="AR17" s="25">
        <v>12</v>
      </c>
      <c r="AS17">
        <v>1</v>
      </c>
      <c r="AT17">
        <v>5.8823529411764712E-2</v>
      </c>
      <c r="AW17" s="25">
        <v>12</v>
      </c>
      <c r="AX17">
        <v>0</v>
      </c>
      <c r="AY17">
        <v>0</v>
      </c>
      <c r="BE17" s="25">
        <v>12</v>
      </c>
      <c r="BF17">
        <v>0</v>
      </c>
      <c r="BG17">
        <v>0</v>
      </c>
      <c r="BI17" s="25">
        <v>12</v>
      </c>
      <c r="BJ17">
        <v>3</v>
      </c>
      <c r="BK17">
        <v>0.16666666666666671</v>
      </c>
    </row>
    <row r="18" spans="31:63" x14ac:dyDescent="0.3">
      <c r="AE18" s="25">
        <v>13</v>
      </c>
      <c r="AF18">
        <v>5</v>
      </c>
      <c r="AG18">
        <v>0.1388888888888889</v>
      </c>
      <c r="AJ18" s="25">
        <v>13</v>
      </c>
      <c r="AK18">
        <v>0</v>
      </c>
      <c r="AL18">
        <v>0</v>
      </c>
      <c r="AN18" s="25">
        <v>13</v>
      </c>
      <c r="AO18">
        <v>1</v>
      </c>
      <c r="AP18">
        <v>1</v>
      </c>
      <c r="AR18" s="25">
        <v>13</v>
      </c>
      <c r="AS18">
        <v>0</v>
      </c>
      <c r="AT18">
        <v>0</v>
      </c>
      <c r="AW18" s="25">
        <v>13</v>
      </c>
      <c r="AX18">
        <v>1</v>
      </c>
      <c r="AY18">
        <v>8.3333333333333329E-2</v>
      </c>
      <c r="BE18" s="25">
        <v>13</v>
      </c>
      <c r="BF18">
        <v>0</v>
      </c>
      <c r="BG18">
        <v>0</v>
      </c>
      <c r="BI18" s="25">
        <v>13</v>
      </c>
      <c r="BJ18">
        <v>2</v>
      </c>
      <c r="BK18">
        <v>0.1111111111111111</v>
      </c>
    </row>
    <row r="19" spans="31:63" x14ac:dyDescent="0.3">
      <c r="AE19" s="25">
        <v>14</v>
      </c>
      <c r="AF19">
        <v>2</v>
      </c>
      <c r="AG19">
        <v>5.5555555555555552E-2</v>
      </c>
      <c r="AJ19" s="25">
        <v>14</v>
      </c>
      <c r="AK19">
        <v>0</v>
      </c>
      <c r="AL19">
        <v>0</v>
      </c>
      <c r="AN19" s="25">
        <v>14</v>
      </c>
      <c r="AO19">
        <v>0</v>
      </c>
      <c r="AP19">
        <v>0</v>
      </c>
      <c r="AR19" s="25">
        <v>14</v>
      </c>
      <c r="AS19">
        <v>3</v>
      </c>
      <c r="AT19">
        <v>0.1764705882352941</v>
      </c>
      <c r="AW19" s="25">
        <v>14</v>
      </c>
      <c r="AX19">
        <v>0</v>
      </c>
      <c r="AY19">
        <v>0</v>
      </c>
      <c r="BE19" s="25">
        <v>14</v>
      </c>
      <c r="BF19">
        <v>0</v>
      </c>
      <c r="BG19">
        <v>0</v>
      </c>
      <c r="BI19" s="25">
        <v>14</v>
      </c>
      <c r="BJ19">
        <v>1</v>
      </c>
      <c r="BK19">
        <v>5.5555555555555552E-2</v>
      </c>
    </row>
    <row r="20" spans="31:63" x14ac:dyDescent="0.3">
      <c r="AE20" s="25">
        <v>15</v>
      </c>
      <c r="AF20">
        <v>2</v>
      </c>
      <c r="AG20">
        <v>5.5555555555555552E-2</v>
      </c>
      <c r="AJ20" s="25">
        <v>15</v>
      </c>
      <c r="AK20">
        <v>0</v>
      </c>
      <c r="AL20">
        <v>0</v>
      </c>
      <c r="AN20" s="25">
        <v>15</v>
      </c>
      <c r="AO20">
        <v>0</v>
      </c>
      <c r="AP20">
        <v>0</v>
      </c>
      <c r="AR20" s="25">
        <v>15</v>
      </c>
      <c r="AS20">
        <v>3</v>
      </c>
      <c r="AT20">
        <v>0.1764705882352941</v>
      </c>
      <c r="AW20" s="25">
        <v>15</v>
      </c>
      <c r="AX20">
        <v>0</v>
      </c>
      <c r="AY20">
        <v>0</v>
      </c>
      <c r="BE20" s="25">
        <v>15</v>
      </c>
      <c r="BF20">
        <v>2</v>
      </c>
      <c r="BG20">
        <v>0.66666666666666663</v>
      </c>
      <c r="BI20" s="25">
        <v>15</v>
      </c>
      <c r="BJ20">
        <v>3</v>
      </c>
      <c r="BK20">
        <v>0.16666666666666671</v>
      </c>
    </row>
    <row r="21" spans="31:63" x14ac:dyDescent="0.3">
      <c r="AE21" s="25">
        <v>16</v>
      </c>
      <c r="AF21">
        <v>1</v>
      </c>
      <c r="AG21">
        <v>2.777777777777778E-2</v>
      </c>
      <c r="AJ21" s="25">
        <v>16</v>
      </c>
      <c r="AK21">
        <v>0</v>
      </c>
      <c r="AL21">
        <v>0</v>
      </c>
      <c r="AN21" s="25">
        <v>16</v>
      </c>
      <c r="AO21">
        <v>0</v>
      </c>
      <c r="AP21">
        <v>0</v>
      </c>
      <c r="AR21" s="25">
        <v>16</v>
      </c>
      <c r="AS21">
        <v>0</v>
      </c>
      <c r="AT21">
        <v>0</v>
      </c>
      <c r="AW21" s="25">
        <v>16</v>
      </c>
      <c r="AX21">
        <v>0</v>
      </c>
      <c r="AY21">
        <v>0</v>
      </c>
      <c r="BE21" s="25">
        <v>16</v>
      </c>
      <c r="BF21">
        <v>0</v>
      </c>
      <c r="BG21">
        <v>0</v>
      </c>
      <c r="BI21" s="25">
        <v>16</v>
      </c>
      <c r="BJ21">
        <v>1</v>
      </c>
      <c r="BK21">
        <v>5.5555555555555552E-2</v>
      </c>
    </row>
    <row r="22" spans="31:63" x14ac:dyDescent="0.3">
      <c r="AE22" s="25">
        <v>17</v>
      </c>
      <c r="AF22">
        <v>1</v>
      </c>
      <c r="AG22">
        <v>2.777777777777778E-2</v>
      </c>
      <c r="AJ22" s="25">
        <v>17</v>
      </c>
      <c r="AK22">
        <v>0</v>
      </c>
      <c r="AL22">
        <v>0</v>
      </c>
      <c r="AN22" s="25">
        <v>17</v>
      </c>
      <c r="AO22">
        <v>0</v>
      </c>
      <c r="AP22">
        <v>0</v>
      </c>
      <c r="AR22" s="25">
        <v>17</v>
      </c>
      <c r="AS22">
        <v>0</v>
      </c>
      <c r="AT22">
        <v>0</v>
      </c>
      <c r="AW22" s="25">
        <v>17</v>
      </c>
      <c r="AX22">
        <v>0</v>
      </c>
      <c r="AY22">
        <v>0</v>
      </c>
      <c r="BE22" s="25">
        <v>17</v>
      </c>
      <c r="BF22">
        <v>0</v>
      </c>
      <c r="BG22">
        <v>0</v>
      </c>
      <c r="BI22" s="25">
        <v>17</v>
      </c>
      <c r="BJ22">
        <v>0</v>
      </c>
      <c r="BK22">
        <v>0</v>
      </c>
    </row>
    <row r="23" spans="31:63" x14ac:dyDescent="0.3">
      <c r="AE23" s="25">
        <v>18</v>
      </c>
      <c r="AF23">
        <v>0</v>
      </c>
      <c r="AG23">
        <v>0</v>
      </c>
      <c r="AJ23" s="25">
        <v>18</v>
      </c>
      <c r="AK23">
        <v>0</v>
      </c>
      <c r="AL23">
        <v>0</v>
      </c>
      <c r="AN23" s="25">
        <v>18</v>
      </c>
      <c r="AO23">
        <v>0</v>
      </c>
      <c r="AP23">
        <v>0</v>
      </c>
      <c r="AR23" s="25">
        <v>18</v>
      </c>
      <c r="AS23">
        <v>0</v>
      </c>
      <c r="AT23">
        <v>0</v>
      </c>
      <c r="AW23" s="25">
        <v>18</v>
      </c>
      <c r="AX23">
        <v>0</v>
      </c>
      <c r="AY23">
        <v>0</v>
      </c>
      <c r="BE23" s="25">
        <v>18</v>
      </c>
      <c r="BF23">
        <v>0</v>
      </c>
      <c r="BG23">
        <v>0</v>
      </c>
      <c r="BI23" s="25">
        <v>18</v>
      </c>
      <c r="BJ23">
        <v>1</v>
      </c>
      <c r="BK23">
        <v>5.5555555555555552E-2</v>
      </c>
    </row>
    <row r="24" spans="31:63" x14ac:dyDescent="0.3">
      <c r="AE24" s="25">
        <v>19</v>
      </c>
      <c r="AF24">
        <v>0</v>
      </c>
      <c r="AG24">
        <v>0</v>
      </c>
      <c r="AJ24" s="25">
        <v>19</v>
      </c>
      <c r="AK24">
        <v>0</v>
      </c>
      <c r="AL24">
        <v>0</v>
      </c>
      <c r="AN24" s="25">
        <v>19</v>
      </c>
      <c r="AO24">
        <v>0</v>
      </c>
      <c r="AP24">
        <v>0</v>
      </c>
      <c r="AR24" s="25">
        <v>19</v>
      </c>
      <c r="AS24">
        <v>0</v>
      </c>
      <c r="AT24">
        <v>0</v>
      </c>
      <c r="AW24" s="25">
        <v>19</v>
      </c>
      <c r="AX24">
        <v>0</v>
      </c>
      <c r="AY24">
        <v>0</v>
      </c>
      <c r="BE24" s="25">
        <v>19</v>
      </c>
      <c r="BF24">
        <v>0</v>
      </c>
      <c r="BG24">
        <v>0</v>
      </c>
      <c r="BI24" s="25">
        <v>19</v>
      </c>
      <c r="BJ24">
        <v>0</v>
      </c>
      <c r="BK24">
        <v>0</v>
      </c>
    </row>
    <row r="25" spans="31:63" x14ac:dyDescent="0.3">
      <c r="AE25" s="25">
        <v>20</v>
      </c>
      <c r="AF25">
        <v>0</v>
      </c>
      <c r="AG25">
        <v>0</v>
      </c>
      <c r="AJ25" s="25">
        <v>20</v>
      </c>
      <c r="AK25">
        <v>0</v>
      </c>
      <c r="AL25">
        <v>0</v>
      </c>
      <c r="AN25" s="25">
        <v>20</v>
      </c>
      <c r="AO25">
        <v>0</v>
      </c>
      <c r="AP25">
        <v>0</v>
      </c>
      <c r="AR25" s="25">
        <v>20</v>
      </c>
      <c r="AS25">
        <v>0</v>
      </c>
      <c r="AT25">
        <v>0</v>
      </c>
      <c r="AW25" s="25">
        <v>20</v>
      </c>
      <c r="AX25">
        <v>0</v>
      </c>
      <c r="AY25">
        <v>0</v>
      </c>
      <c r="BE25" s="25">
        <v>20</v>
      </c>
      <c r="BF25">
        <v>0</v>
      </c>
      <c r="BG25">
        <v>0</v>
      </c>
      <c r="BI25" s="25">
        <v>20</v>
      </c>
      <c r="BJ25">
        <v>0</v>
      </c>
      <c r="BK25">
        <v>0</v>
      </c>
    </row>
    <row r="26" spans="31:63" x14ac:dyDescent="0.3">
      <c r="AE26" s="25">
        <v>21</v>
      </c>
      <c r="AF26">
        <v>0</v>
      </c>
      <c r="AG26">
        <v>0</v>
      </c>
      <c r="AJ26" s="25">
        <v>21</v>
      </c>
      <c r="AK26">
        <v>0</v>
      </c>
      <c r="AL26">
        <v>0</v>
      </c>
      <c r="AN26" s="25">
        <v>21</v>
      </c>
      <c r="AO26">
        <v>0</v>
      </c>
      <c r="AP26">
        <v>0</v>
      </c>
      <c r="AR26" s="25">
        <v>21</v>
      </c>
      <c r="AS26">
        <v>0</v>
      </c>
      <c r="AT26">
        <v>0</v>
      </c>
      <c r="AW26" s="25">
        <v>21</v>
      </c>
      <c r="AX26">
        <v>0</v>
      </c>
      <c r="AY26">
        <v>0</v>
      </c>
      <c r="BE26" s="25">
        <v>21</v>
      </c>
      <c r="BF26">
        <v>0</v>
      </c>
      <c r="BG26">
        <v>0</v>
      </c>
      <c r="BI26" s="25">
        <v>21</v>
      </c>
      <c r="BJ26">
        <v>0</v>
      </c>
      <c r="BK26">
        <v>0</v>
      </c>
    </row>
    <row r="27" spans="31:63" x14ac:dyDescent="0.3">
      <c r="AE27" s="25">
        <v>22</v>
      </c>
      <c r="AF27">
        <v>0</v>
      </c>
      <c r="AG27">
        <v>0</v>
      </c>
      <c r="AJ27" s="25">
        <v>22</v>
      </c>
      <c r="AK27">
        <v>0</v>
      </c>
      <c r="AL27">
        <v>0</v>
      </c>
      <c r="AN27" s="25">
        <v>22</v>
      </c>
      <c r="AO27">
        <v>0</v>
      </c>
      <c r="AP27">
        <v>0</v>
      </c>
      <c r="AR27" s="25">
        <v>22</v>
      </c>
      <c r="AS27">
        <v>0</v>
      </c>
      <c r="AT27">
        <v>0</v>
      </c>
      <c r="AW27" s="25">
        <v>22</v>
      </c>
      <c r="AX27">
        <v>1</v>
      </c>
      <c r="AY27">
        <v>8.3333333333333329E-2</v>
      </c>
      <c r="BE27" s="25">
        <v>22</v>
      </c>
      <c r="BF27">
        <v>0</v>
      </c>
      <c r="BG27">
        <v>0</v>
      </c>
      <c r="BI27" s="25">
        <v>22</v>
      </c>
      <c r="BJ27">
        <v>0</v>
      </c>
      <c r="BK27">
        <v>0</v>
      </c>
    </row>
    <row r="28" spans="31:63" x14ac:dyDescent="0.3">
      <c r="AE28" s="25">
        <v>23</v>
      </c>
      <c r="AF28">
        <v>0</v>
      </c>
      <c r="AG28">
        <v>0</v>
      </c>
      <c r="AJ28" s="25">
        <v>23</v>
      </c>
      <c r="AK28">
        <v>0</v>
      </c>
      <c r="AL28">
        <v>0</v>
      </c>
      <c r="AN28" s="25">
        <v>23</v>
      </c>
      <c r="AO28">
        <v>0</v>
      </c>
      <c r="AP28">
        <v>0</v>
      </c>
      <c r="AR28" s="25">
        <v>23</v>
      </c>
      <c r="AS28">
        <v>0</v>
      </c>
      <c r="AT28">
        <v>0</v>
      </c>
      <c r="AW28" s="25">
        <v>23</v>
      </c>
      <c r="AX28">
        <v>0</v>
      </c>
      <c r="AY28">
        <v>0</v>
      </c>
      <c r="BE28" s="25">
        <v>23</v>
      </c>
      <c r="BF28">
        <v>0</v>
      </c>
      <c r="BG28">
        <v>0</v>
      </c>
      <c r="BI28" s="25">
        <v>23</v>
      </c>
      <c r="BJ28">
        <v>0</v>
      </c>
      <c r="BK2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summary</vt:lpstr>
      <vt:lpstr>summary_dist</vt:lpstr>
      <vt:lpstr>duration_freq</vt:lpstr>
      <vt:lpstr>int_count</vt:lpstr>
      <vt:lpstr>cawang</vt:lpstr>
      <vt:lpstr>awsciawi</vt:lpstr>
      <vt:lpstr>situparigi</vt:lpstr>
      <vt:lpstr>pamulang</vt:lpstr>
      <vt:lpstr>pasarbaru</vt:lpstr>
      <vt:lpstr>rancabungur</vt:lpstr>
      <vt:lpstr>pasirjaya</vt:lpstr>
      <vt:lpstr>%cawang</vt:lpstr>
      <vt:lpstr>%awsciawi</vt:lpstr>
      <vt:lpstr>%situparigi</vt:lpstr>
      <vt:lpstr>%pamulang</vt:lpstr>
      <vt:lpstr>%pasarbaru</vt:lpstr>
      <vt:lpstr>%rancabungur</vt:lpstr>
      <vt:lpstr>%pasirjaya</vt:lpstr>
      <vt:lpstr>duration_freq2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</dc:creator>
  <cp:lastModifiedBy>someone lonely</cp:lastModifiedBy>
  <dcterms:created xsi:type="dcterms:W3CDTF">2015-06-05T18:17:20Z</dcterms:created>
  <dcterms:modified xsi:type="dcterms:W3CDTF">2025-06-23T07:53:56Z</dcterms:modified>
</cp:coreProperties>
</file>