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liceLiz\Desktop\My Repository\MyStuff\Notes\"/>
    </mc:Choice>
  </mc:AlternateContent>
  <bookViews>
    <workbookView xWindow="0" yWindow="0" windowWidth="28800" windowHeight="12720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6" i="2"/>
  <c r="H3" i="2" l="1"/>
  <c r="L1" i="2"/>
  <c r="D20" i="2" s="1"/>
  <c r="N1" i="2"/>
  <c r="D21" i="2" s="1"/>
  <c r="P1" i="2"/>
  <c r="D22" i="2" s="1"/>
  <c r="R1" i="2"/>
  <c r="D23" i="2" s="1"/>
  <c r="T1" i="2"/>
  <c r="D24" i="2" s="1"/>
  <c r="V1" i="2"/>
  <c r="D25" i="2" s="1"/>
  <c r="J1" i="2"/>
  <c r="D19" i="2" s="1"/>
  <c r="D7" i="2"/>
  <c r="B7" i="2"/>
  <c r="C10" i="2" s="1"/>
  <c r="C11" i="2" l="1"/>
  <c r="C8" i="2"/>
  <c r="C12" i="2"/>
  <c r="C9" i="2"/>
  <c r="C13" i="2"/>
  <c r="AF327" i="1"/>
  <c r="Q75" i="1" l="1"/>
  <c r="S75" i="1"/>
  <c r="BO323" i="1" l="1"/>
  <c r="BG253" i="1"/>
  <c r="BG255" i="1"/>
  <c r="BG256" i="1"/>
  <c r="BG257" i="1"/>
  <c r="BG258" i="1"/>
  <c r="BG263" i="1"/>
  <c r="BG269" i="1"/>
  <c r="BO271" i="1"/>
  <c r="BI258" i="1"/>
  <c r="BI256" i="1"/>
  <c r="BI253" i="1"/>
  <c r="BI108" i="1"/>
  <c r="BQ423" i="1"/>
  <c r="CD398" i="1" s="1"/>
  <c r="BO423" i="1"/>
  <c r="BM423" i="1"/>
  <c r="CD396" i="1" s="1"/>
  <c r="BK423" i="1"/>
  <c r="CD395" i="1" s="1"/>
  <c r="BI423" i="1"/>
  <c r="CD394" i="1" s="1"/>
  <c r="BG423" i="1"/>
  <c r="CD393" i="1" s="1"/>
  <c r="CD397" i="1"/>
  <c r="BQ388" i="1"/>
  <c r="BO388" i="1"/>
  <c r="BM388" i="1"/>
  <c r="CD361" i="1" s="1"/>
  <c r="BK388" i="1"/>
  <c r="CD360" i="1" s="1"/>
  <c r="BI388" i="1"/>
  <c r="BG388" i="1"/>
  <c r="CD358" i="1" s="1"/>
  <c r="CD363" i="1"/>
  <c r="CD362" i="1"/>
  <c r="CD359" i="1"/>
  <c r="BQ353" i="1"/>
  <c r="BO353" i="1"/>
  <c r="CD327" i="1" s="1"/>
  <c r="BM353" i="1"/>
  <c r="CD326" i="1" s="1"/>
  <c r="BK353" i="1"/>
  <c r="CD325" i="1" s="1"/>
  <c r="BI353" i="1"/>
  <c r="CD324" i="1" s="1"/>
  <c r="BG353" i="1"/>
  <c r="CD323" i="1" s="1"/>
  <c r="CD328" i="1"/>
  <c r="BQ318" i="1"/>
  <c r="CD293" i="1" s="1"/>
  <c r="BO318" i="1"/>
  <c r="CD292" i="1" s="1"/>
  <c r="BM318" i="1"/>
  <c r="CD291" i="1" s="1"/>
  <c r="BK318" i="1"/>
  <c r="CD290" i="1" s="1"/>
  <c r="BI318" i="1"/>
  <c r="CD289" i="1" s="1"/>
  <c r="BG318" i="1"/>
  <c r="CD288" i="1" s="1"/>
  <c r="BQ283" i="1"/>
  <c r="CD258" i="1" s="1"/>
  <c r="BO283" i="1"/>
  <c r="CD257" i="1" s="1"/>
  <c r="BM283" i="1"/>
  <c r="CD256" i="1" s="1"/>
  <c r="BK283" i="1"/>
  <c r="CD255" i="1" s="1"/>
  <c r="BQ248" i="1"/>
  <c r="CD223" i="1" s="1"/>
  <c r="BO248" i="1"/>
  <c r="CD222" i="1" s="1"/>
  <c r="BM248" i="1"/>
  <c r="CD221" i="1" s="1"/>
  <c r="BK248" i="1"/>
  <c r="CD220" i="1" s="1"/>
  <c r="BI248" i="1"/>
  <c r="CD219" i="1" s="1"/>
  <c r="BG248" i="1"/>
  <c r="CD218" i="1" s="1"/>
  <c r="BQ213" i="1"/>
  <c r="CD188" i="1" s="1"/>
  <c r="BO213" i="1"/>
  <c r="CD187" i="1" s="1"/>
  <c r="BM213" i="1"/>
  <c r="CD186" i="1" s="1"/>
  <c r="BK213" i="1"/>
  <c r="CD185" i="1" s="1"/>
  <c r="BI213" i="1"/>
  <c r="CD184" i="1" s="1"/>
  <c r="BG213" i="1"/>
  <c r="CD183" i="1" s="1"/>
  <c r="BQ178" i="1"/>
  <c r="CD153" i="1" s="1"/>
  <c r="BO178" i="1"/>
  <c r="CD152" i="1" s="1"/>
  <c r="BM178" i="1"/>
  <c r="CD151" i="1" s="1"/>
  <c r="BK178" i="1"/>
  <c r="CD150" i="1" s="1"/>
  <c r="BI178" i="1"/>
  <c r="CD149" i="1" s="1"/>
  <c r="BG178" i="1"/>
  <c r="CD148" i="1" s="1"/>
  <c r="BQ143" i="1"/>
  <c r="CD118" i="1" s="1"/>
  <c r="BO143" i="1"/>
  <c r="BM143" i="1"/>
  <c r="CD116" i="1" s="1"/>
  <c r="BK143" i="1"/>
  <c r="CD115" i="1" s="1"/>
  <c r="BI143" i="1"/>
  <c r="CD114" i="1" s="1"/>
  <c r="BG143" i="1"/>
  <c r="CD113" i="1" s="1"/>
  <c r="CD117" i="1"/>
  <c r="BQ108" i="1"/>
  <c r="CD83" i="1" s="1"/>
  <c r="BO108" i="1"/>
  <c r="BM108" i="1"/>
  <c r="CD81" i="1" s="1"/>
  <c r="BK108" i="1"/>
  <c r="CD80" i="1" s="1"/>
  <c r="BG108" i="1"/>
  <c r="CD78" i="1" s="1"/>
  <c r="CD82" i="1"/>
  <c r="CD79" i="1"/>
  <c r="AF248" i="1"/>
  <c r="BC218" i="1" s="1"/>
  <c r="AH248" i="1"/>
  <c r="BC219" i="1" s="1"/>
  <c r="AJ248" i="1"/>
  <c r="BC220" i="1" s="1"/>
  <c r="AL248" i="1"/>
  <c r="BC221" i="1" s="1"/>
  <c r="AN248" i="1"/>
  <c r="BC222" i="1" s="1"/>
  <c r="AP248" i="1"/>
  <c r="BC223" i="1" s="1"/>
  <c r="AF283" i="1"/>
  <c r="BC253" i="1" s="1"/>
  <c r="AH283" i="1"/>
  <c r="BC254" i="1" s="1"/>
  <c r="AJ283" i="1"/>
  <c r="BC255" i="1" s="1"/>
  <c r="AL283" i="1"/>
  <c r="BC256" i="1" s="1"/>
  <c r="AN283" i="1"/>
  <c r="BC257" i="1" s="1"/>
  <c r="AP283" i="1"/>
  <c r="BC258" i="1" s="1"/>
  <c r="AF318" i="1"/>
  <c r="BC288" i="1" s="1"/>
  <c r="AH318" i="1"/>
  <c r="BC289" i="1" s="1"/>
  <c r="AJ318" i="1"/>
  <c r="BC290" i="1" s="1"/>
  <c r="AL318" i="1"/>
  <c r="BC291" i="1" s="1"/>
  <c r="AN318" i="1"/>
  <c r="BC292" i="1" s="1"/>
  <c r="AP318" i="1"/>
  <c r="BC293" i="1" s="1"/>
  <c r="AF353" i="1"/>
  <c r="BC323" i="1" s="1"/>
  <c r="AH353" i="1"/>
  <c r="BC324" i="1" s="1"/>
  <c r="AJ353" i="1"/>
  <c r="BC325" i="1" s="1"/>
  <c r="AL353" i="1"/>
  <c r="BC326" i="1" s="1"/>
  <c r="AN353" i="1"/>
  <c r="BC327" i="1" s="1"/>
  <c r="AP353" i="1"/>
  <c r="BC328" i="1" s="1"/>
  <c r="AF388" i="1"/>
  <c r="BC358" i="1" s="1"/>
  <c r="AH388" i="1"/>
  <c r="BC359" i="1" s="1"/>
  <c r="AJ388" i="1"/>
  <c r="BC360" i="1" s="1"/>
  <c r="AL388" i="1"/>
  <c r="BC361" i="1" s="1"/>
  <c r="AN388" i="1"/>
  <c r="BC362" i="1" s="1"/>
  <c r="AP388" i="1"/>
  <c r="BC363" i="1" s="1"/>
  <c r="AF423" i="1"/>
  <c r="BC393" i="1" s="1"/>
  <c r="AH423" i="1"/>
  <c r="BC394" i="1" s="1"/>
  <c r="AJ423" i="1"/>
  <c r="BC395" i="1" s="1"/>
  <c r="AL423" i="1"/>
  <c r="BC396" i="1" s="1"/>
  <c r="AN423" i="1"/>
  <c r="BC397" i="1" s="1"/>
  <c r="AP423" i="1"/>
  <c r="BC398" i="1" s="1"/>
  <c r="AP213" i="1"/>
  <c r="BC188" i="1" s="1"/>
  <c r="AN213" i="1"/>
  <c r="BC187" i="1" s="1"/>
  <c r="AL213" i="1"/>
  <c r="BC186" i="1" s="1"/>
  <c r="AJ213" i="1"/>
  <c r="BC185" i="1" s="1"/>
  <c r="AH213" i="1"/>
  <c r="BC184" i="1" s="1"/>
  <c r="AF213" i="1"/>
  <c r="BC183" i="1" s="1"/>
  <c r="AP178" i="1"/>
  <c r="BC153" i="1" s="1"/>
  <c r="AN178" i="1"/>
  <c r="BC152" i="1" s="1"/>
  <c r="AL178" i="1"/>
  <c r="BC151" i="1" s="1"/>
  <c r="AJ178" i="1"/>
  <c r="BC150" i="1" s="1"/>
  <c r="AH178" i="1"/>
  <c r="BC149" i="1" s="1"/>
  <c r="AF178" i="1"/>
  <c r="BC148" i="1" s="1"/>
  <c r="AP143" i="1"/>
  <c r="BC118" i="1" s="1"/>
  <c r="AN143" i="1"/>
  <c r="BC117" i="1" s="1"/>
  <c r="AL143" i="1"/>
  <c r="BC116" i="1" s="1"/>
  <c r="AJ143" i="1"/>
  <c r="BC115" i="1" s="1"/>
  <c r="AH143" i="1"/>
  <c r="BC114" i="1" s="1"/>
  <c r="AF143" i="1"/>
  <c r="BC113" i="1" s="1"/>
  <c r="AP108" i="1"/>
  <c r="BC83" i="1" s="1"/>
  <c r="AN108" i="1"/>
  <c r="BC82" i="1" s="1"/>
  <c r="AL108" i="1"/>
  <c r="BC81" i="1" s="1"/>
  <c r="AJ108" i="1"/>
  <c r="BC80" i="1" s="1"/>
  <c r="AH108" i="1"/>
  <c r="BC79" i="1" s="1"/>
  <c r="AF108" i="1"/>
  <c r="BC78" i="1" s="1"/>
  <c r="AP73" i="1"/>
  <c r="BC48" i="1" s="1"/>
  <c r="AN73" i="1"/>
  <c r="BC47" i="1" s="1"/>
  <c r="AL73" i="1"/>
  <c r="BC46" i="1" s="1"/>
  <c r="AJ73" i="1"/>
  <c r="BC45" i="1" s="1"/>
  <c r="AH73" i="1"/>
  <c r="BC44" i="1" s="1"/>
  <c r="AF73" i="1"/>
  <c r="BC43" i="1" s="1"/>
  <c r="L38" i="1"/>
  <c r="Y13" i="1" s="1"/>
  <c r="J38" i="1"/>
  <c r="Y12" i="1" s="1"/>
  <c r="H38" i="1"/>
  <c r="Y11" i="1" s="1"/>
  <c r="F38" i="1"/>
  <c r="Y10" i="1" s="1"/>
  <c r="D38" i="1"/>
  <c r="Y9" i="1" s="1"/>
  <c r="B38" i="1"/>
  <c r="Y8" i="1" s="1"/>
  <c r="BG283" i="1" l="1"/>
  <c r="CD253" i="1" s="1"/>
  <c r="BC399" i="1"/>
  <c r="BC259" i="1"/>
  <c r="BI283" i="1"/>
  <c r="CD254" i="1" s="1"/>
  <c r="CD259" i="1" s="1"/>
  <c r="BC49" i="1"/>
  <c r="CD329" i="1"/>
  <c r="CD294" i="1"/>
  <c r="CD224" i="1"/>
  <c r="CD154" i="1"/>
  <c r="CD119" i="1"/>
  <c r="CD84" i="1"/>
  <c r="CD189" i="1"/>
  <c r="CD364" i="1"/>
  <c r="CD399" i="1"/>
  <c r="BC329" i="1"/>
  <c r="BC224" i="1"/>
  <c r="BC364" i="1"/>
  <c r="BC294" i="1"/>
  <c r="BC189" i="1"/>
  <c r="BC154" i="1"/>
  <c r="BC119" i="1"/>
  <c r="BC84" i="1"/>
  <c r="Y14" i="1"/>
  <c r="B48" i="1" l="1"/>
  <c r="B75" i="1" s="1"/>
  <c r="AP38" i="1"/>
  <c r="BC13" i="1" s="1"/>
  <c r="AN38" i="1"/>
  <c r="BC12" i="1" s="1"/>
  <c r="AL38" i="1"/>
  <c r="BC11" i="1" s="1"/>
  <c r="AJ38" i="1"/>
  <c r="BC10" i="1" s="1"/>
  <c r="AH38" i="1"/>
  <c r="BC9" i="1" s="1"/>
  <c r="AF38" i="1"/>
  <c r="BC8" i="1" s="1"/>
  <c r="BC14" i="1" l="1"/>
</calcChain>
</file>

<file path=xl/sharedStrings.xml><?xml version="1.0" encoding="utf-8"?>
<sst xmlns="http://schemas.openxmlformats.org/spreadsheetml/2006/main" count="856" uniqueCount="378">
  <si>
    <t>Template</t>
  </si>
  <si>
    <t>April</t>
  </si>
  <si>
    <t>Total</t>
  </si>
  <si>
    <t>Essentials</t>
  </si>
  <si>
    <t>Toys</t>
  </si>
  <si>
    <t>Games</t>
  </si>
  <si>
    <t>Lego</t>
  </si>
  <si>
    <t>Other</t>
  </si>
  <si>
    <t>Subscriptions</t>
  </si>
  <si>
    <t>Date</t>
  </si>
  <si>
    <t>Description</t>
  </si>
  <si>
    <t>Salary</t>
  </si>
  <si>
    <t>End Month Result</t>
  </si>
  <si>
    <t>Netflix Sub</t>
  </si>
  <si>
    <t>Food</t>
  </si>
  <si>
    <t>Wow Sub</t>
  </si>
  <si>
    <t>Repayments</t>
  </si>
  <si>
    <t>Subsciption</t>
  </si>
  <si>
    <t>Big Purchases</t>
  </si>
  <si>
    <t>Amount</t>
  </si>
  <si>
    <t>Game Maker Studio Proffesional + Android Module(Sale)</t>
  </si>
  <si>
    <t>HR - Skólagjöld</t>
  </si>
  <si>
    <t>HR - Staðfestingargjald</t>
  </si>
  <si>
    <t>Fartölva + ábyrgð</t>
  </si>
  <si>
    <t>Strætókort (gildir frá 20. ágú)</t>
  </si>
  <si>
    <t>HR - Skólabók x2</t>
  </si>
  <si>
    <t>HR - Skólabók</t>
  </si>
  <si>
    <t>Lofthreynsitæki</t>
  </si>
  <si>
    <t>Ferð til Slóvakíu</t>
  </si>
  <si>
    <t>Sannheiser 380 pro Headphones (smá afsláttur)</t>
  </si>
  <si>
    <t>HR - Endurtektarpróf Forritun</t>
  </si>
  <si>
    <t>HR - Skólagjöld #2</t>
  </si>
  <si>
    <t>Ikea - Kommóða</t>
  </si>
  <si>
    <t>Ikea - Bókahilla</t>
  </si>
  <si>
    <t>LÍN - námslán #2</t>
  </si>
  <si>
    <t>Ducky Keyboard</t>
  </si>
  <si>
    <t>New Mouse</t>
  </si>
  <si>
    <t>Loans</t>
  </si>
  <si>
    <t>In</t>
  </si>
  <si>
    <t>Out</t>
  </si>
  <si>
    <t>Name</t>
  </si>
  <si>
    <t>Melkorka</t>
  </si>
  <si>
    <t>Ikea Hilla</t>
  </si>
  <si>
    <t>Íbúðarlán</t>
  </si>
  <si>
    <t>Descember</t>
  </si>
  <si>
    <t>November</t>
  </si>
  <si>
    <t>October</t>
  </si>
  <si>
    <t>September</t>
  </si>
  <si>
    <t>August</t>
  </si>
  <si>
    <t>July</t>
  </si>
  <si>
    <t>June</t>
  </si>
  <si>
    <t>Mai</t>
  </si>
  <si>
    <t>March</t>
  </si>
  <si>
    <t>Febuary</t>
  </si>
  <si>
    <t>January</t>
  </si>
  <si>
    <t>Laun</t>
  </si>
  <si>
    <t>innvextir</t>
  </si>
  <si>
    <t>Sími - reikningur</t>
  </si>
  <si>
    <t>There Came an Echo</t>
  </si>
  <si>
    <t>Lego - Portal minipack</t>
  </si>
  <si>
    <t>Disney infinity - Tinkerbell</t>
  </si>
  <si>
    <t>Ebay - Art of Alice: Madness Returns(cost + shipping)</t>
  </si>
  <si>
    <t>HotS - 30 day Stimpack</t>
  </si>
  <si>
    <t>Nova: Covert Ops</t>
  </si>
  <si>
    <t>Humble - Rise of the Tomb Raider</t>
  </si>
  <si>
    <t>Humble - Darkest Dungeon</t>
  </si>
  <si>
    <t>Gjöf - vín</t>
  </si>
  <si>
    <t>Pósturinn - Art of Alice: Madness Returns</t>
  </si>
  <si>
    <t>Friends - Design studio</t>
  </si>
  <si>
    <t>Friends - Popstar stage</t>
  </si>
  <si>
    <t>IKEA - Lamp</t>
  </si>
  <si>
    <t>Hunmble Monthly</t>
  </si>
  <si>
    <t>Star Wars - The Ghost</t>
  </si>
  <si>
    <t>Star Wars - Greivous' bike</t>
  </si>
  <si>
    <t>Star Wars - The Phantom</t>
  </si>
  <si>
    <t>Minecraft - The Cave</t>
  </si>
  <si>
    <t>Star Wars - The Defender</t>
  </si>
  <si>
    <t>Minecraft - First Night</t>
  </si>
  <si>
    <t>Ninjago - Jungle Trap</t>
  </si>
  <si>
    <t>IKEA - Kallax Hilla</t>
  </si>
  <si>
    <t>Star Wars - Clone Trooper Transport</t>
  </si>
  <si>
    <t>minifigures - series 13x3</t>
  </si>
  <si>
    <t>minifigures - series 12x3</t>
  </si>
  <si>
    <t>Construction - Gray base plate</t>
  </si>
  <si>
    <t>Minifigures - series 12x6</t>
  </si>
  <si>
    <t>Star Wars - Microfighter Clone turbo tank</t>
  </si>
  <si>
    <t>GTA V</t>
  </si>
  <si>
    <t>Star Wars - Sith Fury Class Interceptor</t>
  </si>
  <si>
    <t>Grass base plate x2</t>
  </si>
  <si>
    <t>Star Wars - Coruscant Police Ship</t>
  </si>
  <si>
    <t>Star Wats - TIE Advanced Prototype</t>
  </si>
  <si>
    <t>Humble Might &amp; Magic Bundle (bugged)</t>
  </si>
  <si>
    <t>Orlof</t>
  </si>
  <si>
    <t>Star Wasrs - Mandalorian Speeder</t>
  </si>
  <si>
    <t>Star Wars - Imperial Star Destroyer</t>
  </si>
  <si>
    <t>Humble Might &amp; Magic Bundle</t>
  </si>
  <si>
    <t>Lego Castle</t>
  </si>
  <si>
    <t>Star Wars - Republic Striker Starfighter (initial Ebay purchase)</t>
  </si>
  <si>
    <t>Star Wars - AT-AP (Afmælisgjöf)</t>
  </si>
  <si>
    <t>Loftkrókur x1 (Hvítur x1)</t>
  </si>
  <si>
    <t>Arthas: Rise of the Lich king</t>
  </si>
  <si>
    <t>Dishonored: the Dunwall Archives</t>
  </si>
  <si>
    <t>Gjöf f. Melkorku (A Nightmare Before Christmas)</t>
  </si>
  <si>
    <t>Loftkrókur x2 (Glær x5)</t>
  </si>
  <si>
    <t>Elves - Azari and the Magical Bakery</t>
  </si>
  <si>
    <t>Elves - Aria's Creative Workshop</t>
  </si>
  <si>
    <t>IKEA - LEKMAN skúffur</t>
  </si>
  <si>
    <t>The Witcher 3</t>
  </si>
  <si>
    <t>Super Heroes - Attack on Avengers Tower</t>
  </si>
  <si>
    <t>Málning &amp; bursti f. Hillu</t>
  </si>
  <si>
    <t>Magicka 2</t>
  </si>
  <si>
    <t>Star Wars - Imperial Assault Carrier</t>
  </si>
  <si>
    <t>Chima - Pheonix</t>
  </si>
  <si>
    <t>HotS - Roller Derby Nova(Sale)</t>
  </si>
  <si>
    <t>Super Heroes - the Avengers quinjet city chase</t>
  </si>
  <si>
    <t>Lego Worlds</t>
  </si>
  <si>
    <t>Star wars themed bookholders</t>
  </si>
  <si>
    <t>Book - Deus Ex: Icarus effect</t>
  </si>
  <si>
    <t>Star Wars - Republic Striker Starfighter (toll + tax)</t>
  </si>
  <si>
    <t>minifigures - series 13x6</t>
  </si>
  <si>
    <t>The Hobbit - Witch King Battle</t>
  </si>
  <si>
    <t>minifigures - series 12x4</t>
  </si>
  <si>
    <t>HotS - Chen</t>
  </si>
  <si>
    <t>Big Pharma</t>
  </si>
  <si>
    <t>HotS - Warden Tyrande</t>
  </si>
  <si>
    <t>HotS - Magic Carpet</t>
  </si>
  <si>
    <t>HotS - Shando Illidan</t>
  </si>
  <si>
    <t>HotS - Starter Bundle</t>
  </si>
  <si>
    <t>minifigures - series 12(Tax Free)</t>
  </si>
  <si>
    <t>Minecraft - Ender Dragon(Tax Free)</t>
  </si>
  <si>
    <t>Star Wars - Republic AV-7 Anti-Vehicle Cannon</t>
  </si>
  <si>
    <t>Elves - Nadia's Epic Adventure Ship</t>
  </si>
  <si>
    <t>HotS - Prince Arthas(Sale)</t>
  </si>
  <si>
    <t>Her Story</t>
  </si>
  <si>
    <t>Nexus - A study in Darkness + Mabel</t>
  </si>
  <si>
    <t>Friends - Pop Star Dressing Room</t>
  </si>
  <si>
    <t>Friends - Pop Star Recording Studio</t>
  </si>
  <si>
    <t>Hilla - molding clay</t>
  </si>
  <si>
    <t>Drawing - Ebony Artist's Sketch Book</t>
  </si>
  <si>
    <t>Drawing - Caran d'Ache Pensil Set</t>
  </si>
  <si>
    <t>Drawing - Jakar Ruler Set</t>
  </si>
  <si>
    <t>Friends - Hairdresser</t>
  </si>
  <si>
    <t>Friends - Skatepark</t>
  </si>
  <si>
    <t>Friends - Pop star Tourbus</t>
  </si>
  <si>
    <t>Friends - Beach house</t>
  </si>
  <si>
    <t>Drawing - Pose Mannequin</t>
  </si>
  <si>
    <t>Ninjago - battle for ninjago city</t>
  </si>
  <si>
    <t>Victor Vran</t>
  </si>
  <si>
    <t>The Consuming Shadow</t>
  </si>
  <si>
    <t>Hagkaup - matur + nammi</t>
  </si>
  <si>
    <t>Bensín + gos</t>
  </si>
  <si>
    <t>Matur + Nexus gjafir x2 + Horcrux locket + Korra book 2 dvd</t>
  </si>
  <si>
    <t>Matur + Gos + nammi</t>
  </si>
  <si>
    <t>Matur + nammi + ís + sokkapar</t>
  </si>
  <si>
    <t>Matur + Gos</t>
  </si>
  <si>
    <t>matur + gos</t>
  </si>
  <si>
    <t>Föt - buxur og peysa</t>
  </si>
  <si>
    <t>Dominos tilboð D</t>
  </si>
  <si>
    <t>HR matur + drikkir x3</t>
  </si>
  <si>
    <t>Dominos Tilboð C</t>
  </si>
  <si>
    <t>ís</t>
  </si>
  <si>
    <t>nammi + lego (friends sportcar)</t>
  </si>
  <si>
    <t>matur + nammi</t>
  </si>
  <si>
    <t>Hádeigismatur</t>
  </si>
  <si>
    <t>Wow - Syandora faction change</t>
  </si>
  <si>
    <t>nexus gjöf + lego (minibag fountain) + sokkar</t>
  </si>
  <si>
    <t>Humble - Among the sleep + Ether One + Tower og Guns</t>
  </si>
  <si>
    <t>Friends - Private jet + minifig series 14x3</t>
  </si>
  <si>
    <t>Jinx  - wow Wallet + LK tee + monk tee + vsk/toll</t>
  </si>
  <si>
    <t>Friends - Pizzastand + minifig series 14x3</t>
  </si>
  <si>
    <t>Steam - Life is Strange e1</t>
  </si>
  <si>
    <t>Humble - YoYo Bundle</t>
  </si>
  <si>
    <t>Humble - Soma + Armello</t>
  </si>
  <si>
    <t>Friends - Smoothee bar</t>
  </si>
  <si>
    <t>Matur og Misc.</t>
  </si>
  <si>
    <t>Ríkissjóðshemtur</t>
  </si>
  <si>
    <t>Lego - Baseplate</t>
  </si>
  <si>
    <t>Lego Creator - posthouse</t>
  </si>
  <si>
    <t>The Beginners Guide</t>
  </si>
  <si>
    <t>Heroes - lt. Morales Bundle</t>
  </si>
  <si>
    <t>Lego minifig - Series 14x4</t>
  </si>
  <si>
    <t>Blizzcon Virtual Ticket</t>
  </si>
  <si>
    <t>Bíó - The Martian</t>
  </si>
  <si>
    <t>Legacy of the Void (Pre-purchase)</t>
  </si>
  <si>
    <t>Heart of the Swarm campaign</t>
  </si>
  <si>
    <t>Ebay - A nice hat</t>
  </si>
  <si>
    <t>Heroes - Headless Horseman Mount</t>
  </si>
  <si>
    <t>sala á gömlum bókum</t>
  </si>
  <si>
    <t>WoW - Legion Pre-order</t>
  </si>
  <si>
    <t>Humble - BoI Afterbirth</t>
  </si>
  <si>
    <t>Humble Monthly</t>
  </si>
  <si>
    <t>Misc.</t>
  </si>
  <si>
    <t>Comic - Astonishing X-Men Volume 1</t>
  </si>
  <si>
    <t>Comic - Understanding Comics</t>
  </si>
  <si>
    <t>Bíó - Krampus</t>
  </si>
  <si>
    <t>HotS - Succubus Kerrigan (Sale)</t>
  </si>
  <si>
    <t>HotS - Explorer Li Li (Sale)</t>
  </si>
  <si>
    <t>Laun f. Voice Over</t>
  </si>
  <si>
    <t>Bíó - The Force Awekens</t>
  </si>
  <si>
    <t>HotS - Lunara Bundle(Sale)</t>
  </si>
  <si>
    <t>Gjöf - 66°N eirnaband</t>
  </si>
  <si>
    <t>Gjöf - Nudd</t>
  </si>
  <si>
    <t>Endurborgun f. Mat</t>
  </si>
  <si>
    <t>Facerig + Viscera cleanup detail (Sale)</t>
  </si>
  <si>
    <t>Misc</t>
  </si>
  <si>
    <t>SWtoR - subscription</t>
  </si>
  <si>
    <t>Twilight Key Chain</t>
  </si>
  <si>
    <t>MLP deck of cards</t>
  </si>
  <si>
    <t>MLP Friends Forever #20</t>
  </si>
  <si>
    <t>Compressed Air Can</t>
  </si>
  <si>
    <t>Twilight Plushie</t>
  </si>
  <si>
    <t>MLP Comic - MLP:FIM volume 1</t>
  </si>
  <si>
    <t>Lego friends - Pop star house</t>
  </si>
  <si>
    <t>Clash Royale - 500 gems</t>
  </si>
  <si>
    <t>MLP Comic - FF vol. 1</t>
  </si>
  <si>
    <t>HotS - ???</t>
  </si>
  <si>
    <t>Marvel heroes currency</t>
  </si>
  <si>
    <t>Post-it notes</t>
  </si>
  <si>
    <t>Ikea - Lego Box</t>
  </si>
  <si>
    <t>MLP Comic - Rarity Micro</t>
  </si>
  <si>
    <t>Kostnaðður</t>
  </si>
  <si>
    <t>Endurborgun</t>
  </si>
  <si>
    <t>MLP Comic - Celestia Micro</t>
  </si>
  <si>
    <t>MLP Comic - Luna Micro</t>
  </si>
  <si>
    <t>MLP Comic - CMC Micro</t>
  </si>
  <si>
    <t>MLP:FIM Comics - Issues 9 - 16</t>
  </si>
  <si>
    <t>MLP:FIM Comics - Issues 17 - 20</t>
  </si>
  <si>
    <t>Factorio</t>
  </si>
  <si>
    <t>MLP:FIM Comics - issues 21, 22, 24</t>
  </si>
  <si>
    <t>MLP:FF Comics - issues 5-8, 11-13</t>
  </si>
  <si>
    <t>Netflix sub</t>
  </si>
  <si>
    <t>Audible sub</t>
  </si>
  <si>
    <t>Wow sub</t>
  </si>
  <si>
    <t>Bíó - Zootopia</t>
  </si>
  <si>
    <t>Bíó - Batman v. Superman</t>
  </si>
  <si>
    <t>Humble sub</t>
  </si>
  <si>
    <t>Lego - Friends Limo</t>
  </si>
  <si>
    <t>Gjöf - Eyrnalokkar</t>
  </si>
  <si>
    <t>Veski</t>
  </si>
  <si>
    <t>Gjöf - Bolur</t>
  </si>
  <si>
    <t>Lego - Star Wars Anakins fighter</t>
  </si>
  <si>
    <t>HotS - Serpent mount</t>
  </si>
  <si>
    <t>Judy Hopps Figurine</t>
  </si>
  <si>
    <t>MLP - Rarity Purse Plush</t>
  </si>
  <si>
    <t>MLP - Blind Bag (Sugar Cake)</t>
  </si>
  <si>
    <t>Audable Sub</t>
  </si>
  <si>
    <t>Deadpool</t>
  </si>
  <si>
    <t>MLP Comic - FF issue 14</t>
  </si>
  <si>
    <t>Humble Bundle - MLP Comics</t>
  </si>
  <si>
    <t>GoG - Firewatch</t>
  </si>
  <si>
    <t>MLP - Rainbow Dash Keychain</t>
  </si>
  <si>
    <t>LEGO Friends - Observatory</t>
  </si>
  <si>
    <t>HotS - Spectre Bundle</t>
  </si>
  <si>
    <t>Humble monthly</t>
  </si>
  <si>
    <t>Cinema - Civil War</t>
  </si>
  <si>
    <t>MLP - Rainbow Dash plushie</t>
  </si>
  <si>
    <t>Food etc.</t>
  </si>
  <si>
    <t>Dark souls 2 Scholar of the first Sin (Sale)</t>
  </si>
  <si>
    <t>Lego star wars - Reys speeder</t>
  </si>
  <si>
    <t>Lego Disney minifigure x3</t>
  </si>
  <si>
    <t>Overwatch Pre-order</t>
  </si>
  <si>
    <t>Razor</t>
  </si>
  <si>
    <t>Bíó - Xmen Apocalypse</t>
  </si>
  <si>
    <t>SC2 - Abathur commander</t>
  </si>
  <si>
    <t>Bíó - Warcraft</t>
  </si>
  <si>
    <t>Doom</t>
  </si>
  <si>
    <t>Repayd loan from Melkorka</t>
  </si>
  <si>
    <t>Cinema - Warcraft</t>
  </si>
  <si>
    <t>Overwatch - 11  lootboxes</t>
  </si>
  <si>
    <t>Lego Friends - Grocery store</t>
  </si>
  <si>
    <t>Warcraft - Cinema</t>
  </si>
  <si>
    <t>Razor blades</t>
  </si>
  <si>
    <t>MLP plush: Rarity (cost+shipping)</t>
  </si>
  <si>
    <t>Lego -  Friends Cupcake Bakery</t>
  </si>
  <si>
    <t>MLp Blind Bag x2</t>
  </si>
  <si>
    <t>Cinema - Star Trek Beyond</t>
  </si>
  <si>
    <t>Joker Playing Cards</t>
  </si>
  <si>
    <t>Warcraft Cronicle Volume 1</t>
  </si>
  <si>
    <t>Lego -  Friends Crossbow Range</t>
  </si>
  <si>
    <t>Lego - Friends Theme Park (small)</t>
  </si>
  <si>
    <t>Lego - Friends Theme Park (large)</t>
  </si>
  <si>
    <t>Hdmi Cable</t>
  </si>
  <si>
    <t>Ikea - Box for trinkets</t>
  </si>
  <si>
    <t>Speeding Fine</t>
  </si>
  <si>
    <t>MLP plush: Twilight (cost+shipping)</t>
  </si>
  <si>
    <t>MLP plush: Applejack (cost+shipping)</t>
  </si>
  <si>
    <t>MLP plush: Pinky (cost+shipping)</t>
  </si>
  <si>
    <t>MLP plush: Fluttershy (cost+shipping)</t>
  </si>
  <si>
    <t>MLP plush: Luna (cost+shipping)</t>
  </si>
  <si>
    <t>Music Sheet page holders</t>
  </si>
  <si>
    <t>Music Sheet holder + page holders</t>
  </si>
  <si>
    <t>Lego - Nexo-Knights Macy &amp; baddy</t>
  </si>
  <si>
    <t>MLP Plush tax</t>
  </si>
  <si>
    <t>Cinema - Sausage Party</t>
  </si>
  <si>
    <t>Bus Tickets</t>
  </si>
  <si>
    <t>Book: Reality is Broken</t>
  </si>
  <si>
    <t>Cinema - Suicide Squad</t>
  </si>
  <si>
    <t>New Shoes</t>
  </si>
  <si>
    <t>Audable</t>
  </si>
  <si>
    <t>Deus Ex: Mankind Devided</t>
  </si>
  <si>
    <t>Bloons TD 5</t>
  </si>
  <si>
    <t>Starbound</t>
  </si>
  <si>
    <t>Car Damages</t>
  </si>
  <si>
    <t>Útilíf - buxur + sokkar</t>
  </si>
  <si>
    <t>NEXT - nærbuxur + buxur</t>
  </si>
  <si>
    <t>New Phone Case initial cost</t>
  </si>
  <si>
    <t>MLP Celestia Plush</t>
  </si>
  <si>
    <t>SC2 - Commander Alarak</t>
  </si>
  <si>
    <t>Helixin??</t>
  </si>
  <si>
    <t>Ear Mastery</t>
  </si>
  <si>
    <t>ClusterTruck</t>
  </si>
  <si>
    <t>Nerdcubed Patreon</t>
  </si>
  <si>
    <t>New Phone</t>
  </si>
  <si>
    <t>Lego creator houseboat</t>
  </si>
  <si>
    <t>VR Starfsmenntasjóður</t>
  </si>
  <si>
    <t>Warcraft DVD</t>
  </si>
  <si>
    <t>Lego Friends Jóladagatal</t>
  </si>
  <si>
    <t>MLP Celestia Plushie Tax</t>
  </si>
  <si>
    <t>Endurborga Lán</t>
  </si>
  <si>
    <t>MLP 3x Plush (Starlight, Sunset, Trixie)</t>
  </si>
  <si>
    <t>SC2 - Commander Nova</t>
  </si>
  <si>
    <t>MLP 3x Plush TAX (Starlight, Sunset, Trixie)</t>
  </si>
  <si>
    <t>IKEA - Laundry Basket</t>
  </si>
  <si>
    <t>Cinema - Don't Breathe</t>
  </si>
  <si>
    <t>Cinema - Doctor Strange</t>
  </si>
  <si>
    <t>LEGO - Friends Blue Dragon</t>
  </si>
  <si>
    <t>Flash Drive 64Gb</t>
  </si>
  <si>
    <t>Silicon dots</t>
  </si>
  <si>
    <t>Labels</t>
  </si>
  <si>
    <t>Bookmark Tape</t>
  </si>
  <si>
    <t>Socks x6</t>
  </si>
  <si>
    <t>IKEA - Box lid + Laptop stand</t>
  </si>
  <si>
    <t>Ikea - Markus Chair</t>
  </si>
  <si>
    <t>Húsasmiðjan - Socket hubs + wheely box + ceiling hooks + tape + chair felts</t>
  </si>
  <si>
    <t>USB WiFi</t>
  </si>
  <si>
    <t>Dishonored 2</t>
  </si>
  <si>
    <t>Planet Coaster</t>
  </si>
  <si>
    <t>Húsnæðis trygging</t>
  </si>
  <si>
    <t>Equipment</t>
  </si>
  <si>
    <t>Savings</t>
  </si>
  <si>
    <t>Rent</t>
  </si>
  <si>
    <t>Transport</t>
  </si>
  <si>
    <t>leftover</t>
  </si>
  <si>
    <t>Furnature</t>
  </si>
  <si>
    <t>Consumable Entertainment</t>
  </si>
  <si>
    <t>Non-Consumable Entertainment</t>
  </si>
  <si>
    <t>Luxuries / Decorations</t>
  </si>
  <si>
    <t>Bugdets:</t>
  </si>
  <si>
    <t>dec.16</t>
  </si>
  <si>
    <t>init</t>
  </si>
  <si>
    <t>Gjöf: ristavél</t>
  </si>
  <si>
    <t>USB hub</t>
  </si>
  <si>
    <t>Gjöf: Skál</t>
  </si>
  <si>
    <t>Towels</t>
  </si>
  <si>
    <t>Gjöf: Vín</t>
  </si>
  <si>
    <t>Clothes / Decorations</t>
  </si>
  <si>
    <t>Underware</t>
  </si>
  <si>
    <t>Gjöf: Trefill</t>
  </si>
  <si>
    <t>Scarf</t>
  </si>
  <si>
    <t>MLP blind bag x5</t>
  </si>
  <si>
    <t>Purple T-shirt</t>
  </si>
  <si>
    <t>Old man Logan</t>
  </si>
  <si>
    <t>Gjöf: Harry Potter Pocketwatch</t>
  </si>
  <si>
    <t>Skin Charm</t>
  </si>
  <si>
    <t>IKEA - minor stuff</t>
  </si>
  <si>
    <t>Drying Rack</t>
  </si>
  <si>
    <t>MLP blind bag x2</t>
  </si>
  <si>
    <t>Bedsheets, pillow, blanket</t>
  </si>
  <si>
    <t>IKEA - Bed</t>
  </si>
  <si>
    <t>patreon</t>
  </si>
  <si>
    <t>SC2 - Stukov commander</t>
  </si>
  <si>
    <t>FISHYPONYAR</t>
  </si>
  <si>
    <t>Titanfall 2</t>
  </si>
  <si>
    <t>Superhot + Salt &amp; Sancuary</t>
  </si>
  <si>
    <t>Shantae: Half-Genie Hero</t>
  </si>
  <si>
    <t>Cinema - Rogue One</t>
  </si>
  <si>
    <t>Misc food</t>
  </si>
  <si>
    <t>1.1.17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</si>
</sst>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&quot;kr.&quot;;\-#,##0\ &quot;kr.&quot;"/>
    <numFmt numFmtId="165" formatCode="[$-F800]dddd\,\ mmmm\ dd\,\ yyyy"/>
    <numFmt numFmtId="166" formatCode="d\.m\.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1">
    <xf numFmtId="0" fontId="0" fillId="0" borderId="0" xfId="0"/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5" borderId="2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3" fontId="0" fillId="0" borderId="0" xfId="0" applyNumberFormat="1"/>
    <xf numFmtId="3" fontId="0" fillId="10" borderId="0" xfId="0" applyNumberFormat="1" applyFill="1"/>
    <xf numFmtId="9" fontId="0" fillId="0" borderId="0" xfId="1" applyFont="1"/>
    <xf numFmtId="3" fontId="0" fillId="11" borderId="0" xfId="0" applyNumberFormat="1" applyFill="1"/>
    <xf numFmtId="3" fontId="0" fillId="12" borderId="0" xfId="0" applyNumberFormat="1" applyFill="1"/>
    <xf numFmtId="3" fontId="0" fillId="8" borderId="0" xfId="0" applyNumberFormat="1" applyFill="1"/>
    <xf numFmtId="3" fontId="0" fillId="9" borderId="0" xfId="0" applyNumberFormat="1" applyFill="1"/>
    <xf numFmtId="3" fontId="0" fillId="13" borderId="0" xfId="0" applyNumberFormat="1" applyFill="1"/>
    <xf numFmtId="3" fontId="0" fillId="14" borderId="0" xfId="0" applyNumberFormat="1" applyFill="1"/>
    <xf numFmtId="3" fontId="0" fillId="15" borderId="0" xfId="0" applyNumberFormat="1" applyFill="1"/>
    <xf numFmtId="0" fontId="0" fillId="0" borderId="0" xfId="1" applyNumberFormat="1" applyFont="1"/>
    <xf numFmtId="166" fontId="0" fillId="0" borderId="0" xfId="0" applyNumberFormat="1"/>
    <xf numFmtId="3" fontId="0" fillId="16" borderId="6" xfId="0" applyNumberFormat="1" applyFill="1" applyBorder="1"/>
    <xf numFmtId="0" fontId="0" fillId="16" borderId="11" xfId="0" applyFill="1" applyBorder="1"/>
    <xf numFmtId="3" fontId="0" fillId="16" borderId="11" xfId="0" applyNumberFormat="1" applyFill="1" applyBorder="1"/>
    <xf numFmtId="0" fontId="0" fillId="16" borderId="5" xfId="0" applyFill="1" applyBorder="1"/>
    <xf numFmtId="3" fontId="0" fillId="12" borderId="3" xfId="0" applyNumberFormat="1" applyFill="1" applyBorder="1"/>
    <xf numFmtId="0" fontId="0" fillId="12" borderId="1" xfId="0" applyFill="1" applyBorder="1"/>
    <xf numFmtId="3" fontId="0" fillId="9" borderId="1" xfId="0" applyNumberFormat="1" applyFill="1" applyBorder="1"/>
    <xf numFmtId="0" fontId="0" fillId="9" borderId="1" xfId="0" applyFill="1" applyBorder="1"/>
    <xf numFmtId="3" fontId="0" fillId="8" borderId="1" xfId="0" applyNumberFormat="1" applyFill="1" applyBorder="1"/>
    <xf numFmtId="0" fontId="0" fillId="8" borderId="1" xfId="0" applyFill="1" applyBorder="1"/>
    <xf numFmtId="3" fontId="0" fillId="11" borderId="1" xfId="0" applyNumberFormat="1" applyFill="1" applyBorder="1"/>
    <xf numFmtId="0" fontId="0" fillId="11" borderId="1" xfId="0" applyFill="1" applyBorder="1"/>
    <xf numFmtId="3" fontId="0" fillId="13" borderId="1" xfId="0" applyNumberFormat="1" applyFill="1" applyBorder="1"/>
    <xf numFmtId="0" fontId="0" fillId="13" borderId="1" xfId="0" applyFill="1" applyBorder="1"/>
    <xf numFmtId="3" fontId="0" fillId="14" borderId="1" xfId="0" applyNumberFormat="1" applyFill="1" applyBorder="1"/>
    <xf numFmtId="0" fontId="0" fillId="14" borderId="1" xfId="0" applyFill="1" applyBorder="1"/>
    <xf numFmtId="3" fontId="0" fillId="15" borderId="1" xfId="0" applyNumberFormat="1" applyFill="1" applyBorder="1"/>
    <xf numFmtId="0" fontId="0" fillId="15" borderId="2" xfId="0" applyFill="1" applyBorder="1"/>
    <xf numFmtId="164" fontId="0" fillId="0" borderId="1" xfId="0" applyNumberFormat="1" applyBorder="1" applyAlignment="1">
      <alignment horizontal="center"/>
    </xf>
    <xf numFmtId="165" fontId="0" fillId="8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165" fontId="0" fillId="8" borderId="2" xfId="0" applyNumberFormat="1" applyFill="1" applyBorder="1" applyAlignment="1">
      <alignment horizontal="left"/>
    </xf>
    <xf numFmtId="165" fontId="0" fillId="8" borderId="4" xfId="0" applyNumberFormat="1" applyFill="1" applyBorder="1" applyAlignment="1">
      <alignment horizontal="left"/>
    </xf>
    <xf numFmtId="165" fontId="0" fillId="8" borderId="3" xfId="0" applyNumberFormat="1" applyFill="1" applyBorder="1" applyAlignment="1">
      <alignment horizontal="left"/>
    </xf>
    <xf numFmtId="0" fontId="0" fillId="5" borderId="2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165" fontId="0" fillId="8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/>
    <xf numFmtId="0" fontId="0" fillId="4" borderId="1" xfId="0" applyFill="1" applyBorder="1"/>
    <xf numFmtId="164" fontId="0" fillId="0" borderId="1" xfId="0" applyNumberFormat="1" applyBorder="1"/>
    <xf numFmtId="164" fontId="0" fillId="6" borderId="1" xfId="0" applyNumberFormat="1" applyFill="1" applyBorder="1"/>
    <xf numFmtId="0" fontId="0" fillId="5" borderId="1" xfId="0" applyFill="1" applyBorder="1" applyAlignment="1"/>
    <xf numFmtId="0" fontId="0" fillId="7" borderId="1" xfId="0" applyFill="1" applyBorder="1" applyAlignme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3" fontId="2" fillId="0" borderId="0" xfId="0" applyNumberFormat="1" applyFont="1"/>
  </cellXfs>
  <cellStyles count="2">
    <cellStyle name="Normal" xfId="0" builtinId="0"/>
    <cellStyle name="Percent" xfId="1" builtinId="5"/>
  </cellStyles>
  <dxfs count="1031"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8"/>
  <sheetViews>
    <sheetView tabSelected="1" workbookViewId="0">
      <selection activeCell="B4" sqref="B4"/>
    </sheetView>
  </sheetViews>
  <sheetFormatPr defaultRowHeight="15" x14ac:dyDescent="0.25"/>
  <cols>
    <col min="2" max="2" width="9.140625" customWidth="1"/>
    <col min="4" max="5" width="9.140625" customWidth="1"/>
    <col min="6" max="7" width="9.28515625" bestFit="1" customWidth="1"/>
    <col min="9" max="9" width="10.7109375" style="17" bestFit="1" customWidth="1"/>
    <col min="10" max="10" width="9.140625" style="22"/>
    <col min="11" max="11" width="9.140625" style="23"/>
    <col min="12" max="12" width="9.140625" style="24"/>
    <col min="13" max="13" width="9.140625" style="25"/>
    <col min="14" max="14" width="9.140625" style="26"/>
    <col min="15" max="15" width="9.140625" style="27"/>
    <col min="16" max="16" width="9.140625" style="28"/>
    <col min="17" max="17" width="9.140625" style="29"/>
    <col min="18" max="18" width="9.140625" style="30"/>
    <col min="19" max="19" width="9.140625" style="31"/>
    <col min="20" max="20" width="9.140625" style="32"/>
    <col min="21" max="21" width="9.140625" style="33"/>
    <col min="22" max="22" width="9.140625" style="34"/>
    <col min="23" max="23" width="9.140625" style="35"/>
  </cols>
  <sheetData>
    <row r="1" spans="2:23" x14ac:dyDescent="0.25">
      <c r="J1" s="18">
        <f>SUM(J2:J65)</f>
        <v>50000</v>
      </c>
      <c r="K1" s="19"/>
      <c r="L1" s="20">
        <f t="shared" ref="L1:V1" si="0">SUM(L2:L65)</f>
        <v>48370</v>
      </c>
      <c r="M1" s="19"/>
      <c r="N1" s="20">
        <f t="shared" si="0"/>
        <v>23047</v>
      </c>
      <c r="O1" s="19"/>
      <c r="P1" s="20">
        <f t="shared" si="0"/>
        <v>28079</v>
      </c>
      <c r="Q1" s="19"/>
      <c r="R1" s="20">
        <f t="shared" si="0"/>
        <v>11523</v>
      </c>
      <c r="S1" s="19"/>
      <c r="T1" s="20">
        <f t="shared" si="0"/>
        <v>331189</v>
      </c>
      <c r="U1" s="19"/>
      <c r="V1" s="20">
        <f t="shared" si="0"/>
        <v>320690</v>
      </c>
      <c r="W1" s="21"/>
    </row>
    <row r="2" spans="2:23" x14ac:dyDescent="0.25">
      <c r="H2" s="6">
        <f>SUM(J2:V2)</f>
        <v>719629</v>
      </c>
      <c r="L2" s="24">
        <v>43178</v>
      </c>
      <c r="M2" s="25" t="s">
        <v>349</v>
      </c>
      <c r="N2" s="26">
        <v>14393</v>
      </c>
      <c r="O2" s="27" t="s">
        <v>349</v>
      </c>
      <c r="P2" s="28">
        <v>21589</v>
      </c>
      <c r="Q2" s="29" t="s">
        <v>349</v>
      </c>
      <c r="R2" s="30">
        <v>7196</v>
      </c>
      <c r="S2" s="31" t="s">
        <v>349</v>
      </c>
      <c r="T2" s="32">
        <v>323833</v>
      </c>
      <c r="U2" s="33" t="s">
        <v>349</v>
      </c>
      <c r="V2" s="34">
        <v>309440</v>
      </c>
      <c r="W2" s="35" t="s">
        <v>349</v>
      </c>
    </row>
    <row r="3" spans="2:23" x14ac:dyDescent="0.25">
      <c r="B3" s="6" t="s">
        <v>11</v>
      </c>
      <c r="C3" s="6" t="s">
        <v>341</v>
      </c>
      <c r="D3" s="6" t="s">
        <v>340</v>
      </c>
      <c r="E3" s="6" t="s">
        <v>3</v>
      </c>
      <c r="H3">
        <f>SUM(J3:V3)</f>
        <v>93269</v>
      </c>
      <c r="I3" s="17" t="s">
        <v>377</v>
      </c>
      <c r="J3" s="22">
        <v>50000</v>
      </c>
      <c r="K3" s="23" t="s">
        <v>348</v>
      </c>
      <c r="L3" s="24">
        <v>5192</v>
      </c>
      <c r="M3" s="25" t="s">
        <v>348</v>
      </c>
      <c r="N3" s="26">
        <v>8654</v>
      </c>
      <c r="O3" s="27" t="s">
        <v>348</v>
      </c>
      <c r="P3" s="28">
        <v>6490</v>
      </c>
      <c r="Q3" s="29" t="s">
        <v>348</v>
      </c>
      <c r="R3" s="30">
        <v>4327</v>
      </c>
      <c r="S3" s="31" t="s">
        <v>348</v>
      </c>
      <c r="T3" s="32">
        <v>7356</v>
      </c>
      <c r="U3" s="33" t="s">
        <v>348</v>
      </c>
      <c r="V3" s="34">
        <v>11250</v>
      </c>
      <c r="W3" s="35" t="s">
        <v>348</v>
      </c>
    </row>
    <row r="4" spans="2:23" x14ac:dyDescent="0.25">
      <c r="B4" s="7">
        <v>184744</v>
      </c>
      <c r="C4" s="6">
        <v>8475</v>
      </c>
      <c r="D4" s="6">
        <v>83000</v>
      </c>
      <c r="E4" s="6">
        <v>50000</v>
      </c>
      <c r="H4" s="6"/>
    </row>
    <row r="5" spans="2:23" x14ac:dyDescent="0.25">
      <c r="B5" s="6"/>
      <c r="C5" s="6"/>
      <c r="D5" s="6"/>
      <c r="E5" s="6"/>
      <c r="H5" s="6"/>
    </row>
    <row r="6" spans="2:23" x14ac:dyDescent="0.25">
      <c r="B6" s="6" t="s">
        <v>342</v>
      </c>
      <c r="C6" s="6"/>
      <c r="D6" s="6"/>
      <c r="E6" s="6"/>
      <c r="H6" s="6"/>
    </row>
    <row r="7" spans="2:23" x14ac:dyDescent="0.25">
      <c r="B7" s="6">
        <f>B4-C4-D4-E4</f>
        <v>43269</v>
      </c>
      <c r="C7" s="6"/>
      <c r="D7" s="8">
        <f>SUM(D8:D13)</f>
        <v>1</v>
      </c>
      <c r="E7" s="6"/>
      <c r="H7" s="6"/>
    </row>
    <row r="8" spans="2:23" x14ac:dyDescent="0.25">
      <c r="B8" s="6"/>
      <c r="C8" s="6">
        <f>D8*B7</f>
        <v>5192.28</v>
      </c>
      <c r="D8" s="8">
        <v>0.12</v>
      </c>
      <c r="E8" s="6" t="s">
        <v>343</v>
      </c>
      <c r="H8" s="6"/>
    </row>
    <row r="9" spans="2:23" x14ac:dyDescent="0.25">
      <c r="B9" s="6"/>
      <c r="C9" s="6">
        <f>D9*B7</f>
        <v>8653.8000000000011</v>
      </c>
      <c r="D9" s="8">
        <v>0.2</v>
      </c>
      <c r="E9" s="6" t="s">
        <v>344</v>
      </c>
      <c r="H9" s="6"/>
    </row>
    <row r="10" spans="2:23" x14ac:dyDescent="0.25">
      <c r="B10" s="6"/>
      <c r="C10" s="6">
        <f>D10*B7</f>
        <v>6490.3499999999995</v>
      </c>
      <c r="D10" s="8">
        <v>0.15</v>
      </c>
      <c r="E10" s="6" t="s">
        <v>345</v>
      </c>
      <c r="H10" s="6"/>
    </row>
    <row r="11" spans="2:23" x14ac:dyDescent="0.25">
      <c r="B11" s="6"/>
      <c r="C11" s="6">
        <f>D11*B7</f>
        <v>4326.9000000000005</v>
      </c>
      <c r="D11" s="8">
        <v>0.1</v>
      </c>
      <c r="E11" s="6" t="s">
        <v>355</v>
      </c>
      <c r="H11" s="6"/>
    </row>
    <row r="12" spans="2:23" x14ac:dyDescent="0.25">
      <c r="B12" s="6"/>
      <c r="C12" s="6">
        <f>D12*B7</f>
        <v>7355.7300000000005</v>
      </c>
      <c r="D12" s="8">
        <v>0.17</v>
      </c>
      <c r="E12" s="6" t="s">
        <v>338</v>
      </c>
      <c r="H12" s="6"/>
    </row>
    <row r="13" spans="2:23" x14ac:dyDescent="0.25">
      <c r="B13" s="6"/>
      <c r="C13" s="6">
        <f>D13*B7</f>
        <v>11249.94</v>
      </c>
      <c r="D13" s="8">
        <v>0.26</v>
      </c>
      <c r="E13" s="6" t="s">
        <v>339</v>
      </c>
      <c r="H13" s="6"/>
    </row>
    <row r="15" spans="2:23" x14ac:dyDescent="0.25">
      <c r="B15" s="16"/>
    </row>
    <row r="18" spans="2:8" x14ac:dyDescent="0.25">
      <c r="C18" s="6" t="s">
        <v>347</v>
      </c>
      <c r="F18" s="6"/>
      <c r="G18" s="6"/>
      <c r="H18" s="6"/>
    </row>
    <row r="19" spans="2:8" x14ac:dyDescent="0.25">
      <c r="D19" s="100">
        <f>J1</f>
        <v>50000</v>
      </c>
      <c r="E19" s="10" t="s">
        <v>3</v>
      </c>
      <c r="F19" s="10"/>
      <c r="G19" s="10"/>
      <c r="H19" s="6"/>
    </row>
    <row r="20" spans="2:8" x14ac:dyDescent="0.25">
      <c r="D20" s="100">
        <f>L1</f>
        <v>48370</v>
      </c>
      <c r="E20" s="12" t="s">
        <v>343</v>
      </c>
      <c r="F20" s="12"/>
      <c r="G20" s="12"/>
      <c r="H20" s="6"/>
    </row>
    <row r="21" spans="2:8" x14ac:dyDescent="0.25">
      <c r="D21" s="100">
        <f>N1</f>
        <v>23047</v>
      </c>
      <c r="E21" s="11" t="s">
        <v>344</v>
      </c>
      <c r="F21" s="11"/>
      <c r="G21" s="11"/>
    </row>
    <row r="22" spans="2:8" x14ac:dyDescent="0.25">
      <c r="D22" s="100">
        <f>P1</f>
        <v>28079</v>
      </c>
      <c r="E22" s="9" t="s">
        <v>345</v>
      </c>
      <c r="F22" s="9"/>
      <c r="G22" s="9"/>
    </row>
    <row r="23" spans="2:8" x14ac:dyDescent="0.25">
      <c r="D23" s="100">
        <f>R1</f>
        <v>11523</v>
      </c>
      <c r="E23" s="13" t="s">
        <v>346</v>
      </c>
      <c r="F23" s="13"/>
      <c r="G23" s="13"/>
    </row>
    <row r="24" spans="2:8" x14ac:dyDescent="0.25">
      <c r="D24" s="100">
        <f>T1</f>
        <v>331189</v>
      </c>
      <c r="E24" s="14" t="s">
        <v>338</v>
      </c>
      <c r="F24" s="14"/>
      <c r="G24" s="14"/>
    </row>
    <row r="25" spans="2:8" x14ac:dyDescent="0.25">
      <c r="D25" s="100">
        <f>V1</f>
        <v>320690</v>
      </c>
      <c r="E25" s="15" t="s">
        <v>339</v>
      </c>
      <c r="F25" s="15"/>
      <c r="G25" s="15"/>
    </row>
    <row r="26" spans="2:8" x14ac:dyDescent="0.25">
      <c r="D26" s="6">
        <f>SUM(D19:D25)</f>
        <v>812898</v>
      </c>
      <c r="E26" t="s">
        <v>2</v>
      </c>
    </row>
    <row r="31" spans="2:8" x14ac:dyDescent="0.25">
      <c r="B31" s="6"/>
      <c r="C31" s="6"/>
      <c r="D31" s="6"/>
      <c r="E31" s="6"/>
    </row>
    <row r="32" spans="2:8" x14ac:dyDescent="0.25">
      <c r="B32" s="6"/>
      <c r="C32" s="6"/>
      <c r="D32" s="8"/>
      <c r="E32" s="6"/>
    </row>
    <row r="33" spans="2:5" x14ac:dyDescent="0.25">
      <c r="B33" s="6"/>
      <c r="C33" s="6"/>
      <c r="D33" s="8"/>
      <c r="E33" s="6"/>
    </row>
    <row r="34" spans="2:5" x14ac:dyDescent="0.25">
      <c r="B34" s="6"/>
      <c r="C34" s="6"/>
      <c r="D34" s="8"/>
      <c r="E34" s="6"/>
    </row>
    <row r="35" spans="2:5" x14ac:dyDescent="0.25">
      <c r="B35" s="6"/>
      <c r="C35" s="6"/>
      <c r="D35" s="8"/>
      <c r="E35" s="6"/>
    </row>
    <row r="36" spans="2:5" x14ac:dyDescent="0.25">
      <c r="B36" s="6"/>
      <c r="C36" s="6"/>
      <c r="D36" s="8"/>
      <c r="E36" s="6"/>
    </row>
    <row r="37" spans="2:5" x14ac:dyDescent="0.25">
      <c r="B37" s="6"/>
      <c r="C37" s="6"/>
      <c r="D37" s="8"/>
      <c r="E37" s="6"/>
    </row>
    <row r="38" spans="2:5" x14ac:dyDescent="0.25">
      <c r="B38" s="6"/>
      <c r="C38" s="6"/>
      <c r="D38" s="8"/>
      <c r="E3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423"/>
  <sheetViews>
    <sheetView topLeftCell="K34" zoomScale="85" zoomScaleNormal="85" workbookViewId="0">
      <selection activeCell="Z54" sqref="Z54:AD54"/>
    </sheetView>
  </sheetViews>
  <sheetFormatPr defaultColWidth="7" defaultRowHeight="15" x14ac:dyDescent="0.25"/>
  <sheetData>
    <row r="2" spans="2:56" x14ac:dyDescent="0.25">
      <c r="B2" s="73" t="s">
        <v>0</v>
      </c>
      <c r="C2" s="73"/>
      <c r="D2" s="73"/>
    </row>
    <row r="3" spans="2:56" x14ac:dyDescent="0.25">
      <c r="B3" s="73"/>
      <c r="C3" s="73"/>
      <c r="D3" s="73"/>
    </row>
    <row r="5" spans="2:56" x14ac:dyDescent="0.25">
      <c r="B5" s="70" t="s">
        <v>54</v>
      </c>
      <c r="C5" s="71"/>
      <c r="D5" s="70">
        <v>2016</v>
      </c>
      <c r="E5" s="72"/>
      <c r="AF5" s="70" t="s">
        <v>54</v>
      </c>
      <c r="AG5" s="71"/>
      <c r="AH5" s="70">
        <v>2016</v>
      </c>
      <c r="AI5" s="72"/>
    </row>
    <row r="6" spans="2:56" x14ac:dyDescent="0.25">
      <c r="B6" s="63" t="s">
        <v>3</v>
      </c>
      <c r="C6" s="64"/>
      <c r="D6" s="63" t="s">
        <v>4</v>
      </c>
      <c r="E6" s="64"/>
      <c r="F6" s="63" t="s">
        <v>5</v>
      </c>
      <c r="G6" s="64"/>
      <c r="H6" s="63" t="s">
        <v>6</v>
      </c>
      <c r="I6" s="64"/>
      <c r="J6" s="63" t="s">
        <v>7</v>
      </c>
      <c r="K6" s="64"/>
      <c r="L6" s="66" t="s">
        <v>8</v>
      </c>
      <c r="M6" s="67"/>
      <c r="N6" s="66" t="s">
        <v>9</v>
      </c>
      <c r="O6" s="68"/>
      <c r="P6" s="67"/>
      <c r="Q6" s="66" t="s">
        <v>10</v>
      </c>
      <c r="R6" s="68"/>
      <c r="S6" s="68"/>
      <c r="T6" s="68"/>
      <c r="U6" s="67"/>
      <c r="AF6" s="63" t="s">
        <v>3</v>
      </c>
      <c r="AG6" s="64"/>
      <c r="AH6" s="63" t="s">
        <v>4</v>
      </c>
      <c r="AI6" s="64"/>
      <c r="AJ6" s="63" t="s">
        <v>5</v>
      </c>
      <c r="AK6" s="64"/>
      <c r="AL6" s="63" t="s">
        <v>6</v>
      </c>
      <c r="AM6" s="64"/>
      <c r="AN6" s="63" t="s">
        <v>7</v>
      </c>
      <c r="AO6" s="64"/>
      <c r="AP6" s="66" t="s">
        <v>8</v>
      </c>
      <c r="AQ6" s="67"/>
      <c r="AR6" s="66" t="s">
        <v>9</v>
      </c>
      <c r="AS6" s="68"/>
      <c r="AT6" s="67"/>
      <c r="AU6" s="66" t="s">
        <v>10</v>
      </c>
      <c r="AV6" s="68"/>
      <c r="AW6" s="68"/>
      <c r="AX6" s="68"/>
      <c r="AY6" s="67"/>
    </row>
    <row r="7" spans="2:56" x14ac:dyDescent="0.25">
      <c r="B7" s="43"/>
      <c r="C7" s="44"/>
      <c r="D7" s="43"/>
      <c r="E7" s="44"/>
      <c r="F7" s="43"/>
      <c r="G7" s="44"/>
      <c r="H7" s="43"/>
      <c r="I7" s="44"/>
      <c r="J7" s="43"/>
      <c r="K7" s="44"/>
      <c r="L7" s="43"/>
      <c r="M7" s="44"/>
      <c r="N7" s="45"/>
      <c r="O7" s="46"/>
      <c r="P7" s="47"/>
      <c r="Q7" s="48" t="s">
        <v>11</v>
      </c>
      <c r="R7" s="49"/>
      <c r="S7" s="49"/>
      <c r="T7" s="49"/>
      <c r="U7" s="50"/>
      <c r="W7" s="69" t="s">
        <v>12</v>
      </c>
      <c r="X7" s="69"/>
      <c r="Y7" s="69"/>
      <c r="Z7" s="69"/>
      <c r="AF7" s="43">
        <v>60366</v>
      </c>
      <c r="AG7" s="44"/>
      <c r="AH7" s="43"/>
      <c r="AI7" s="44"/>
      <c r="AJ7" s="43"/>
      <c r="AK7" s="44"/>
      <c r="AL7" s="43"/>
      <c r="AM7" s="44"/>
      <c r="AN7" s="43"/>
      <c r="AO7" s="44"/>
      <c r="AP7" s="43"/>
      <c r="AQ7" s="44"/>
      <c r="AR7" s="45">
        <v>42370</v>
      </c>
      <c r="AS7" s="46"/>
      <c r="AT7" s="47"/>
      <c r="AU7" s="48" t="s">
        <v>11</v>
      </c>
      <c r="AV7" s="49"/>
      <c r="AW7" s="49"/>
      <c r="AX7" s="49"/>
      <c r="AY7" s="50"/>
      <c r="BA7" s="69" t="s">
        <v>12</v>
      </c>
      <c r="BB7" s="69"/>
      <c r="BC7" s="69"/>
      <c r="BD7" s="69"/>
    </row>
    <row r="8" spans="2:56" x14ac:dyDescent="0.25">
      <c r="B8" s="43"/>
      <c r="C8" s="44"/>
      <c r="D8" s="43"/>
      <c r="E8" s="44"/>
      <c r="F8" s="43"/>
      <c r="G8" s="44"/>
      <c r="H8" s="43"/>
      <c r="I8" s="44"/>
      <c r="J8" s="43"/>
      <c r="K8" s="44"/>
      <c r="L8" s="43"/>
      <c r="M8" s="44"/>
      <c r="N8" s="45"/>
      <c r="O8" s="46"/>
      <c r="P8" s="47"/>
      <c r="Q8" s="48" t="s">
        <v>13</v>
      </c>
      <c r="R8" s="49"/>
      <c r="S8" s="49"/>
      <c r="T8" s="49"/>
      <c r="U8" s="50"/>
      <c r="W8" s="65" t="s">
        <v>3</v>
      </c>
      <c r="X8" s="65"/>
      <c r="Y8" s="36">
        <f>B38</f>
        <v>0</v>
      </c>
      <c r="Z8" s="36"/>
      <c r="AA8" s="1"/>
      <c r="AB8" s="1"/>
      <c r="AC8" s="1"/>
      <c r="AF8" s="43">
        <v>561</v>
      </c>
      <c r="AG8" s="44"/>
      <c r="AH8" s="43"/>
      <c r="AI8" s="44"/>
      <c r="AJ8" s="43"/>
      <c r="AK8" s="44"/>
      <c r="AL8" s="43"/>
      <c r="AM8" s="44"/>
      <c r="AN8" s="43"/>
      <c r="AO8" s="44"/>
      <c r="AP8" s="43"/>
      <c r="AQ8" s="44"/>
      <c r="AR8" s="45">
        <v>42370</v>
      </c>
      <c r="AS8" s="46"/>
      <c r="AT8" s="47"/>
      <c r="AU8" s="48" t="s">
        <v>56</v>
      </c>
      <c r="AV8" s="49"/>
      <c r="AW8" s="49"/>
      <c r="AX8" s="49"/>
      <c r="AY8" s="50"/>
      <c r="BA8" s="65" t="s">
        <v>3</v>
      </c>
      <c r="BB8" s="65"/>
      <c r="BC8" s="36">
        <f>AF38</f>
        <v>43830</v>
      </c>
      <c r="BD8" s="36"/>
    </row>
    <row r="9" spans="2:56" x14ac:dyDescent="0.25">
      <c r="B9" s="43"/>
      <c r="C9" s="44"/>
      <c r="D9" s="43"/>
      <c r="E9" s="44"/>
      <c r="F9" s="43"/>
      <c r="G9" s="44"/>
      <c r="H9" s="43"/>
      <c r="I9" s="44"/>
      <c r="J9" s="43"/>
      <c r="K9" s="44"/>
      <c r="L9" s="43"/>
      <c r="M9" s="44"/>
      <c r="N9" s="45"/>
      <c r="O9" s="46"/>
      <c r="P9" s="47"/>
      <c r="Q9" s="48" t="s">
        <v>15</v>
      </c>
      <c r="R9" s="49"/>
      <c r="S9" s="49"/>
      <c r="T9" s="49"/>
      <c r="U9" s="50"/>
      <c r="W9" s="65" t="s">
        <v>4</v>
      </c>
      <c r="X9" s="65"/>
      <c r="Y9" s="51">
        <f>D38</f>
        <v>0</v>
      </c>
      <c r="Z9" s="52"/>
      <c r="AA9" s="1"/>
      <c r="AB9" s="1"/>
      <c r="AC9" s="1"/>
      <c r="AF9" s="43"/>
      <c r="AG9" s="44"/>
      <c r="AH9" s="43"/>
      <c r="AI9" s="44"/>
      <c r="AJ9" s="43">
        <v>-855</v>
      </c>
      <c r="AK9" s="44"/>
      <c r="AL9" s="43"/>
      <c r="AM9" s="44"/>
      <c r="AN9" s="43"/>
      <c r="AO9" s="44"/>
      <c r="AP9" s="43"/>
      <c r="AQ9" s="44"/>
      <c r="AR9" s="45">
        <v>42371</v>
      </c>
      <c r="AS9" s="46"/>
      <c r="AT9" s="47"/>
      <c r="AU9" s="48" t="s">
        <v>58</v>
      </c>
      <c r="AV9" s="49"/>
      <c r="AW9" s="49"/>
      <c r="AX9" s="49"/>
      <c r="AY9" s="50"/>
      <c r="BA9" s="65" t="s">
        <v>4</v>
      </c>
      <c r="BB9" s="65"/>
      <c r="BC9" s="51">
        <f>AH38</f>
        <v>-3249</v>
      </c>
      <c r="BD9" s="52"/>
    </row>
    <row r="10" spans="2:56" x14ac:dyDescent="0.25">
      <c r="B10" s="43"/>
      <c r="C10" s="44"/>
      <c r="D10" s="43"/>
      <c r="E10" s="44"/>
      <c r="F10" s="43"/>
      <c r="G10" s="44"/>
      <c r="H10" s="43"/>
      <c r="I10" s="44"/>
      <c r="J10" s="43"/>
      <c r="K10" s="44"/>
      <c r="L10" s="43"/>
      <c r="M10" s="44"/>
      <c r="N10" s="45"/>
      <c r="O10" s="46"/>
      <c r="P10" s="47"/>
      <c r="Q10" s="48" t="s">
        <v>71</v>
      </c>
      <c r="R10" s="49"/>
      <c r="S10" s="49"/>
      <c r="T10" s="49"/>
      <c r="U10" s="50"/>
      <c r="W10" s="63" t="s">
        <v>5</v>
      </c>
      <c r="X10" s="64"/>
      <c r="Y10" s="51">
        <f>F38</f>
        <v>0</v>
      </c>
      <c r="Z10" s="52"/>
      <c r="AA10" s="1"/>
      <c r="AB10" s="1"/>
      <c r="AC10" s="1"/>
      <c r="AF10" s="43">
        <v>-2205</v>
      </c>
      <c r="AG10" s="44"/>
      <c r="AH10" s="43"/>
      <c r="AI10" s="44"/>
      <c r="AJ10" s="43"/>
      <c r="AK10" s="44"/>
      <c r="AL10" s="43"/>
      <c r="AM10" s="44"/>
      <c r="AN10" s="43"/>
      <c r="AO10" s="44"/>
      <c r="AP10" s="43"/>
      <c r="AQ10" s="44"/>
      <c r="AR10" s="45">
        <v>42374</v>
      </c>
      <c r="AS10" s="46"/>
      <c r="AT10" s="47"/>
      <c r="AU10" s="48" t="s">
        <v>57</v>
      </c>
      <c r="AV10" s="49"/>
      <c r="AW10" s="49"/>
      <c r="AX10" s="49"/>
      <c r="AY10" s="50"/>
      <c r="BA10" s="63" t="s">
        <v>5</v>
      </c>
      <c r="BB10" s="64"/>
      <c r="BC10" s="51">
        <f>AJ38</f>
        <v>-14634</v>
      </c>
      <c r="BD10" s="52"/>
    </row>
    <row r="11" spans="2:56" x14ac:dyDescent="0.25">
      <c r="B11" s="43"/>
      <c r="C11" s="44"/>
      <c r="D11" s="43"/>
      <c r="E11" s="44"/>
      <c r="F11" s="43"/>
      <c r="G11" s="44"/>
      <c r="H11" s="43"/>
      <c r="I11" s="44"/>
      <c r="J11" s="43"/>
      <c r="K11" s="44"/>
      <c r="L11" s="43"/>
      <c r="M11" s="44"/>
      <c r="N11" s="45"/>
      <c r="O11" s="46"/>
      <c r="P11" s="47"/>
      <c r="Q11" s="48" t="s">
        <v>16</v>
      </c>
      <c r="R11" s="49"/>
      <c r="S11" s="49"/>
      <c r="T11" s="49"/>
      <c r="U11" s="50"/>
      <c r="W11" s="63" t="s">
        <v>6</v>
      </c>
      <c r="X11" s="64"/>
      <c r="Y11" s="51">
        <f>H38</f>
        <v>0</v>
      </c>
      <c r="Z11" s="52"/>
      <c r="AA11" s="1"/>
      <c r="AB11" s="1"/>
      <c r="AC11" s="1"/>
      <c r="AF11" s="43"/>
      <c r="AG11" s="44"/>
      <c r="AH11" s="43"/>
      <c r="AI11" s="44"/>
      <c r="AJ11" s="43"/>
      <c r="AK11" s="44"/>
      <c r="AL11" s="43">
        <v>-5499</v>
      </c>
      <c r="AM11" s="44"/>
      <c r="AN11" s="43"/>
      <c r="AO11" s="44"/>
      <c r="AP11" s="43"/>
      <c r="AQ11" s="44"/>
      <c r="AR11" s="45">
        <v>42374</v>
      </c>
      <c r="AS11" s="46"/>
      <c r="AT11" s="47"/>
      <c r="AU11" s="48" t="s">
        <v>59</v>
      </c>
      <c r="AV11" s="49"/>
      <c r="AW11" s="49"/>
      <c r="AX11" s="49"/>
      <c r="AY11" s="50"/>
      <c r="BA11" s="63" t="s">
        <v>6</v>
      </c>
      <c r="BB11" s="64"/>
      <c r="BC11" s="51">
        <f>AL38</f>
        <v>-12997</v>
      </c>
      <c r="BD11" s="52"/>
    </row>
    <row r="12" spans="2:56" x14ac:dyDescent="0.25">
      <c r="B12" s="43"/>
      <c r="C12" s="44"/>
      <c r="D12" s="43"/>
      <c r="E12" s="44"/>
      <c r="F12" s="43"/>
      <c r="G12" s="44"/>
      <c r="H12" s="43"/>
      <c r="I12" s="44"/>
      <c r="J12" s="43"/>
      <c r="K12" s="44"/>
      <c r="L12" s="43"/>
      <c r="M12" s="44"/>
      <c r="N12" s="45"/>
      <c r="O12" s="46"/>
      <c r="P12" s="47"/>
      <c r="Q12" s="48" t="s">
        <v>14</v>
      </c>
      <c r="R12" s="49"/>
      <c r="S12" s="49"/>
      <c r="T12" s="49"/>
      <c r="U12" s="50"/>
      <c r="W12" s="63" t="s">
        <v>7</v>
      </c>
      <c r="X12" s="64"/>
      <c r="Y12" s="51">
        <f>J38</f>
        <v>0</v>
      </c>
      <c r="Z12" s="52"/>
      <c r="AA12" s="1"/>
      <c r="AB12" s="1"/>
      <c r="AC12" s="1"/>
      <c r="AF12" s="43"/>
      <c r="AG12" s="44"/>
      <c r="AH12" s="43">
        <v>-3249</v>
      </c>
      <c r="AI12" s="44"/>
      <c r="AJ12" s="43"/>
      <c r="AK12" s="44"/>
      <c r="AL12" s="43"/>
      <c r="AM12" s="44"/>
      <c r="AN12" s="43"/>
      <c r="AO12" s="44"/>
      <c r="AP12" s="43"/>
      <c r="AQ12" s="44"/>
      <c r="AR12" s="45">
        <v>42374</v>
      </c>
      <c r="AS12" s="46"/>
      <c r="AT12" s="47"/>
      <c r="AU12" s="48" t="s">
        <v>60</v>
      </c>
      <c r="AV12" s="49"/>
      <c r="AW12" s="49"/>
      <c r="AX12" s="49"/>
      <c r="AY12" s="50"/>
      <c r="BA12" s="63" t="s">
        <v>7</v>
      </c>
      <c r="BB12" s="64"/>
      <c r="BC12" s="51">
        <f>AN38</f>
        <v>-9595</v>
      </c>
      <c r="BD12" s="52"/>
    </row>
    <row r="13" spans="2:56" x14ac:dyDescent="0.25">
      <c r="B13" s="43"/>
      <c r="C13" s="44"/>
      <c r="D13" s="43"/>
      <c r="E13" s="44"/>
      <c r="F13" s="43"/>
      <c r="G13" s="44"/>
      <c r="H13" s="43"/>
      <c r="I13" s="44"/>
      <c r="J13" s="43"/>
      <c r="K13" s="44"/>
      <c r="L13" s="43"/>
      <c r="M13" s="44"/>
      <c r="N13" s="45"/>
      <c r="O13" s="46"/>
      <c r="P13" s="47"/>
      <c r="Q13" s="48"/>
      <c r="R13" s="49"/>
      <c r="S13" s="49"/>
      <c r="T13" s="49"/>
      <c r="U13" s="50"/>
      <c r="W13" s="63" t="s">
        <v>17</v>
      </c>
      <c r="X13" s="64"/>
      <c r="Y13" s="51">
        <f>L38</f>
        <v>0</v>
      </c>
      <c r="Z13" s="52"/>
      <c r="AA13" s="1"/>
      <c r="AB13" s="1"/>
      <c r="AC13" s="1"/>
      <c r="AF13" s="43"/>
      <c r="AG13" s="44"/>
      <c r="AH13" s="43"/>
      <c r="AI13" s="44"/>
      <c r="AJ13" s="43"/>
      <c r="AK13" s="44"/>
      <c r="AL13" s="43"/>
      <c r="AM13" s="44"/>
      <c r="AN13" s="43">
        <v>-4594</v>
      </c>
      <c r="AO13" s="44"/>
      <c r="AP13" s="43"/>
      <c r="AQ13" s="44"/>
      <c r="AR13" s="45">
        <v>42374</v>
      </c>
      <c r="AS13" s="46"/>
      <c r="AT13" s="47"/>
      <c r="AU13" s="48" t="s">
        <v>61</v>
      </c>
      <c r="AV13" s="49"/>
      <c r="AW13" s="49"/>
      <c r="AX13" s="49"/>
      <c r="AY13" s="50"/>
      <c r="BA13" s="63" t="s">
        <v>17</v>
      </c>
      <c r="BB13" s="64"/>
      <c r="BC13" s="51">
        <f>AP38</f>
        <v>0</v>
      </c>
      <c r="BD13" s="52"/>
    </row>
    <row r="14" spans="2:56" x14ac:dyDescent="0.25">
      <c r="B14" s="43"/>
      <c r="C14" s="44"/>
      <c r="D14" s="43"/>
      <c r="E14" s="44"/>
      <c r="F14" s="43"/>
      <c r="G14" s="44"/>
      <c r="H14" s="43"/>
      <c r="I14" s="44"/>
      <c r="J14" s="43"/>
      <c r="K14" s="44"/>
      <c r="L14" s="43"/>
      <c r="M14" s="44"/>
      <c r="N14" s="45"/>
      <c r="O14" s="46"/>
      <c r="P14" s="47"/>
      <c r="Q14" s="48"/>
      <c r="R14" s="49"/>
      <c r="S14" s="49"/>
      <c r="T14" s="49"/>
      <c r="U14" s="50"/>
      <c r="W14" s="56" t="s">
        <v>2</v>
      </c>
      <c r="X14" s="57"/>
      <c r="Y14" s="58">
        <f>SUM(Y8:Z13)</f>
        <v>0</v>
      </c>
      <c r="Z14" s="59"/>
      <c r="AA14" s="1"/>
      <c r="AB14" s="1"/>
      <c r="AC14" s="1"/>
      <c r="AF14" s="43"/>
      <c r="AG14" s="44"/>
      <c r="AH14" s="43"/>
      <c r="AI14" s="44"/>
      <c r="AJ14" s="43">
        <v>-1476</v>
      </c>
      <c r="AK14" s="44"/>
      <c r="AL14" s="43"/>
      <c r="AM14" s="44"/>
      <c r="AN14" s="43"/>
      <c r="AO14" s="44"/>
      <c r="AP14" s="43"/>
      <c r="AQ14" s="44"/>
      <c r="AR14" s="45">
        <v>42378</v>
      </c>
      <c r="AS14" s="46"/>
      <c r="AT14" s="47"/>
      <c r="AU14" s="48" t="s">
        <v>62</v>
      </c>
      <c r="AV14" s="49"/>
      <c r="AW14" s="49"/>
      <c r="AX14" s="49"/>
      <c r="AY14" s="50"/>
      <c r="BA14" s="56" t="s">
        <v>2</v>
      </c>
      <c r="BB14" s="57"/>
      <c r="BC14" s="58">
        <f>SUM(BC8:BD13)</f>
        <v>3355</v>
      </c>
      <c r="BD14" s="59"/>
    </row>
    <row r="15" spans="2:56" x14ac:dyDescent="0.25">
      <c r="B15" s="43"/>
      <c r="C15" s="44"/>
      <c r="D15" s="43"/>
      <c r="E15" s="44"/>
      <c r="F15" s="43"/>
      <c r="G15" s="44"/>
      <c r="H15" s="43"/>
      <c r="I15" s="44"/>
      <c r="J15" s="43"/>
      <c r="K15" s="44"/>
      <c r="L15" s="43"/>
      <c r="M15" s="44"/>
      <c r="N15" s="45"/>
      <c r="O15" s="46"/>
      <c r="P15" s="47"/>
      <c r="Q15" s="48"/>
      <c r="R15" s="49"/>
      <c r="S15" s="49"/>
      <c r="T15" s="49"/>
      <c r="U15" s="50"/>
      <c r="AA15" s="2"/>
      <c r="AB15" s="2"/>
      <c r="AC15" s="2"/>
      <c r="AF15" s="43"/>
      <c r="AG15" s="44"/>
      <c r="AH15" s="43"/>
      <c r="AI15" s="44"/>
      <c r="AJ15" s="43"/>
      <c r="AK15" s="44"/>
      <c r="AL15" s="43"/>
      <c r="AM15" s="44"/>
      <c r="AN15" s="43">
        <v>-1950</v>
      </c>
      <c r="AO15" s="44"/>
      <c r="AP15" s="43"/>
      <c r="AQ15" s="44"/>
      <c r="AR15" s="45">
        <v>42389</v>
      </c>
      <c r="AS15" s="46"/>
      <c r="AT15" s="47"/>
      <c r="AU15" s="48" t="s">
        <v>70</v>
      </c>
      <c r="AV15" s="49"/>
      <c r="AW15" s="49"/>
      <c r="AX15" s="49"/>
      <c r="AY15" s="50"/>
    </row>
    <row r="16" spans="2:56" x14ac:dyDescent="0.25">
      <c r="B16" s="43"/>
      <c r="C16" s="44"/>
      <c r="D16" s="43"/>
      <c r="E16" s="44"/>
      <c r="F16" s="43"/>
      <c r="G16" s="44"/>
      <c r="H16" s="43"/>
      <c r="I16" s="44"/>
      <c r="J16" s="43"/>
      <c r="K16" s="44"/>
      <c r="L16" s="43"/>
      <c r="M16" s="44"/>
      <c r="N16" s="45"/>
      <c r="O16" s="46"/>
      <c r="P16" s="47"/>
      <c r="Q16" s="48"/>
      <c r="R16" s="49"/>
      <c r="S16" s="49"/>
      <c r="T16" s="49"/>
      <c r="U16" s="50"/>
      <c r="AF16" s="43"/>
      <c r="AG16" s="44"/>
      <c r="AH16" s="43"/>
      <c r="AI16" s="44"/>
      <c r="AJ16" s="43"/>
      <c r="AK16" s="44"/>
      <c r="AL16" s="43">
        <v>-2599</v>
      </c>
      <c r="AM16" s="44"/>
      <c r="AN16" s="43"/>
      <c r="AO16" s="44"/>
      <c r="AP16" s="43"/>
      <c r="AQ16" s="44"/>
      <c r="AR16" s="45">
        <v>42392</v>
      </c>
      <c r="AS16" s="46"/>
      <c r="AT16" s="47"/>
      <c r="AU16" s="48" t="s">
        <v>68</v>
      </c>
      <c r="AV16" s="49"/>
      <c r="AW16" s="49"/>
      <c r="AX16" s="49"/>
      <c r="AY16" s="50"/>
    </row>
    <row r="17" spans="2:51" x14ac:dyDescent="0.25">
      <c r="B17" s="43"/>
      <c r="C17" s="44"/>
      <c r="D17" s="43"/>
      <c r="E17" s="44"/>
      <c r="F17" s="43"/>
      <c r="G17" s="44"/>
      <c r="H17" s="43"/>
      <c r="I17" s="44"/>
      <c r="J17" s="43"/>
      <c r="K17" s="44"/>
      <c r="L17" s="43"/>
      <c r="M17" s="44"/>
      <c r="N17" s="45"/>
      <c r="O17" s="46"/>
      <c r="P17" s="47"/>
      <c r="Q17" s="48"/>
      <c r="R17" s="49"/>
      <c r="S17" s="49"/>
      <c r="T17" s="49"/>
      <c r="U17" s="50"/>
      <c r="AF17" s="43"/>
      <c r="AG17" s="44"/>
      <c r="AH17" s="43"/>
      <c r="AI17" s="44"/>
      <c r="AJ17" s="43"/>
      <c r="AK17" s="44"/>
      <c r="AL17" s="43">
        <v>-4899</v>
      </c>
      <c r="AM17" s="44"/>
      <c r="AN17" s="43"/>
      <c r="AO17" s="44"/>
      <c r="AP17" s="43"/>
      <c r="AQ17" s="44"/>
      <c r="AR17" s="45">
        <v>42392</v>
      </c>
      <c r="AS17" s="46"/>
      <c r="AT17" s="47"/>
      <c r="AU17" s="48" t="s">
        <v>69</v>
      </c>
      <c r="AV17" s="49"/>
      <c r="AW17" s="49"/>
      <c r="AX17" s="49"/>
      <c r="AY17" s="50"/>
    </row>
    <row r="18" spans="2:51" x14ac:dyDescent="0.25">
      <c r="B18" s="43"/>
      <c r="C18" s="44"/>
      <c r="D18" s="43"/>
      <c r="E18" s="44"/>
      <c r="F18" s="43"/>
      <c r="G18" s="44"/>
      <c r="H18" s="43"/>
      <c r="I18" s="44"/>
      <c r="J18" s="43"/>
      <c r="K18" s="44"/>
      <c r="L18" s="43"/>
      <c r="M18" s="44"/>
      <c r="N18" s="45"/>
      <c r="O18" s="46"/>
      <c r="P18" s="47"/>
      <c r="Q18" s="48"/>
      <c r="R18" s="49"/>
      <c r="S18" s="49"/>
      <c r="T18" s="49"/>
      <c r="U18" s="50"/>
      <c r="AF18" s="43"/>
      <c r="AG18" s="44"/>
      <c r="AH18" s="43"/>
      <c r="AI18" s="44"/>
      <c r="AJ18" s="43"/>
      <c r="AK18" s="44"/>
      <c r="AL18" s="43"/>
      <c r="AM18" s="44"/>
      <c r="AN18" s="43">
        <v>-2035</v>
      </c>
      <c r="AO18" s="44"/>
      <c r="AP18" s="43"/>
      <c r="AQ18" s="44"/>
      <c r="AR18" s="45">
        <v>42394</v>
      </c>
      <c r="AS18" s="46"/>
      <c r="AT18" s="47"/>
      <c r="AU18" s="48" t="s">
        <v>66</v>
      </c>
      <c r="AV18" s="49"/>
      <c r="AW18" s="49"/>
      <c r="AX18" s="49"/>
      <c r="AY18" s="50"/>
    </row>
    <row r="19" spans="2:51" x14ac:dyDescent="0.25">
      <c r="B19" s="43"/>
      <c r="C19" s="44"/>
      <c r="D19" s="43"/>
      <c r="E19" s="44"/>
      <c r="F19" s="43"/>
      <c r="G19" s="44"/>
      <c r="H19" s="43"/>
      <c r="I19" s="44"/>
      <c r="J19" s="43"/>
      <c r="K19" s="44"/>
      <c r="L19" s="43"/>
      <c r="M19" s="44"/>
      <c r="N19" s="45"/>
      <c r="O19" s="46"/>
      <c r="P19" s="47"/>
      <c r="Q19" s="48"/>
      <c r="R19" s="49"/>
      <c r="S19" s="49"/>
      <c r="T19" s="49"/>
      <c r="U19" s="50"/>
      <c r="AF19" s="43"/>
      <c r="AG19" s="44"/>
      <c r="AH19" s="43"/>
      <c r="AI19" s="44"/>
      <c r="AJ19" s="43"/>
      <c r="AK19" s="44"/>
      <c r="AL19" s="43"/>
      <c r="AM19" s="44"/>
      <c r="AN19" s="43">
        <v>-1016</v>
      </c>
      <c r="AO19" s="44"/>
      <c r="AP19" s="43"/>
      <c r="AQ19" s="44"/>
      <c r="AR19" s="45">
        <v>42394</v>
      </c>
      <c r="AS19" s="46"/>
      <c r="AT19" s="47"/>
      <c r="AU19" s="48" t="s">
        <v>67</v>
      </c>
      <c r="AV19" s="49"/>
      <c r="AW19" s="49"/>
      <c r="AX19" s="49"/>
      <c r="AY19" s="50"/>
    </row>
    <row r="20" spans="2:51" x14ac:dyDescent="0.25">
      <c r="B20" s="43"/>
      <c r="C20" s="44"/>
      <c r="D20" s="43"/>
      <c r="E20" s="44"/>
      <c r="F20" s="43"/>
      <c r="G20" s="44"/>
      <c r="H20" s="43"/>
      <c r="I20" s="44"/>
      <c r="J20" s="43"/>
      <c r="K20" s="44"/>
      <c r="L20" s="43"/>
      <c r="M20" s="44"/>
      <c r="N20" s="45"/>
      <c r="O20" s="46"/>
      <c r="P20" s="47"/>
      <c r="Q20" s="48"/>
      <c r="R20" s="49"/>
      <c r="S20" s="49"/>
      <c r="T20" s="49"/>
      <c r="U20" s="50"/>
      <c r="AF20" s="43">
        <v>8500</v>
      </c>
      <c r="AG20" s="44"/>
      <c r="AH20" s="43"/>
      <c r="AI20" s="44"/>
      <c r="AJ20" s="43"/>
      <c r="AK20" s="44"/>
      <c r="AL20" s="43"/>
      <c r="AM20" s="44"/>
      <c r="AN20" s="43"/>
      <c r="AO20" s="44"/>
      <c r="AP20" s="43"/>
      <c r="AQ20" s="44"/>
      <c r="AR20" s="45">
        <v>42399</v>
      </c>
      <c r="AS20" s="46"/>
      <c r="AT20" s="47"/>
      <c r="AU20" s="48" t="s">
        <v>16</v>
      </c>
      <c r="AV20" s="49"/>
      <c r="AW20" s="49"/>
      <c r="AX20" s="49"/>
      <c r="AY20" s="50"/>
    </row>
    <row r="21" spans="2:51" x14ac:dyDescent="0.25">
      <c r="B21" s="43"/>
      <c r="C21" s="44"/>
      <c r="D21" s="43"/>
      <c r="E21" s="44"/>
      <c r="F21" s="43"/>
      <c r="G21" s="44"/>
      <c r="H21" s="43"/>
      <c r="I21" s="44"/>
      <c r="J21" s="43"/>
      <c r="K21" s="44"/>
      <c r="L21" s="43"/>
      <c r="M21" s="44"/>
      <c r="N21" s="45"/>
      <c r="O21" s="46"/>
      <c r="P21" s="47"/>
      <c r="Q21" s="48"/>
      <c r="R21" s="49"/>
      <c r="S21" s="49"/>
      <c r="T21" s="49"/>
      <c r="U21" s="50"/>
      <c r="AF21" s="43">
        <v>-23392</v>
      </c>
      <c r="AG21" s="44"/>
      <c r="AH21" s="43"/>
      <c r="AI21" s="44"/>
      <c r="AJ21" s="43"/>
      <c r="AK21" s="44"/>
      <c r="AL21" s="43"/>
      <c r="AM21" s="44"/>
      <c r="AN21" s="43"/>
      <c r="AO21" s="44"/>
      <c r="AP21" s="43"/>
      <c r="AQ21" s="44"/>
      <c r="AR21" s="45">
        <v>42399</v>
      </c>
      <c r="AS21" s="46"/>
      <c r="AT21" s="47"/>
      <c r="AU21" s="48" t="s">
        <v>14</v>
      </c>
      <c r="AV21" s="49"/>
      <c r="AW21" s="49"/>
      <c r="AX21" s="49"/>
      <c r="AY21" s="50"/>
    </row>
    <row r="22" spans="2:51" x14ac:dyDescent="0.25">
      <c r="B22" s="43"/>
      <c r="C22" s="44"/>
      <c r="D22" s="43"/>
      <c r="E22" s="44"/>
      <c r="F22" s="43"/>
      <c r="G22" s="44"/>
      <c r="H22" s="43"/>
      <c r="I22" s="44"/>
      <c r="J22" s="43"/>
      <c r="K22" s="44"/>
      <c r="L22" s="43"/>
      <c r="M22" s="44"/>
      <c r="N22" s="45"/>
      <c r="O22" s="46"/>
      <c r="P22" s="47"/>
      <c r="Q22" s="48"/>
      <c r="R22" s="49"/>
      <c r="S22" s="49"/>
      <c r="T22" s="49"/>
      <c r="U22" s="50"/>
      <c r="AF22" s="43"/>
      <c r="AG22" s="44"/>
      <c r="AH22" s="43"/>
      <c r="AI22" s="44"/>
      <c r="AJ22" s="43">
        <v>-2220</v>
      </c>
      <c r="AK22" s="44"/>
      <c r="AL22" s="43"/>
      <c r="AM22" s="44"/>
      <c r="AN22" s="43"/>
      <c r="AO22" s="44"/>
      <c r="AP22" s="43"/>
      <c r="AQ22" s="44"/>
      <c r="AR22" s="45">
        <v>42399</v>
      </c>
      <c r="AS22" s="46"/>
      <c r="AT22" s="47"/>
      <c r="AU22" s="48" t="s">
        <v>63</v>
      </c>
      <c r="AV22" s="49"/>
      <c r="AW22" s="49"/>
      <c r="AX22" s="49"/>
      <c r="AY22" s="50"/>
    </row>
    <row r="23" spans="2:51" x14ac:dyDescent="0.25">
      <c r="B23" s="43"/>
      <c r="C23" s="44"/>
      <c r="D23" s="43"/>
      <c r="E23" s="44"/>
      <c r="F23" s="43"/>
      <c r="G23" s="44"/>
      <c r="H23" s="43"/>
      <c r="I23" s="44"/>
      <c r="J23" s="43"/>
      <c r="K23" s="44"/>
      <c r="L23" s="43"/>
      <c r="M23" s="44"/>
      <c r="N23" s="45"/>
      <c r="O23" s="46"/>
      <c r="P23" s="47"/>
      <c r="Q23" s="48"/>
      <c r="R23" s="49"/>
      <c r="S23" s="49"/>
      <c r="T23" s="49"/>
      <c r="U23" s="50"/>
      <c r="AF23" s="43"/>
      <c r="AG23" s="44"/>
      <c r="AH23" s="43"/>
      <c r="AI23" s="44"/>
      <c r="AJ23" s="43">
        <v>-7363</v>
      </c>
      <c r="AK23" s="44"/>
      <c r="AL23" s="43"/>
      <c r="AM23" s="44"/>
      <c r="AN23" s="43"/>
      <c r="AO23" s="44"/>
      <c r="AP23" s="43"/>
      <c r="AQ23" s="44"/>
      <c r="AR23" s="45">
        <v>42399</v>
      </c>
      <c r="AS23" s="46"/>
      <c r="AT23" s="47"/>
      <c r="AU23" s="48" t="s">
        <v>64</v>
      </c>
      <c r="AV23" s="49"/>
      <c r="AW23" s="49"/>
      <c r="AX23" s="49"/>
      <c r="AY23" s="50"/>
    </row>
    <row r="24" spans="2:51" x14ac:dyDescent="0.25">
      <c r="B24" s="43"/>
      <c r="C24" s="44"/>
      <c r="D24" s="43"/>
      <c r="E24" s="44"/>
      <c r="F24" s="43"/>
      <c r="G24" s="44"/>
      <c r="H24" s="43"/>
      <c r="I24" s="44"/>
      <c r="J24" s="43"/>
      <c r="K24" s="44"/>
      <c r="L24" s="43"/>
      <c r="M24" s="44"/>
      <c r="N24" s="45"/>
      <c r="O24" s="46"/>
      <c r="P24" s="47"/>
      <c r="Q24" s="48"/>
      <c r="R24" s="49"/>
      <c r="S24" s="49"/>
      <c r="T24" s="49"/>
      <c r="U24" s="50"/>
      <c r="AF24" s="43"/>
      <c r="AG24" s="44"/>
      <c r="AH24" s="43"/>
      <c r="AI24" s="44"/>
      <c r="AJ24" s="43">
        <v>-2720</v>
      </c>
      <c r="AK24" s="44"/>
      <c r="AL24" s="43"/>
      <c r="AM24" s="44"/>
      <c r="AN24" s="43"/>
      <c r="AO24" s="44"/>
      <c r="AP24" s="43"/>
      <c r="AQ24" s="44"/>
      <c r="AR24" s="45">
        <v>42399</v>
      </c>
      <c r="AS24" s="46"/>
      <c r="AT24" s="47"/>
      <c r="AU24" s="48" t="s">
        <v>65</v>
      </c>
      <c r="AV24" s="49"/>
      <c r="AW24" s="49"/>
      <c r="AX24" s="49"/>
      <c r="AY24" s="50"/>
    </row>
    <row r="25" spans="2:51" x14ac:dyDescent="0.25">
      <c r="B25" s="43"/>
      <c r="C25" s="44"/>
      <c r="D25" s="43"/>
      <c r="E25" s="44"/>
      <c r="F25" s="43"/>
      <c r="G25" s="44"/>
      <c r="H25" s="43"/>
      <c r="I25" s="44"/>
      <c r="J25" s="43"/>
      <c r="K25" s="44"/>
      <c r="L25" s="43"/>
      <c r="M25" s="44"/>
      <c r="N25" s="45"/>
      <c r="O25" s="46"/>
      <c r="P25" s="47"/>
      <c r="Q25" s="48"/>
      <c r="R25" s="49"/>
      <c r="S25" s="49"/>
      <c r="T25" s="49"/>
      <c r="U25" s="50"/>
      <c r="AF25" s="43"/>
      <c r="AG25" s="44"/>
      <c r="AH25" s="43"/>
      <c r="AI25" s="44"/>
      <c r="AJ25" s="43"/>
      <c r="AK25" s="44"/>
      <c r="AL25" s="43"/>
      <c r="AM25" s="44"/>
      <c r="AN25" s="43"/>
      <c r="AO25" s="44"/>
      <c r="AP25" s="43"/>
      <c r="AQ25" s="44"/>
      <c r="AR25" s="45"/>
      <c r="AS25" s="46"/>
      <c r="AT25" s="47"/>
      <c r="AU25" s="48"/>
      <c r="AV25" s="49"/>
      <c r="AW25" s="49"/>
      <c r="AX25" s="49"/>
      <c r="AY25" s="50"/>
    </row>
    <row r="26" spans="2:51" x14ac:dyDescent="0.25">
      <c r="B26" s="43"/>
      <c r="C26" s="44"/>
      <c r="D26" s="43"/>
      <c r="E26" s="44"/>
      <c r="F26" s="43"/>
      <c r="G26" s="44"/>
      <c r="H26" s="43"/>
      <c r="I26" s="44"/>
      <c r="J26" s="43"/>
      <c r="K26" s="44"/>
      <c r="L26" s="43"/>
      <c r="M26" s="44"/>
      <c r="N26" s="45"/>
      <c r="O26" s="46"/>
      <c r="P26" s="47"/>
      <c r="Q26" s="48"/>
      <c r="R26" s="49"/>
      <c r="S26" s="49"/>
      <c r="T26" s="49"/>
      <c r="U26" s="50"/>
      <c r="AF26" s="43"/>
      <c r="AG26" s="44"/>
      <c r="AH26" s="43"/>
      <c r="AI26" s="44"/>
      <c r="AJ26" s="43"/>
      <c r="AK26" s="44"/>
      <c r="AL26" s="43"/>
      <c r="AM26" s="44"/>
      <c r="AN26" s="43"/>
      <c r="AO26" s="44"/>
      <c r="AP26" s="43"/>
      <c r="AQ26" s="44"/>
      <c r="AR26" s="45"/>
      <c r="AS26" s="46"/>
      <c r="AT26" s="47"/>
      <c r="AU26" s="48"/>
      <c r="AV26" s="49"/>
      <c r="AW26" s="49"/>
      <c r="AX26" s="49"/>
      <c r="AY26" s="50"/>
    </row>
    <row r="27" spans="2:51" x14ac:dyDescent="0.25">
      <c r="B27" s="43"/>
      <c r="C27" s="44"/>
      <c r="D27" s="43"/>
      <c r="E27" s="44"/>
      <c r="F27" s="43"/>
      <c r="G27" s="44"/>
      <c r="H27" s="43"/>
      <c r="I27" s="44"/>
      <c r="J27" s="43"/>
      <c r="K27" s="44"/>
      <c r="L27" s="43"/>
      <c r="M27" s="44"/>
      <c r="N27" s="45"/>
      <c r="O27" s="46"/>
      <c r="P27" s="47"/>
      <c r="Q27" s="48"/>
      <c r="R27" s="49"/>
      <c r="S27" s="49"/>
      <c r="T27" s="49"/>
      <c r="U27" s="50"/>
      <c r="AF27" s="43"/>
      <c r="AG27" s="44"/>
      <c r="AH27" s="43"/>
      <c r="AI27" s="44"/>
      <c r="AJ27" s="43"/>
      <c r="AK27" s="44"/>
      <c r="AL27" s="43"/>
      <c r="AM27" s="44"/>
      <c r="AN27" s="43"/>
      <c r="AO27" s="44"/>
      <c r="AP27" s="43"/>
      <c r="AQ27" s="44"/>
      <c r="AR27" s="45"/>
      <c r="AS27" s="46"/>
      <c r="AT27" s="47"/>
      <c r="AU27" s="48"/>
      <c r="AV27" s="49"/>
      <c r="AW27" s="49"/>
      <c r="AX27" s="49"/>
      <c r="AY27" s="50"/>
    </row>
    <row r="28" spans="2:51" x14ac:dyDescent="0.25">
      <c r="B28" s="43"/>
      <c r="C28" s="44"/>
      <c r="D28" s="43"/>
      <c r="E28" s="44"/>
      <c r="F28" s="43"/>
      <c r="G28" s="44"/>
      <c r="H28" s="43"/>
      <c r="I28" s="44"/>
      <c r="J28" s="43"/>
      <c r="K28" s="44"/>
      <c r="L28" s="43"/>
      <c r="M28" s="44"/>
      <c r="N28" s="45"/>
      <c r="O28" s="46"/>
      <c r="P28" s="47"/>
      <c r="Q28" s="48"/>
      <c r="R28" s="49"/>
      <c r="S28" s="49"/>
      <c r="T28" s="49"/>
      <c r="U28" s="50"/>
      <c r="AF28" s="43"/>
      <c r="AG28" s="44"/>
      <c r="AH28" s="43"/>
      <c r="AI28" s="44"/>
      <c r="AJ28" s="43"/>
      <c r="AK28" s="44"/>
      <c r="AL28" s="43"/>
      <c r="AM28" s="44"/>
      <c r="AN28" s="43"/>
      <c r="AO28" s="44"/>
      <c r="AP28" s="43"/>
      <c r="AQ28" s="44"/>
      <c r="AR28" s="45"/>
      <c r="AS28" s="46"/>
      <c r="AT28" s="47"/>
      <c r="AU28" s="48"/>
      <c r="AV28" s="49"/>
      <c r="AW28" s="49"/>
      <c r="AX28" s="49"/>
      <c r="AY28" s="50"/>
    </row>
    <row r="29" spans="2:51" x14ac:dyDescent="0.25">
      <c r="B29" s="51"/>
      <c r="C29" s="52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45"/>
      <c r="O29" s="46"/>
      <c r="P29" s="47"/>
      <c r="Q29" s="53"/>
      <c r="R29" s="54"/>
      <c r="S29" s="54"/>
      <c r="T29" s="54"/>
      <c r="U29" s="55"/>
      <c r="AF29" s="51"/>
      <c r="AG29" s="52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45"/>
      <c r="AS29" s="46"/>
      <c r="AT29" s="47"/>
      <c r="AU29" s="53"/>
      <c r="AV29" s="54"/>
      <c r="AW29" s="54"/>
      <c r="AX29" s="54"/>
      <c r="AY29" s="55"/>
    </row>
    <row r="30" spans="2:51" x14ac:dyDescent="0.25">
      <c r="B30" s="51"/>
      <c r="C30" s="52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45"/>
      <c r="O30" s="46"/>
      <c r="P30" s="47"/>
      <c r="Q30" s="53"/>
      <c r="R30" s="54"/>
      <c r="S30" s="54"/>
      <c r="T30" s="54"/>
      <c r="U30" s="55"/>
      <c r="AF30" s="51"/>
      <c r="AG30" s="52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45"/>
      <c r="AS30" s="46"/>
      <c r="AT30" s="47"/>
      <c r="AU30" s="53"/>
      <c r="AV30" s="54"/>
      <c r="AW30" s="54"/>
      <c r="AX30" s="54"/>
      <c r="AY30" s="55"/>
    </row>
    <row r="31" spans="2:5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7"/>
      <c r="O31" s="37"/>
      <c r="P31" s="37"/>
      <c r="Q31" s="38"/>
      <c r="R31" s="38"/>
      <c r="S31" s="38"/>
      <c r="T31" s="38"/>
      <c r="U31" s="38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7"/>
      <c r="AS31" s="37"/>
      <c r="AT31" s="37"/>
      <c r="AU31" s="38"/>
      <c r="AV31" s="38"/>
      <c r="AW31" s="38"/>
      <c r="AX31" s="38"/>
      <c r="AY31" s="38"/>
    </row>
    <row r="32" spans="2:5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7"/>
      <c r="O32" s="37"/>
      <c r="P32" s="37"/>
      <c r="Q32" s="38"/>
      <c r="R32" s="38"/>
      <c r="S32" s="38"/>
      <c r="T32" s="38"/>
      <c r="U32" s="38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7"/>
      <c r="AS32" s="37"/>
      <c r="AT32" s="37"/>
      <c r="AU32" s="38"/>
      <c r="AV32" s="38"/>
      <c r="AW32" s="38"/>
      <c r="AX32" s="38"/>
      <c r="AY32" s="38"/>
    </row>
    <row r="33" spans="2:56" x14ac:dyDescent="0.25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7"/>
      <c r="O33" s="37"/>
      <c r="P33" s="37"/>
      <c r="Q33" s="38"/>
      <c r="R33" s="38"/>
      <c r="S33" s="38"/>
      <c r="T33" s="38"/>
      <c r="U33" s="38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7"/>
      <c r="AS33" s="37"/>
      <c r="AT33" s="37"/>
      <c r="AU33" s="38"/>
      <c r="AV33" s="38"/>
      <c r="AW33" s="38"/>
      <c r="AX33" s="38"/>
      <c r="AY33" s="38"/>
    </row>
    <row r="34" spans="2:56" x14ac:dyDescent="0.25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7"/>
      <c r="O34" s="37"/>
      <c r="P34" s="37"/>
      <c r="Q34" s="38"/>
      <c r="R34" s="38"/>
      <c r="S34" s="38"/>
      <c r="T34" s="38"/>
      <c r="U34" s="38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7"/>
      <c r="AS34" s="37"/>
      <c r="AT34" s="37"/>
      <c r="AU34" s="38"/>
      <c r="AV34" s="38"/>
      <c r="AW34" s="38"/>
      <c r="AX34" s="38"/>
      <c r="AY34" s="38"/>
    </row>
    <row r="35" spans="2:56" x14ac:dyDescent="0.25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7"/>
      <c r="O35" s="37"/>
      <c r="P35" s="37"/>
      <c r="Q35" s="38"/>
      <c r="R35" s="38"/>
      <c r="S35" s="38"/>
      <c r="T35" s="38"/>
      <c r="U35" s="38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7"/>
      <c r="AS35" s="37"/>
      <c r="AT35" s="37"/>
      <c r="AU35" s="38"/>
      <c r="AV35" s="38"/>
      <c r="AW35" s="38"/>
      <c r="AX35" s="38"/>
      <c r="AY35" s="38"/>
    </row>
    <row r="36" spans="2:56" x14ac:dyDescent="0.25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7"/>
      <c r="O36" s="37"/>
      <c r="P36" s="37"/>
      <c r="Q36" s="38"/>
      <c r="R36" s="38"/>
      <c r="S36" s="38"/>
      <c r="T36" s="38"/>
      <c r="U36" s="38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7"/>
      <c r="AS36" s="37"/>
      <c r="AT36" s="37"/>
      <c r="AU36" s="38"/>
      <c r="AV36" s="38"/>
      <c r="AW36" s="38"/>
      <c r="AX36" s="38"/>
      <c r="AY36" s="38"/>
    </row>
    <row r="37" spans="2:56" x14ac:dyDescent="0.25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7"/>
      <c r="O37" s="37"/>
      <c r="P37" s="37"/>
      <c r="Q37" s="38"/>
      <c r="R37" s="38"/>
      <c r="S37" s="38"/>
      <c r="T37" s="38"/>
      <c r="U37" s="38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7"/>
      <c r="AS37" s="37"/>
      <c r="AT37" s="37"/>
      <c r="AU37" s="38"/>
      <c r="AV37" s="38"/>
      <c r="AW37" s="38"/>
      <c r="AX37" s="38"/>
      <c r="AY37" s="38"/>
    </row>
    <row r="38" spans="2:56" x14ac:dyDescent="0.25">
      <c r="B38" s="39">
        <f>SUM(B7:B37)</f>
        <v>0</v>
      </c>
      <c r="C38" s="39"/>
      <c r="D38" s="39">
        <f>SUM(D7:D37)</f>
        <v>0</v>
      </c>
      <c r="E38" s="39"/>
      <c r="F38" s="39">
        <f>SUM(F7:F37)</f>
        <v>0</v>
      </c>
      <c r="G38" s="39"/>
      <c r="H38" s="39">
        <f>SUM(H8:H37)</f>
        <v>0</v>
      </c>
      <c r="I38" s="39"/>
      <c r="J38" s="39">
        <f>SUM(J7:J37)</f>
        <v>0</v>
      </c>
      <c r="K38" s="39"/>
      <c r="L38" s="39">
        <f>SUM(L7:L37)</f>
        <v>0</v>
      </c>
      <c r="M38" s="39"/>
      <c r="N38" s="42"/>
      <c r="O38" s="42"/>
      <c r="P38" s="42"/>
      <c r="Q38" s="42"/>
      <c r="R38" s="42"/>
      <c r="S38" s="42"/>
      <c r="T38" s="42"/>
      <c r="U38" s="42"/>
      <c r="AF38" s="39">
        <f>SUM(AF7:AF37)</f>
        <v>43830</v>
      </c>
      <c r="AG38" s="39"/>
      <c r="AH38" s="39">
        <f>SUM(AH7:AH37)</f>
        <v>-3249</v>
      </c>
      <c r="AI38" s="39"/>
      <c r="AJ38" s="39">
        <f>SUM(AJ7:AJ37)</f>
        <v>-14634</v>
      </c>
      <c r="AK38" s="39"/>
      <c r="AL38" s="39">
        <f>SUM(AL8:AL37)</f>
        <v>-12997</v>
      </c>
      <c r="AM38" s="39"/>
      <c r="AN38" s="39">
        <f>SUM(AN7:AN37)</f>
        <v>-9595</v>
      </c>
      <c r="AO38" s="39"/>
      <c r="AP38" s="39">
        <f>SUM(AP7:AP37)</f>
        <v>0</v>
      </c>
      <c r="AQ38" s="39"/>
      <c r="AR38" s="42"/>
      <c r="AS38" s="42"/>
      <c r="AT38" s="42"/>
      <c r="AU38" s="42"/>
      <c r="AV38" s="42"/>
      <c r="AW38" s="42"/>
      <c r="AX38" s="42"/>
      <c r="AY38" s="42"/>
    </row>
    <row r="40" spans="2:56" x14ac:dyDescent="0.25">
      <c r="AF40" s="70" t="s">
        <v>53</v>
      </c>
      <c r="AG40" s="71"/>
      <c r="AH40" s="70">
        <v>2016</v>
      </c>
      <c r="AI40" s="72"/>
    </row>
    <row r="41" spans="2:56" x14ac:dyDescent="0.25">
      <c r="AF41" s="63" t="s">
        <v>3</v>
      </c>
      <c r="AG41" s="64"/>
      <c r="AH41" s="63" t="s">
        <v>4</v>
      </c>
      <c r="AI41" s="64"/>
      <c r="AJ41" s="63" t="s">
        <v>5</v>
      </c>
      <c r="AK41" s="64"/>
      <c r="AL41" s="63" t="s">
        <v>6</v>
      </c>
      <c r="AM41" s="64"/>
      <c r="AN41" s="63" t="s">
        <v>7</v>
      </c>
      <c r="AO41" s="64"/>
      <c r="AP41" s="66" t="s">
        <v>8</v>
      </c>
      <c r="AQ41" s="67"/>
      <c r="AR41" s="66" t="s">
        <v>9</v>
      </c>
      <c r="AS41" s="68"/>
      <c r="AT41" s="67"/>
      <c r="AU41" s="66" t="s">
        <v>10</v>
      </c>
      <c r="AV41" s="68"/>
      <c r="AW41" s="68"/>
      <c r="AX41" s="68"/>
      <c r="AY41" s="67"/>
    </row>
    <row r="42" spans="2:56" x14ac:dyDescent="0.25">
      <c r="AF42" s="43">
        <v>38090</v>
      </c>
      <c r="AG42" s="44"/>
      <c r="AH42" s="43"/>
      <c r="AI42" s="44"/>
      <c r="AJ42" s="43"/>
      <c r="AK42" s="44"/>
      <c r="AL42" s="43"/>
      <c r="AM42" s="44"/>
      <c r="AN42" s="43"/>
      <c r="AO42" s="44"/>
      <c r="AP42" s="43"/>
      <c r="AQ42" s="44"/>
      <c r="AR42" s="45">
        <v>42401</v>
      </c>
      <c r="AS42" s="46"/>
      <c r="AT42" s="47"/>
      <c r="AU42" s="74" t="s">
        <v>55</v>
      </c>
      <c r="AV42" s="75"/>
      <c r="AW42" s="75"/>
      <c r="AX42" s="75"/>
      <c r="AY42" s="76"/>
      <c r="BA42" s="69" t="s">
        <v>12</v>
      </c>
      <c r="BB42" s="69"/>
      <c r="BC42" s="69"/>
      <c r="BD42" s="69"/>
    </row>
    <row r="43" spans="2:56" x14ac:dyDescent="0.25">
      <c r="B43" s="70" t="s">
        <v>18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Q43" s="85" t="s">
        <v>37</v>
      </c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F43" s="43"/>
      <c r="AG43" s="44"/>
      <c r="AH43" s="60">
        <v>-1299</v>
      </c>
      <c r="AI43" s="61"/>
      <c r="AJ43" s="43"/>
      <c r="AK43" s="44"/>
      <c r="AL43" s="43"/>
      <c r="AM43" s="44"/>
      <c r="AN43" s="43"/>
      <c r="AO43" s="44"/>
      <c r="AP43" s="43"/>
      <c r="AQ43" s="44"/>
      <c r="AR43" s="45">
        <v>42409</v>
      </c>
      <c r="AS43" s="46"/>
      <c r="AT43" s="47"/>
      <c r="AU43" s="74" t="s">
        <v>206</v>
      </c>
      <c r="AV43" s="75"/>
      <c r="AW43" s="75"/>
      <c r="AX43" s="75"/>
      <c r="AY43" s="76"/>
      <c r="BA43" s="65" t="s">
        <v>3</v>
      </c>
      <c r="BB43" s="65"/>
      <c r="BC43" s="36">
        <f>AF73</f>
        <v>10887</v>
      </c>
      <c r="BD43" s="36"/>
    </row>
    <row r="44" spans="2:56" x14ac:dyDescent="0.25">
      <c r="B44" s="65" t="s">
        <v>19</v>
      </c>
      <c r="C44" s="65"/>
      <c r="D44" s="65"/>
      <c r="E44" s="65" t="s">
        <v>9</v>
      </c>
      <c r="F44" s="65"/>
      <c r="G44" s="65"/>
      <c r="H44" s="80" t="s">
        <v>10</v>
      </c>
      <c r="I44" s="80"/>
      <c r="J44" s="80"/>
      <c r="K44" s="80"/>
      <c r="L44" s="80"/>
      <c r="M44" s="80"/>
      <c r="N44" s="80"/>
      <c r="O44" s="80"/>
      <c r="Q44" s="80" t="s">
        <v>38</v>
      </c>
      <c r="R44" s="80"/>
      <c r="S44" s="80" t="s">
        <v>39</v>
      </c>
      <c r="T44" s="80"/>
      <c r="U44" s="80" t="s">
        <v>9</v>
      </c>
      <c r="V44" s="80"/>
      <c r="W44" s="80"/>
      <c r="X44" s="80" t="s">
        <v>40</v>
      </c>
      <c r="Y44" s="80"/>
      <c r="Z44" s="86" t="s">
        <v>10</v>
      </c>
      <c r="AA44" s="86"/>
      <c r="AB44" s="86"/>
      <c r="AC44" s="86"/>
      <c r="AD44" s="86"/>
      <c r="AF44" s="43"/>
      <c r="AG44" s="44"/>
      <c r="AH44" s="60">
        <v>-999</v>
      </c>
      <c r="AI44" s="61"/>
      <c r="AJ44" s="43"/>
      <c r="AK44" s="44"/>
      <c r="AL44" s="43"/>
      <c r="AM44" s="44"/>
      <c r="AN44" s="43"/>
      <c r="AO44" s="44"/>
      <c r="AP44" s="43"/>
      <c r="AQ44" s="44"/>
      <c r="AR44" s="45">
        <v>42409</v>
      </c>
      <c r="AS44" s="46"/>
      <c r="AT44" s="47"/>
      <c r="AU44" s="74" t="s">
        <v>207</v>
      </c>
      <c r="AV44" s="75"/>
      <c r="AW44" s="75"/>
      <c r="AX44" s="75"/>
      <c r="AY44" s="76"/>
      <c r="BA44" s="65" t="s">
        <v>4</v>
      </c>
      <c r="BB44" s="65"/>
      <c r="BC44" s="51">
        <f>AH73</f>
        <v>-8537</v>
      </c>
      <c r="BD44" s="52"/>
    </row>
    <row r="45" spans="2:56" x14ac:dyDescent="0.25">
      <c r="B45" s="36">
        <v>-36316</v>
      </c>
      <c r="C45" s="36"/>
      <c r="D45" s="36"/>
      <c r="E45" s="77">
        <v>42163</v>
      </c>
      <c r="F45" s="77"/>
      <c r="G45" s="77"/>
      <c r="H45" s="78" t="s">
        <v>20</v>
      </c>
      <c r="I45" s="78"/>
      <c r="J45" s="78"/>
      <c r="K45" s="78"/>
      <c r="L45" s="78"/>
      <c r="M45" s="78"/>
      <c r="N45" s="78"/>
      <c r="O45" s="78"/>
      <c r="Q45" s="81"/>
      <c r="R45" s="81"/>
      <c r="S45" s="81">
        <v>-17850</v>
      </c>
      <c r="T45" s="81"/>
      <c r="U45" s="37">
        <v>42523</v>
      </c>
      <c r="V45" s="37"/>
      <c r="W45" s="37"/>
      <c r="X45" s="78" t="s">
        <v>41</v>
      </c>
      <c r="Y45" s="78"/>
      <c r="Z45" s="83" t="s">
        <v>42</v>
      </c>
      <c r="AA45" s="83"/>
      <c r="AB45" s="83"/>
      <c r="AC45" s="83"/>
      <c r="AD45" s="83"/>
      <c r="AF45" s="43"/>
      <c r="AG45" s="44"/>
      <c r="AH45" s="60">
        <v>-740</v>
      </c>
      <c r="AI45" s="61"/>
      <c r="AJ45" s="43"/>
      <c r="AK45" s="44"/>
      <c r="AL45" s="43"/>
      <c r="AM45" s="44"/>
      <c r="AN45" s="43"/>
      <c r="AO45" s="44"/>
      <c r="AP45" s="43"/>
      <c r="AQ45" s="44"/>
      <c r="AR45" s="45">
        <v>42409</v>
      </c>
      <c r="AS45" s="46"/>
      <c r="AT45" s="47"/>
      <c r="AU45" s="74" t="s">
        <v>208</v>
      </c>
      <c r="AV45" s="75"/>
      <c r="AW45" s="75"/>
      <c r="AX45" s="75"/>
      <c r="AY45" s="76"/>
      <c r="BA45" s="63" t="s">
        <v>5</v>
      </c>
      <c r="BB45" s="64"/>
      <c r="BC45" s="51">
        <f>AJ73</f>
        <v>-3935</v>
      </c>
      <c r="BD45" s="52"/>
    </row>
    <row r="46" spans="2:56" x14ac:dyDescent="0.25">
      <c r="B46" s="36">
        <v>-154000</v>
      </c>
      <c r="C46" s="36"/>
      <c r="D46" s="36"/>
      <c r="E46" s="77">
        <v>42190</v>
      </c>
      <c r="F46" s="77"/>
      <c r="G46" s="77"/>
      <c r="H46" s="78" t="s">
        <v>21</v>
      </c>
      <c r="I46" s="78"/>
      <c r="J46" s="78"/>
      <c r="K46" s="78"/>
      <c r="L46" s="78"/>
      <c r="M46" s="78"/>
      <c r="N46" s="78"/>
      <c r="O46" s="78"/>
      <c r="Q46" s="81"/>
      <c r="R46" s="81"/>
      <c r="S46" s="81">
        <v>-30000</v>
      </c>
      <c r="T46" s="81"/>
      <c r="U46" s="37">
        <v>42545</v>
      </c>
      <c r="V46" s="37"/>
      <c r="W46" s="37"/>
      <c r="X46" s="78" t="s">
        <v>41</v>
      </c>
      <c r="Y46" s="78"/>
      <c r="Z46" s="83" t="s">
        <v>43</v>
      </c>
      <c r="AA46" s="83"/>
      <c r="AB46" s="83"/>
      <c r="AC46" s="83"/>
      <c r="AD46" s="83"/>
      <c r="AF46" s="43"/>
      <c r="AG46" s="44"/>
      <c r="AH46" s="60"/>
      <c r="AI46" s="61"/>
      <c r="AJ46" s="43"/>
      <c r="AK46" s="44"/>
      <c r="AL46" s="43"/>
      <c r="AM46" s="44"/>
      <c r="AN46" s="60">
        <v>-1477</v>
      </c>
      <c r="AO46" s="61"/>
      <c r="AP46" s="43"/>
      <c r="AQ46" s="44"/>
      <c r="AR46" s="45">
        <v>42412</v>
      </c>
      <c r="AS46" s="46"/>
      <c r="AT46" s="47"/>
      <c r="AU46" s="74" t="s">
        <v>209</v>
      </c>
      <c r="AV46" s="75"/>
      <c r="AW46" s="75"/>
      <c r="AX46" s="75"/>
      <c r="AY46" s="76"/>
      <c r="BA46" s="63" t="s">
        <v>6</v>
      </c>
      <c r="BB46" s="64"/>
      <c r="BC46" s="51">
        <f>AL73</f>
        <v>-12689</v>
      </c>
      <c r="BD46" s="52"/>
    </row>
    <row r="47" spans="2:56" x14ac:dyDescent="0.25">
      <c r="B47" s="36">
        <v>-60000</v>
      </c>
      <c r="C47" s="36"/>
      <c r="D47" s="36"/>
      <c r="E47" s="77">
        <v>42190</v>
      </c>
      <c r="F47" s="77"/>
      <c r="G47" s="77"/>
      <c r="H47" s="78" t="s">
        <v>22</v>
      </c>
      <c r="I47" s="78"/>
      <c r="J47" s="78"/>
      <c r="K47" s="78"/>
      <c r="L47" s="78"/>
      <c r="M47" s="78"/>
      <c r="N47" s="78"/>
      <c r="O47" s="78"/>
      <c r="Q47" s="81"/>
      <c r="R47" s="81"/>
      <c r="S47" s="81">
        <v>-100000</v>
      </c>
      <c r="T47" s="81"/>
      <c r="U47" s="37">
        <v>42673</v>
      </c>
      <c r="V47" s="37"/>
      <c r="W47" s="37"/>
      <c r="X47" s="78" t="s">
        <v>41</v>
      </c>
      <c r="Y47" s="78"/>
      <c r="Z47" s="83" t="s">
        <v>318</v>
      </c>
      <c r="AA47" s="83"/>
      <c r="AB47" s="83"/>
      <c r="AC47" s="83"/>
      <c r="AD47" s="83"/>
      <c r="AF47" s="43"/>
      <c r="AG47" s="44"/>
      <c r="AH47" s="60">
        <v>-5499</v>
      </c>
      <c r="AI47" s="61"/>
      <c r="AJ47" s="43"/>
      <c r="AK47" s="44"/>
      <c r="AL47" s="43"/>
      <c r="AM47" s="44"/>
      <c r="AN47" s="60"/>
      <c r="AO47" s="61"/>
      <c r="AP47" s="43"/>
      <c r="AQ47" s="44"/>
      <c r="AR47" s="45">
        <v>42412</v>
      </c>
      <c r="AS47" s="46"/>
      <c r="AT47" s="47"/>
      <c r="AU47" s="74" t="s">
        <v>210</v>
      </c>
      <c r="AV47" s="75"/>
      <c r="AW47" s="75"/>
      <c r="AX47" s="75"/>
      <c r="AY47" s="76"/>
      <c r="BA47" s="63" t="s">
        <v>7</v>
      </c>
      <c r="BB47" s="64"/>
      <c r="BC47" s="51">
        <f>AN73</f>
        <v>-5015</v>
      </c>
      <c r="BD47" s="52"/>
    </row>
    <row r="48" spans="2:56" x14ac:dyDescent="0.25">
      <c r="B48" s="36">
        <f>-(189900+19900+15000)</f>
        <v>-224800</v>
      </c>
      <c r="C48" s="36"/>
      <c r="D48" s="36"/>
      <c r="E48" s="77">
        <v>42220</v>
      </c>
      <c r="F48" s="77"/>
      <c r="G48" s="77"/>
      <c r="H48" s="78" t="s">
        <v>23</v>
      </c>
      <c r="I48" s="78"/>
      <c r="J48" s="78"/>
      <c r="K48" s="78"/>
      <c r="L48" s="78"/>
      <c r="M48" s="78"/>
      <c r="N48" s="78"/>
      <c r="O48" s="78"/>
      <c r="Q48" s="81"/>
      <c r="R48" s="81"/>
      <c r="S48" s="81">
        <v>-80000</v>
      </c>
      <c r="T48" s="81"/>
      <c r="U48" s="37">
        <v>42723</v>
      </c>
      <c r="V48" s="37"/>
      <c r="W48" s="37"/>
      <c r="X48" s="78" t="s">
        <v>41</v>
      </c>
      <c r="Y48" s="78"/>
      <c r="Z48" s="83" t="s">
        <v>337</v>
      </c>
      <c r="AA48" s="83"/>
      <c r="AB48" s="83"/>
      <c r="AC48" s="83"/>
      <c r="AD48" s="83"/>
      <c r="AF48" s="43"/>
      <c r="AG48" s="44"/>
      <c r="AH48" s="43"/>
      <c r="AI48" s="44"/>
      <c r="AJ48" s="43"/>
      <c r="AK48" s="44"/>
      <c r="AL48" s="43"/>
      <c r="AM48" s="44"/>
      <c r="AN48" s="60">
        <v>-1035</v>
      </c>
      <c r="AO48" s="61"/>
      <c r="AP48" s="43"/>
      <c r="AQ48" s="44"/>
      <c r="AR48" s="45">
        <v>42413</v>
      </c>
      <c r="AS48" s="46"/>
      <c r="AT48" s="47"/>
      <c r="AU48" s="74" t="s">
        <v>211</v>
      </c>
      <c r="AV48" s="75"/>
      <c r="AW48" s="75"/>
      <c r="AX48" s="75"/>
      <c r="AY48" s="76"/>
      <c r="BA48" s="63" t="s">
        <v>17</v>
      </c>
      <c r="BB48" s="64"/>
      <c r="BC48" s="51">
        <f>AP73</f>
        <v>0</v>
      </c>
      <c r="BD48" s="52"/>
    </row>
    <row r="49" spans="2:56" x14ac:dyDescent="0.25">
      <c r="B49" s="36">
        <v>-46700</v>
      </c>
      <c r="C49" s="36"/>
      <c r="D49" s="36"/>
      <c r="E49" s="77">
        <v>18846</v>
      </c>
      <c r="F49" s="77"/>
      <c r="G49" s="77"/>
      <c r="H49" s="78" t="s">
        <v>24</v>
      </c>
      <c r="I49" s="78"/>
      <c r="J49" s="78"/>
      <c r="K49" s="78"/>
      <c r="L49" s="78"/>
      <c r="M49" s="78"/>
      <c r="N49" s="78"/>
      <c r="O49" s="78"/>
      <c r="Q49" s="81"/>
      <c r="R49" s="81"/>
      <c r="S49" s="81">
        <v>8000</v>
      </c>
      <c r="T49" s="81"/>
      <c r="U49" s="37">
        <v>42736</v>
      </c>
      <c r="V49" s="37"/>
      <c r="W49" s="37"/>
      <c r="X49" s="78" t="s">
        <v>41</v>
      </c>
      <c r="Y49" s="78"/>
      <c r="Z49" s="83" t="s">
        <v>376</v>
      </c>
      <c r="AA49" s="83"/>
      <c r="AB49" s="83"/>
      <c r="AC49" s="83"/>
      <c r="AD49" s="83"/>
      <c r="AF49" s="43"/>
      <c r="AG49" s="44"/>
      <c r="AH49" s="43"/>
      <c r="AI49" s="44"/>
      <c r="AJ49" s="43"/>
      <c r="AK49" s="44"/>
      <c r="AL49" s="60">
        <v>-10999</v>
      </c>
      <c r="AM49" s="61"/>
      <c r="AN49" s="60"/>
      <c r="AO49" s="61"/>
      <c r="AP49" s="43"/>
      <c r="AQ49" s="44"/>
      <c r="AR49" s="45">
        <v>42417</v>
      </c>
      <c r="AS49" s="46"/>
      <c r="AT49" s="47"/>
      <c r="AU49" s="74" t="s">
        <v>212</v>
      </c>
      <c r="AV49" s="75"/>
      <c r="AW49" s="75"/>
      <c r="AX49" s="75"/>
      <c r="AY49" s="76"/>
      <c r="BA49" s="56" t="s">
        <v>2</v>
      </c>
      <c r="BB49" s="57"/>
      <c r="BC49" s="58">
        <f>SUM(BC43:BD48)</f>
        <v>-19289</v>
      </c>
      <c r="BD49" s="59"/>
    </row>
    <row r="50" spans="2:56" x14ac:dyDescent="0.25">
      <c r="B50" s="36">
        <v>-26386</v>
      </c>
      <c r="C50" s="36"/>
      <c r="D50" s="36"/>
      <c r="E50" s="77">
        <v>42237</v>
      </c>
      <c r="F50" s="77"/>
      <c r="G50" s="77"/>
      <c r="H50" s="78" t="s">
        <v>25</v>
      </c>
      <c r="I50" s="78"/>
      <c r="J50" s="78"/>
      <c r="K50" s="78"/>
      <c r="L50" s="78"/>
      <c r="M50" s="78"/>
      <c r="N50" s="78"/>
      <c r="O50" s="78"/>
      <c r="Q50" s="81"/>
      <c r="R50" s="81"/>
      <c r="S50" s="81"/>
      <c r="T50" s="81"/>
      <c r="U50" s="37"/>
      <c r="V50" s="37"/>
      <c r="W50" s="37"/>
      <c r="X50" s="78"/>
      <c r="Y50" s="78"/>
      <c r="Z50" s="83"/>
      <c r="AA50" s="83"/>
      <c r="AB50" s="83"/>
      <c r="AC50" s="83"/>
      <c r="AD50" s="83"/>
      <c r="AF50" s="43"/>
      <c r="AG50" s="44"/>
      <c r="AH50" s="43"/>
      <c r="AI50" s="44"/>
      <c r="AJ50" s="60">
        <v>-725</v>
      </c>
      <c r="AK50" s="61"/>
      <c r="AL50" s="60"/>
      <c r="AM50" s="61"/>
      <c r="AN50" s="60"/>
      <c r="AO50" s="61"/>
      <c r="AP50" s="43"/>
      <c r="AQ50" s="44"/>
      <c r="AR50" s="45">
        <v>42420</v>
      </c>
      <c r="AS50" s="46"/>
      <c r="AT50" s="47"/>
      <c r="AU50" s="74" t="s">
        <v>213</v>
      </c>
      <c r="AV50" s="75"/>
      <c r="AW50" s="75"/>
      <c r="AX50" s="75"/>
      <c r="AY50" s="76"/>
    </row>
    <row r="51" spans="2:56" x14ac:dyDescent="0.25">
      <c r="B51" s="36">
        <v>-12331</v>
      </c>
      <c r="C51" s="36"/>
      <c r="D51" s="36"/>
      <c r="E51" s="37">
        <v>42250</v>
      </c>
      <c r="F51" s="37"/>
      <c r="G51" s="37"/>
      <c r="H51" s="78" t="s">
        <v>26</v>
      </c>
      <c r="I51" s="78"/>
      <c r="J51" s="78"/>
      <c r="K51" s="78"/>
      <c r="L51" s="78"/>
      <c r="M51" s="78"/>
      <c r="N51" s="78"/>
      <c r="O51" s="78"/>
      <c r="Q51" s="81"/>
      <c r="R51" s="81"/>
      <c r="S51" s="81"/>
      <c r="T51" s="81"/>
      <c r="U51" s="37"/>
      <c r="V51" s="37"/>
      <c r="W51" s="37"/>
      <c r="X51" s="78"/>
      <c r="Y51" s="78"/>
      <c r="Z51" s="83"/>
      <c r="AA51" s="83"/>
      <c r="AB51" s="83"/>
      <c r="AC51" s="83"/>
      <c r="AD51" s="83"/>
      <c r="AF51" s="43"/>
      <c r="AG51" s="44"/>
      <c r="AH51" s="43"/>
      <c r="AI51" s="44"/>
      <c r="AJ51" s="60"/>
      <c r="AK51" s="61"/>
      <c r="AL51" s="60"/>
      <c r="AM51" s="61"/>
      <c r="AN51" s="60">
        <v>-1044</v>
      </c>
      <c r="AO51" s="61"/>
      <c r="AP51" s="43"/>
      <c r="AQ51" s="44"/>
      <c r="AR51" s="45">
        <v>42420</v>
      </c>
      <c r="AS51" s="46"/>
      <c r="AT51" s="47"/>
      <c r="AU51" s="74" t="s">
        <v>214</v>
      </c>
      <c r="AV51" s="75"/>
      <c r="AW51" s="75"/>
      <c r="AX51" s="75"/>
      <c r="AY51" s="76"/>
    </row>
    <row r="52" spans="2:56" x14ac:dyDescent="0.25">
      <c r="B52" s="36">
        <v>-19800</v>
      </c>
      <c r="C52" s="36"/>
      <c r="D52" s="36"/>
      <c r="E52" s="37">
        <v>42276</v>
      </c>
      <c r="F52" s="37"/>
      <c r="G52" s="37"/>
      <c r="H52" s="78" t="s">
        <v>27</v>
      </c>
      <c r="I52" s="78"/>
      <c r="J52" s="78"/>
      <c r="K52" s="78"/>
      <c r="L52" s="78"/>
      <c r="M52" s="78"/>
      <c r="N52" s="78"/>
      <c r="O52" s="78"/>
      <c r="Q52" s="81"/>
      <c r="R52" s="81"/>
      <c r="S52" s="81"/>
      <c r="T52" s="81"/>
      <c r="U52" s="37"/>
      <c r="V52" s="37"/>
      <c r="W52" s="37"/>
      <c r="X52" s="78"/>
      <c r="Y52" s="78"/>
      <c r="Z52" s="83"/>
      <c r="AA52" s="83"/>
      <c r="AB52" s="83"/>
      <c r="AC52" s="83"/>
      <c r="AD52" s="83"/>
      <c r="AF52" s="43"/>
      <c r="AG52" s="44"/>
      <c r="AH52" s="43"/>
      <c r="AI52" s="44"/>
      <c r="AJ52" s="60">
        <v>-1935</v>
      </c>
      <c r="AK52" s="61"/>
      <c r="AL52" s="60"/>
      <c r="AM52" s="61"/>
      <c r="AN52" s="60"/>
      <c r="AO52" s="61"/>
      <c r="AP52" s="43"/>
      <c r="AQ52" s="44"/>
      <c r="AR52" s="45">
        <v>42420</v>
      </c>
      <c r="AS52" s="46"/>
      <c r="AT52" s="47"/>
      <c r="AU52" s="74" t="s">
        <v>215</v>
      </c>
      <c r="AV52" s="75"/>
      <c r="AW52" s="75"/>
      <c r="AX52" s="75"/>
      <c r="AY52" s="76"/>
    </row>
    <row r="53" spans="2:56" x14ac:dyDescent="0.25">
      <c r="B53" s="36">
        <v>-52834</v>
      </c>
      <c r="C53" s="36"/>
      <c r="D53" s="36"/>
      <c r="E53" s="37">
        <v>42338</v>
      </c>
      <c r="F53" s="37"/>
      <c r="G53" s="37"/>
      <c r="H53" s="78" t="s">
        <v>28</v>
      </c>
      <c r="I53" s="78"/>
      <c r="J53" s="78"/>
      <c r="K53" s="78"/>
      <c r="L53" s="78"/>
      <c r="M53" s="78"/>
      <c r="N53" s="78"/>
      <c r="O53" s="78"/>
      <c r="Q53" s="81"/>
      <c r="R53" s="81"/>
      <c r="S53" s="81"/>
      <c r="T53" s="81"/>
      <c r="U53" s="37"/>
      <c r="V53" s="37"/>
      <c r="W53" s="37"/>
      <c r="X53" s="78"/>
      <c r="Y53" s="78"/>
      <c r="Z53" s="83"/>
      <c r="AA53" s="83"/>
      <c r="AB53" s="83"/>
      <c r="AC53" s="83"/>
      <c r="AD53" s="83"/>
      <c r="AF53" s="43"/>
      <c r="AG53" s="44"/>
      <c r="AH53" s="43"/>
      <c r="AI53" s="44"/>
      <c r="AJ53" s="60">
        <v>-1275</v>
      </c>
      <c r="AK53" s="61"/>
      <c r="AL53" s="60"/>
      <c r="AM53" s="61"/>
      <c r="AN53" s="60"/>
      <c r="AO53" s="61"/>
      <c r="AP53" s="43"/>
      <c r="AQ53" s="44"/>
      <c r="AR53" s="45">
        <v>42423</v>
      </c>
      <c r="AS53" s="46"/>
      <c r="AT53" s="47"/>
      <c r="AU53" s="74" t="s">
        <v>216</v>
      </c>
      <c r="AV53" s="75"/>
      <c r="AW53" s="75"/>
      <c r="AX53" s="75"/>
      <c r="AY53" s="76"/>
    </row>
    <row r="54" spans="2:56" x14ac:dyDescent="0.25">
      <c r="B54" s="36">
        <v>-18144</v>
      </c>
      <c r="C54" s="36"/>
      <c r="D54" s="36"/>
      <c r="E54" s="37">
        <v>42350</v>
      </c>
      <c r="F54" s="37"/>
      <c r="G54" s="37"/>
      <c r="H54" s="78" t="s">
        <v>29</v>
      </c>
      <c r="I54" s="78"/>
      <c r="J54" s="78"/>
      <c r="K54" s="78"/>
      <c r="L54" s="78"/>
      <c r="M54" s="78"/>
      <c r="N54" s="78"/>
      <c r="O54" s="78"/>
      <c r="Q54" s="81"/>
      <c r="R54" s="81"/>
      <c r="S54" s="81"/>
      <c r="T54" s="81"/>
      <c r="U54" s="37"/>
      <c r="V54" s="37"/>
      <c r="W54" s="37"/>
      <c r="X54" s="78"/>
      <c r="Y54" s="78"/>
      <c r="Z54" s="83"/>
      <c r="AA54" s="83"/>
      <c r="AB54" s="83"/>
      <c r="AC54" s="83"/>
      <c r="AD54" s="83"/>
      <c r="AF54" s="43"/>
      <c r="AG54" s="44"/>
      <c r="AH54" s="43"/>
      <c r="AI54" s="44"/>
      <c r="AJ54" s="43"/>
      <c r="AK54" s="44"/>
      <c r="AL54" s="60"/>
      <c r="AM54" s="61"/>
      <c r="AN54" s="60">
        <v>-1198</v>
      </c>
      <c r="AO54" s="61"/>
      <c r="AP54" s="43"/>
      <c r="AQ54" s="44"/>
      <c r="AR54" s="45">
        <v>42426</v>
      </c>
      <c r="AS54" s="46"/>
      <c r="AT54" s="47"/>
      <c r="AU54" s="74" t="s">
        <v>217</v>
      </c>
      <c r="AV54" s="75"/>
      <c r="AW54" s="75"/>
      <c r="AX54" s="75"/>
      <c r="AY54" s="76"/>
    </row>
    <row r="55" spans="2:56" x14ac:dyDescent="0.25">
      <c r="B55" s="36">
        <v>-12000</v>
      </c>
      <c r="C55" s="36"/>
      <c r="D55" s="36"/>
      <c r="E55" s="37">
        <v>42354</v>
      </c>
      <c r="F55" s="37"/>
      <c r="G55" s="37"/>
      <c r="H55" s="78" t="s">
        <v>30</v>
      </c>
      <c r="I55" s="78"/>
      <c r="J55" s="78"/>
      <c r="K55" s="78"/>
      <c r="L55" s="78"/>
      <c r="M55" s="78"/>
      <c r="N55" s="78"/>
      <c r="O55" s="78"/>
      <c r="Q55" s="81"/>
      <c r="R55" s="81"/>
      <c r="S55" s="81"/>
      <c r="T55" s="81"/>
      <c r="U55" s="37"/>
      <c r="V55" s="37"/>
      <c r="W55" s="37"/>
      <c r="X55" s="78"/>
      <c r="Y55" s="78"/>
      <c r="Z55" s="83"/>
      <c r="AA55" s="83"/>
      <c r="AB55" s="83"/>
      <c r="AC55" s="83"/>
      <c r="AD55" s="83"/>
      <c r="AF55" s="43"/>
      <c r="AG55" s="44"/>
      <c r="AH55" s="43"/>
      <c r="AI55" s="44"/>
      <c r="AJ55" s="43"/>
      <c r="AK55" s="44"/>
      <c r="AL55" s="60">
        <v>-1690</v>
      </c>
      <c r="AM55" s="61"/>
      <c r="AN55" s="60"/>
      <c r="AO55" s="61"/>
      <c r="AP55" s="43"/>
      <c r="AQ55" s="44"/>
      <c r="AR55" s="45">
        <v>42427</v>
      </c>
      <c r="AS55" s="46"/>
      <c r="AT55" s="47"/>
      <c r="AU55" s="74" t="s">
        <v>218</v>
      </c>
      <c r="AV55" s="75"/>
      <c r="AW55" s="75"/>
      <c r="AX55" s="75"/>
      <c r="AY55" s="76"/>
    </row>
    <row r="56" spans="2:56" x14ac:dyDescent="0.25">
      <c r="B56" s="36">
        <v>-214000</v>
      </c>
      <c r="C56" s="36"/>
      <c r="D56" s="36"/>
      <c r="E56" s="37">
        <v>42380</v>
      </c>
      <c r="F56" s="37"/>
      <c r="G56" s="37"/>
      <c r="H56" s="78" t="s">
        <v>31</v>
      </c>
      <c r="I56" s="78"/>
      <c r="J56" s="78"/>
      <c r="K56" s="78"/>
      <c r="L56" s="78"/>
      <c r="M56" s="78"/>
      <c r="N56" s="78"/>
      <c r="O56" s="78"/>
      <c r="Q56" s="81"/>
      <c r="R56" s="81"/>
      <c r="S56" s="81"/>
      <c r="T56" s="81"/>
      <c r="U56" s="37"/>
      <c r="V56" s="37"/>
      <c r="W56" s="37"/>
      <c r="X56" s="78"/>
      <c r="Y56" s="78"/>
      <c r="Z56" s="83"/>
      <c r="AA56" s="83"/>
      <c r="AB56" s="83"/>
      <c r="AC56" s="83"/>
      <c r="AD56" s="83"/>
      <c r="AF56" s="43"/>
      <c r="AG56" s="44"/>
      <c r="AH56" s="43"/>
      <c r="AI56" s="44"/>
      <c r="AJ56" s="43"/>
      <c r="AK56" s="44"/>
      <c r="AL56" s="43"/>
      <c r="AM56" s="44"/>
      <c r="AN56" s="60">
        <v>-261</v>
      </c>
      <c r="AO56" s="61"/>
      <c r="AP56" s="43"/>
      <c r="AQ56" s="44"/>
      <c r="AR56" s="45">
        <v>42428</v>
      </c>
      <c r="AS56" s="46"/>
      <c r="AT56" s="47"/>
      <c r="AU56" s="74" t="s">
        <v>219</v>
      </c>
      <c r="AV56" s="75"/>
      <c r="AW56" s="75"/>
      <c r="AX56" s="75"/>
      <c r="AY56" s="76"/>
    </row>
    <row r="57" spans="2:56" x14ac:dyDescent="0.25">
      <c r="B57" s="36">
        <v>-12521</v>
      </c>
      <c r="C57" s="36"/>
      <c r="D57" s="36"/>
      <c r="E57" s="37">
        <v>42387</v>
      </c>
      <c r="F57" s="37"/>
      <c r="G57" s="37"/>
      <c r="H57" s="78" t="s">
        <v>26</v>
      </c>
      <c r="I57" s="78"/>
      <c r="J57" s="78"/>
      <c r="K57" s="78"/>
      <c r="L57" s="78"/>
      <c r="M57" s="78"/>
      <c r="N57" s="78"/>
      <c r="O57" s="78"/>
      <c r="Q57" s="81"/>
      <c r="R57" s="81"/>
      <c r="S57" s="81"/>
      <c r="T57" s="81"/>
      <c r="U57" s="37"/>
      <c r="V57" s="37"/>
      <c r="W57" s="37"/>
      <c r="X57" s="78"/>
      <c r="Y57" s="78"/>
      <c r="Z57" s="83"/>
      <c r="AA57" s="83"/>
      <c r="AB57" s="83"/>
      <c r="AC57" s="83"/>
      <c r="AD57" s="83"/>
      <c r="AF57" s="60">
        <v>-31553</v>
      </c>
      <c r="AG57" s="61"/>
      <c r="AH57" s="43"/>
      <c r="AI57" s="44"/>
      <c r="AJ57" s="43"/>
      <c r="AK57" s="44"/>
      <c r="AL57" s="43"/>
      <c r="AM57" s="44"/>
      <c r="AN57" s="43"/>
      <c r="AO57" s="44"/>
      <c r="AP57" s="43"/>
      <c r="AQ57" s="44"/>
      <c r="AR57" s="45">
        <v>42429</v>
      </c>
      <c r="AS57" s="46"/>
      <c r="AT57" s="47"/>
      <c r="AU57" s="74" t="s">
        <v>220</v>
      </c>
      <c r="AV57" s="75"/>
      <c r="AW57" s="75"/>
      <c r="AX57" s="75"/>
      <c r="AY57" s="76"/>
    </row>
    <row r="58" spans="2:56" x14ac:dyDescent="0.25">
      <c r="B58" s="36">
        <v>-5950</v>
      </c>
      <c r="C58" s="36"/>
      <c r="D58" s="36"/>
      <c r="E58" s="37">
        <v>42427</v>
      </c>
      <c r="F58" s="37"/>
      <c r="G58" s="37"/>
      <c r="H58" s="78" t="s">
        <v>32</v>
      </c>
      <c r="I58" s="78"/>
      <c r="J58" s="78"/>
      <c r="K58" s="78"/>
      <c r="L58" s="78"/>
      <c r="M58" s="78"/>
      <c r="N58" s="78"/>
      <c r="O58" s="78"/>
      <c r="Q58" s="81"/>
      <c r="R58" s="81"/>
      <c r="S58" s="81"/>
      <c r="T58" s="81"/>
      <c r="U58" s="37"/>
      <c r="V58" s="37"/>
      <c r="W58" s="37"/>
      <c r="X58" s="78"/>
      <c r="Y58" s="78"/>
      <c r="Z58" s="83"/>
      <c r="AA58" s="83"/>
      <c r="AB58" s="83"/>
      <c r="AC58" s="83"/>
      <c r="AD58" s="83"/>
      <c r="AF58" s="60">
        <v>4350</v>
      </c>
      <c r="AG58" s="61"/>
      <c r="AH58" s="43"/>
      <c r="AI58" s="44"/>
      <c r="AJ58" s="43"/>
      <c r="AK58" s="44"/>
      <c r="AL58" s="43"/>
      <c r="AM58" s="44"/>
      <c r="AN58" s="43"/>
      <c r="AO58" s="44"/>
      <c r="AP58" s="43"/>
      <c r="AQ58" s="44"/>
      <c r="AR58" s="45">
        <v>42429</v>
      </c>
      <c r="AS58" s="46"/>
      <c r="AT58" s="47"/>
      <c r="AU58" s="74" t="s">
        <v>221</v>
      </c>
      <c r="AV58" s="75"/>
      <c r="AW58" s="75"/>
      <c r="AX58" s="75"/>
      <c r="AY58" s="76"/>
    </row>
    <row r="59" spans="2:56" x14ac:dyDescent="0.25">
      <c r="B59" s="36">
        <v>-15950</v>
      </c>
      <c r="C59" s="36"/>
      <c r="D59" s="36"/>
      <c r="E59" s="37">
        <v>42427</v>
      </c>
      <c r="F59" s="37"/>
      <c r="G59" s="37"/>
      <c r="H59" s="78" t="s">
        <v>33</v>
      </c>
      <c r="I59" s="78"/>
      <c r="J59" s="78"/>
      <c r="K59" s="78"/>
      <c r="L59" s="78"/>
      <c r="M59" s="78"/>
      <c r="N59" s="78"/>
      <c r="O59" s="78"/>
      <c r="Q59" s="81"/>
      <c r="R59" s="81"/>
      <c r="S59" s="81"/>
      <c r="T59" s="81"/>
      <c r="U59" s="37"/>
      <c r="V59" s="37"/>
      <c r="W59" s="37"/>
      <c r="X59" s="78"/>
      <c r="Y59" s="78"/>
      <c r="Z59" s="83"/>
      <c r="AA59" s="83"/>
      <c r="AB59" s="83"/>
      <c r="AC59" s="83"/>
      <c r="AD59" s="83"/>
      <c r="AF59" s="43"/>
      <c r="AG59" s="44"/>
      <c r="AH59" s="43"/>
      <c r="AI59" s="44"/>
      <c r="AJ59" s="43"/>
      <c r="AK59" s="44"/>
      <c r="AL59" s="43"/>
      <c r="AM59" s="44"/>
      <c r="AN59" s="43"/>
      <c r="AO59" s="44"/>
      <c r="AP59" s="43"/>
      <c r="AQ59" s="44"/>
      <c r="AR59" s="45"/>
      <c r="AS59" s="46"/>
      <c r="AT59" s="47"/>
      <c r="AU59" s="48"/>
      <c r="AV59" s="49"/>
      <c r="AW59" s="49"/>
      <c r="AX59" s="49"/>
      <c r="AY59" s="50"/>
    </row>
    <row r="60" spans="2:56" x14ac:dyDescent="0.25">
      <c r="B60" s="36">
        <v>-491697</v>
      </c>
      <c r="C60" s="36"/>
      <c r="D60" s="36"/>
      <c r="E60" s="37">
        <v>42523</v>
      </c>
      <c r="F60" s="37"/>
      <c r="G60" s="37"/>
      <c r="H60" s="78" t="s">
        <v>34</v>
      </c>
      <c r="I60" s="78"/>
      <c r="J60" s="78"/>
      <c r="K60" s="78"/>
      <c r="L60" s="78"/>
      <c r="M60" s="78"/>
      <c r="N60" s="78"/>
      <c r="O60" s="78"/>
      <c r="Q60" s="81"/>
      <c r="R60" s="81"/>
      <c r="S60" s="81"/>
      <c r="T60" s="81"/>
      <c r="U60" s="37"/>
      <c r="V60" s="37"/>
      <c r="W60" s="37"/>
      <c r="X60" s="78"/>
      <c r="Y60" s="78"/>
      <c r="Z60" s="83"/>
      <c r="AA60" s="83"/>
      <c r="AB60" s="83"/>
      <c r="AC60" s="83"/>
      <c r="AD60" s="83"/>
      <c r="AF60" s="43"/>
      <c r="AG60" s="44"/>
      <c r="AH60" s="43"/>
      <c r="AI60" s="44"/>
      <c r="AJ60" s="43"/>
      <c r="AK60" s="44"/>
      <c r="AL60" s="43"/>
      <c r="AM60" s="44"/>
      <c r="AN60" s="43"/>
      <c r="AO60" s="44"/>
      <c r="AP60" s="43"/>
      <c r="AQ60" s="44"/>
      <c r="AR60" s="45"/>
      <c r="AS60" s="46"/>
      <c r="AT60" s="47"/>
      <c r="AU60" s="48"/>
      <c r="AV60" s="49"/>
      <c r="AW60" s="49"/>
      <c r="AX60" s="49"/>
      <c r="AY60" s="50"/>
    </row>
    <row r="61" spans="2:56" x14ac:dyDescent="0.25">
      <c r="B61" s="36">
        <v>-26990</v>
      </c>
      <c r="C61" s="36"/>
      <c r="D61" s="36"/>
      <c r="E61" s="37">
        <v>42535</v>
      </c>
      <c r="F61" s="37"/>
      <c r="G61" s="37"/>
      <c r="H61" s="78" t="s">
        <v>35</v>
      </c>
      <c r="I61" s="78"/>
      <c r="J61" s="78"/>
      <c r="K61" s="78"/>
      <c r="L61" s="78"/>
      <c r="M61" s="78"/>
      <c r="N61" s="78"/>
      <c r="O61" s="78"/>
      <c r="Q61" s="81"/>
      <c r="R61" s="81"/>
      <c r="S61" s="81"/>
      <c r="T61" s="81"/>
      <c r="U61" s="37"/>
      <c r="V61" s="37"/>
      <c r="W61" s="37"/>
      <c r="X61" s="78"/>
      <c r="Y61" s="78"/>
      <c r="Z61" s="83"/>
      <c r="AA61" s="83"/>
      <c r="AB61" s="83"/>
      <c r="AC61" s="83"/>
      <c r="AD61" s="83"/>
      <c r="AF61" s="43"/>
      <c r="AG61" s="44"/>
      <c r="AH61" s="43"/>
      <c r="AI61" s="44"/>
      <c r="AJ61" s="43"/>
      <c r="AK61" s="44"/>
      <c r="AL61" s="43"/>
      <c r="AM61" s="44"/>
      <c r="AN61" s="43"/>
      <c r="AO61" s="44"/>
      <c r="AP61" s="43"/>
      <c r="AQ61" s="44"/>
      <c r="AR61" s="45"/>
      <c r="AS61" s="46"/>
      <c r="AT61" s="47"/>
      <c r="AU61" s="48"/>
      <c r="AV61" s="49"/>
      <c r="AW61" s="49"/>
      <c r="AX61" s="49"/>
      <c r="AY61" s="50"/>
    </row>
    <row r="62" spans="2:56" x14ac:dyDescent="0.25">
      <c r="B62" s="36">
        <v>-7990</v>
      </c>
      <c r="C62" s="36"/>
      <c r="D62" s="36"/>
      <c r="E62" s="37">
        <v>42535</v>
      </c>
      <c r="F62" s="37"/>
      <c r="G62" s="37"/>
      <c r="H62" s="78" t="s">
        <v>36</v>
      </c>
      <c r="I62" s="78"/>
      <c r="J62" s="78"/>
      <c r="K62" s="78"/>
      <c r="L62" s="78"/>
      <c r="M62" s="78"/>
      <c r="N62" s="78"/>
      <c r="O62" s="78"/>
      <c r="Q62" s="81"/>
      <c r="R62" s="81"/>
      <c r="S62" s="81"/>
      <c r="T62" s="81"/>
      <c r="U62" s="37"/>
      <c r="V62" s="37"/>
      <c r="W62" s="37"/>
      <c r="X62" s="78"/>
      <c r="Y62" s="78"/>
      <c r="Z62" s="83"/>
      <c r="AA62" s="83"/>
      <c r="AB62" s="83"/>
      <c r="AC62" s="83"/>
      <c r="AD62" s="83"/>
      <c r="AF62" s="43"/>
      <c r="AG62" s="44"/>
      <c r="AH62" s="43"/>
      <c r="AI62" s="44"/>
      <c r="AJ62" s="43"/>
      <c r="AK62" s="44"/>
      <c r="AL62" s="43"/>
      <c r="AM62" s="44"/>
      <c r="AN62" s="43"/>
      <c r="AO62" s="44"/>
      <c r="AP62" s="43"/>
      <c r="AQ62" s="44"/>
      <c r="AR62" s="45"/>
      <c r="AS62" s="46"/>
      <c r="AT62" s="47"/>
      <c r="AU62" s="48"/>
      <c r="AV62" s="49"/>
      <c r="AW62" s="49"/>
      <c r="AX62" s="49"/>
      <c r="AY62" s="50"/>
    </row>
    <row r="63" spans="2:56" x14ac:dyDescent="0.25">
      <c r="B63" s="36">
        <v>-37500</v>
      </c>
      <c r="C63" s="36"/>
      <c r="D63" s="36"/>
      <c r="E63" s="37">
        <v>42573</v>
      </c>
      <c r="F63" s="37"/>
      <c r="G63" s="37"/>
      <c r="H63" s="78" t="s">
        <v>283</v>
      </c>
      <c r="I63" s="78"/>
      <c r="J63" s="78"/>
      <c r="K63" s="78"/>
      <c r="L63" s="78"/>
      <c r="M63" s="78"/>
      <c r="N63" s="78"/>
      <c r="O63" s="78"/>
      <c r="Q63" s="81"/>
      <c r="R63" s="81"/>
      <c r="S63" s="81"/>
      <c r="T63" s="81"/>
      <c r="U63" s="37"/>
      <c r="V63" s="37"/>
      <c r="W63" s="37"/>
      <c r="X63" s="78"/>
      <c r="Y63" s="78"/>
      <c r="Z63" s="83"/>
      <c r="AA63" s="83"/>
      <c r="AB63" s="83"/>
      <c r="AC63" s="83"/>
      <c r="AD63" s="83"/>
      <c r="AF63" s="43"/>
      <c r="AG63" s="44"/>
      <c r="AH63" s="43"/>
      <c r="AI63" s="44"/>
      <c r="AJ63" s="43"/>
      <c r="AK63" s="44"/>
      <c r="AL63" s="43"/>
      <c r="AM63" s="44"/>
      <c r="AN63" s="43"/>
      <c r="AO63" s="44"/>
      <c r="AP63" s="43"/>
      <c r="AQ63" s="44"/>
      <c r="AR63" s="45"/>
      <c r="AS63" s="46"/>
      <c r="AT63" s="47"/>
      <c r="AU63" s="48"/>
      <c r="AV63" s="49"/>
      <c r="AW63" s="49"/>
      <c r="AX63" s="49"/>
      <c r="AY63" s="50"/>
    </row>
    <row r="64" spans="2:56" x14ac:dyDescent="0.25">
      <c r="B64" s="36">
        <v>-14995</v>
      </c>
      <c r="C64" s="36"/>
      <c r="D64" s="36"/>
      <c r="E64" s="37">
        <v>42586</v>
      </c>
      <c r="F64" s="37"/>
      <c r="G64" s="37"/>
      <c r="H64" s="78" t="s">
        <v>297</v>
      </c>
      <c r="I64" s="78"/>
      <c r="J64" s="78"/>
      <c r="K64" s="78"/>
      <c r="L64" s="78"/>
      <c r="M64" s="78"/>
      <c r="N64" s="78"/>
      <c r="O64" s="78"/>
      <c r="Q64" s="81"/>
      <c r="R64" s="81"/>
      <c r="S64" s="81"/>
      <c r="T64" s="81"/>
      <c r="U64" s="37"/>
      <c r="V64" s="37"/>
      <c r="W64" s="37"/>
      <c r="X64" s="78"/>
      <c r="Y64" s="78"/>
      <c r="Z64" s="83"/>
      <c r="AA64" s="83"/>
      <c r="AB64" s="83"/>
      <c r="AC64" s="83"/>
      <c r="AD64" s="83"/>
      <c r="AF64" s="51"/>
      <c r="AG64" s="52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45"/>
      <c r="AS64" s="46"/>
      <c r="AT64" s="47"/>
      <c r="AU64" s="53"/>
      <c r="AV64" s="54"/>
      <c r="AW64" s="54"/>
      <c r="AX64" s="54"/>
      <c r="AY64" s="55"/>
    </row>
    <row r="65" spans="2:83" x14ac:dyDescent="0.25">
      <c r="B65" s="36">
        <v>-98500</v>
      </c>
      <c r="C65" s="36"/>
      <c r="D65" s="36"/>
      <c r="E65" s="37">
        <v>42604</v>
      </c>
      <c r="F65" s="37"/>
      <c r="G65" s="37"/>
      <c r="H65" s="78" t="s">
        <v>302</v>
      </c>
      <c r="I65" s="78"/>
      <c r="J65" s="78"/>
      <c r="K65" s="78"/>
      <c r="L65" s="78"/>
      <c r="M65" s="78"/>
      <c r="N65" s="78"/>
      <c r="O65" s="78"/>
      <c r="Q65" s="81"/>
      <c r="R65" s="81"/>
      <c r="S65" s="81"/>
      <c r="T65" s="81"/>
      <c r="U65" s="37"/>
      <c r="V65" s="37"/>
      <c r="W65" s="37"/>
      <c r="X65" s="78"/>
      <c r="Y65" s="78"/>
      <c r="Z65" s="83"/>
      <c r="AA65" s="83"/>
      <c r="AB65" s="83"/>
      <c r="AC65" s="83"/>
      <c r="AD65" s="83"/>
      <c r="AF65" s="51"/>
      <c r="AG65" s="52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45"/>
      <c r="AS65" s="46"/>
      <c r="AT65" s="47"/>
      <c r="AU65" s="53"/>
      <c r="AV65" s="54"/>
      <c r="AW65" s="54"/>
      <c r="AX65" s="54"/>
      <c r="AY65" s="55"/>
    </row>
    <row r="66" spans="2:83" x14ac:dyDescent="0.25">
      <c r="B66" s="36">
        <v>-34494</v>
      </c>
      <c r="C66" s="36"/>
      <c r="D66" s="36"/>
      <c r="E66" s="37">
        <v>42620</v>
      </c>
      <c r="F66" s="37"/>
      <c r="G66" s="37"/>
      <c r="H66" s="78" t="s">
        <v>312</v>
      </c>
      <c r="I66" s="78"/>
      <c r="J66" s="78"/>
      <c r="K66" s="78"/>
      <c r="L66" s="78"/>
      <c r="M66" s="78"/>
      <c r="N66" s="78"/>
      <c r="O66" s="78"/>
      <c r="Q66" s="81"/>
      <c r="R66" s="81"/>
      <c r="S66" s="81"/>
      <c r="T66" s="81"/>
      <c r="U66" s="37"/>
      <c r="V66" s="37"/>
      <c r="W66" s="37"/>
      <c r="X66" s="78"/>
      <c r="Y66" s="78"/>
      <c r="Z66" s="83"/>
      <c r="AA66" s="83"/>
      <c r="AB66" s="83"/>
      <c r="AC66" s="83"/>
      <c r="AD66" s="83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7"/>
      <c r="AS66" s="37"/>
      <c r="AT66" s="37"/>
      <c r="AU66" s="38"/>
      <c r="AV66" s="38"/>
      <c r="AW66" s="38"/>
      <c r="AX66" s="38"/>
      <c r="AY66" s="38"/>
    </row>
    <row r="67" spans="2:83" x14ac:dyDescent="0.25">
      <c r="B67" s="36">
        <v>-29950</v>
      </c>
      <c r="C67" s="36"/>
      <c r="D67" s="36"/>
      <c r="E67" s="37">
        <v>42696</v>
      </c>
      <c r="F67" s="37"/>
      <c r="G67" s="37"/>
      <c r="H67" s="78" t="s">
        <v>332</v>
      </c>
      <c r="I67" s="78"/>
      <c r="J67" s="78"/>
      <c r="K67" s="78"/>
      <c r="L67" s="78"/>
      <c r="M67" s="78"/>
      <c r="N67" s="78"/>
      <c r="O67" s="78"/>
      <c r="Q67" s="81"/>
      <c r="R67" s="81"/>
      <c r="S67" s="81"/>
      <c r="T67" s="81"/>
      <c r="U67" s="37"/>
      <c r="V67" s="37"/>
      <c r="W67" s="37"/>
      <c r="X67" s="78"/>
      <c r="Y67" s="78"/>
      <c r="Z67" s="83"/>
      <c r="AA67" s="83"/>
      <c r="AB67" s="83"/>
      <c r="AC67" s="83"/>
      <c r="AD67" s="83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7"/>
      <c r="AS67" s="37"/>
      <c r="AT67" s="37"/>
      <c r="AU67" s="38"/>
      <c r="AV67" s="38"/>
      <c r="AW67" s="38"/>
      <c r="AX67" s="38"/>
      <c r="AY67" s="38"/>
    </row>
    <row r="68" spans="2:83" x14ac:dyDescent="0.25">
      <c r="B68" s="36">
        <v>-49200</v>
      </c>
      <c r="C68" s="36"/>
      <c r="D68" s="36"/>
      <c r="E68" s="37">
        <v>42706</v>
      </c>
      <c r="F68" s="37"/>
      <c r="G68" s="37"/>
      <c r="H68" s="78" t="s">
        <v>368</v>
      </c>
      <c r="I68" s="78"/>
      <c r="J68" s="78"/>
      <c r="K68" s="78"/>
      <c r="L68" s="78"/>
      <c r="M68" s="78"/>
      <c r="N68" s="78"/>
      <c r="O68" s="78"/>
      <c r="Q68" s="81"/>
      <c r="R68" s="81"/>
      <c r="S68" s="81"/>
      <c r="T68" s="81"/>
      <c r="U68" s="37"/>
      <c r="V68" s="37"/>
      <c r="W68" s="37"/>
      <c r="X68" s="78"/>
      <c r="Y68" s="78"/>
      <c r="Z68" s="83"/>
      <c r="AA68" s="83"/>
      <c r="AB68" s="83"/>
      <c r="AC68" s="83"/>
      <c r="AD68" s="83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7"/>
      <c r="AS68" s="37"/>
      <c r="AT68" s="37"/>
      <c r="AU68" s="38"/>
      <c r="AV68" s="38"/>
      <c r="AW68" s="38"/>
      <c r="AX68" s="38"/>
      <c r="AY68" s="38"/>
    </row>
    <row r="69" spans="2:83" x14ac:dyDescent="0.25">
      <c r="B69" s="36"/>
      <c r="C69" s="36"/>
      <c r="D69" s="36"/>
      <c r="E69" s="37"/>
      <c r="F69" s="37"/>
      <c r="G69" s="37"/>
      <c r="H69" s="78"/>
      <c r="I69" s="78"/>
      <c r="J69" s="78"/>
      <c r="K69" s="78"/>
      <c r="L69" s="78"/>
      <c r="M69" s="78"/>
      <c r="N69" s="78"/>
      <c r="O69" s="78"/>
      <c r="Q69" s="81"/>
      <c r="R69" s="81"/>
      <c r="S69" s="81"/>
      <c r="T69" s="81"/>
      <c r="U69" s="37"/>
      <c r="V69" s="37"/>
      <c r="W69" s="37"/>
      <c r="X69" s="78"/>
      <c r="Y69" s="78"/>
      <c r="Z69" s="83"/>
      <c r="AA69" s="83"/>
      <c r="AB69" s="83"/>
      <c r="AC69" s="83"/>
      <c r="AD69" s="83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7"/>
      <c r="AS69" s="37"/>
      <c r="AT69" s="37"/>
      <c r="AU69" s="38"/>
      <c r="AV69" s="38"/>
      <c r="AW69" s="38"/>
      <c r="AX69" s="38"/>
      <c r="AY69" s="38"/>
    </row>
    <row r="70" spans="2:83" x14ac:dyDescent="0.25">
      <c r="B70" s="36"/>
      <c r="C70" s="36"/>
      <c r="D70" s="36"/>
      <c r="E70" s="37"/>
      <c r="F70" s="37"/>
      <c r="G70" s="37"/>
      <c r="H70" s="78"/>
      <c r="I70" s="78"/>
      <c r="J70" s="78"/>
      <c r="K70" s="78"/>
      <c r="L70" s="78"/>
      <c r="M70" s="78"/>
      <c r="N70" s="78"/>
      <c r="O70" s="78"/>
      <c r="Q70" s="81"/>
      <c r="R70" s="81"/>
      <c r="S70" s="81"/>
      <c r="T70" s="81"/>
      <c r="U70" s="37"/>
      <c r="V70" s="37"/>
      <c r="W70" s="37"/>
      <c r="X70" s="78"/>
      <c r="Y70" s="78"/>
      <c r="Z70" s="83"/>
      <c r="AA70" s="83"/>
      <c r="AB70" s="83"/>
      <c r="AC70" s="83"/>
      <c r="AD70" s="83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7"/>
      <c r="AS70" s="37"/>
      <c r="AT70" s="37"/>
      <c r="AU70" s="38"/>
      <c r="AV70" s="38"/>
      <c r="AW70" s="38"/>
      <c r="AX70" s="38"/>
      <c r="AY70" s="38"/>
    </row>
    <row r="71" spans="2:83" x14ac:dyDescent="0.25">
      <c r="B71" s="36"/>
      <c r="C71" s="36"/>
      <c r="D71" s="36"/>
      <c r="E71" s="37"/>
      <c r="F71" s="37"/>
      <c r="G71" s="37"/>
      <c r="H71" s="78"/>
      <c r="I71" s="78"/>
      <c r="J71" s="78"/>
      <c r="K71" s="78"/>
      <c r="L71" s="78"/>
      <c r="M71" s="78"/>
      <c r="N71" s="78"/>
      <c r="O71" s="78"/>
      <c r="Q71" s="81"/>
      <c r="R71" s="81"/>
      <c r="S71" s="81"/>
      <c r="T71" s="81"/>
      <c r="U71" s="37"/>
      <c r="V71" s="37"/>
      <c r="W71" s="37"/>
      <c r="X71" s="78"/>
      <c r="Y71" s="78"/>
      <c r="Z71" s="83"/>
      <c r="AA71" s="83"/>
      <c r="AB71" s="83"/>
      <c r="AC71" s="83"/>
      <c r="AD71" s="83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7"/>
      <c r="AS71" s="37"/>
      <c r="AT71" s="37"/>
      <c r="AU71" s="38"/>
      <c r="AV71" s="38"/>
      <c r="AW71" s="38"/>
      <c r="AX71" s="38"/>
      <c r="AY71" s="38"/>
    </row>
    <row r="72" spans="2:83" x14ac:dyDescent="0.25">
      <c r="B72" s="36"/>
      <c r="C72" s="36"/>
      <c r="D72" s="36"/>
      <c r="E72" s="37"/>
      <c r="F72" s="37"/>
      <c r="G72" s="37"/>
      <c r="H72" s="78"/>
      <c r="I72" s="78"/>
      <c r="J72" s="78"/>
      <c r="K72" s="78"/>
      <c r="L72" s="78"/>
      <c r="M72" s="78"/>
      <c r="N72" s="78"/>
      <c r="O72" s="78"/>
      <c r="Q72" s="81"/>
      <c r="R72" s="81"/>
      <c r="S72" s="81"/>
      <c r="T72" s="81"/>
      <c r="U72" s="37"/>
      <c r="V72" s="37"/>
      <c r="W72" s="37"/>
      <c r="X72" s="78"/>
      <c r="Y72" s="78"/>
      <c r="Z72" s="83"/>
      <c r="AA72" s="83"/>
      <c r="AB72" s="83"/>
      <c r="AC72" s="83"/>
      <c r="AD72" s="83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7"/>
      <c r="AS72" s="37"/>
      <c r="AT72" s="37"/>
      <c r="AU72" s="38"/>
      <c r="AV72" s="38"/>
      <c r="AW72" s="38"/>
      <c r="AX72" s="38"/>
      <c r="AY72" s="38"/>
    </row>
    <row r="73" spans="2:83" x14ac:dyDescent="0.25">
      <c r="B73" s="36"/>
      <c r="C73" s="36"/>
      <c r="D73" s="36"/>
      <c r="E73" s="37"/>
      <c r="F73" s="37"/>
      <c r="G73" s="37"/>
      <c r="H73" s="78"/>
      <c r="I73" s="78"/>
      <c r="J73" s="78"/>
      <c r="K73" s="78"/>
      <c r="L73" s="78"/>
      <c r="M73" s="78"/>
      <c r="N73" s="78"/>
      <c r="O73" s="78"/>
      <c r="Q73" s="81"/>
      <c r="R73" s="81"/>
      <c r="S73" s="81"/>
      <c r="T73" s="81"/>
      <c r="U73" s="37"/>
      <c r="V73" s="37"/>
      <c r="W73" s="37"/>
      <c r="X73" s="78"/>
      <c r="Y73" s="78"/>
      <c r="Z73" s="83"/>
      <c r="AA73" s="83"/>
      <c r="AB73" s="83"/>
      <c r="AC73" s="83"/>
      <c r="AD73" s="83"/>
      <c r="AF73" s="39">
        <f>SUM(AF42:AF72)</f>
        <v>10887</v>
      </c>
      <c r="AG73" s="39"/>
      <c r="AH73" s="39">
        <f>SUM(AH42:AH72)</f>
        <v>-8537</v>
      </c>
      <c r="AI73" s="39"/>
      <c r="AJ73" s="39">
        <f>SUM(AJ42:AJ72)</f>
        <v>-3935</v>
      </c>
      <c r="AK73" s="39"/>
      <c r="AL73" s="39">
        <f>SUM(AL43:AL72)</f>
        <v>-12689</v>
      </c>
      <c r="AM73" s="39"/>
      <c r="AN73" s="39">
        <f>SUM(AN42:AN72)</f>
        <v>-5015</v>
      </c>
      <c r="AO73" s="39"/>
      <c r="AP73" s="39">
        <f>SUM(AP42:AP72)</f>
        <v>0</v>
      </c>
      <c r="AQ73" s="39"/>
      <c r="AR73" s="42"/>
      <c r="AS73" s="42"/>
      <c r="AT73" s="42"/>
      <c r="AU73" s="42"/>
      <c r="AV73" s="42"/>
      <c r="AW73" s="42"/>
      <c r="AX73" s="42"/>
      <c r="AY73" s="42"/>
    </row>
    <row r="74" spans="2:83" x14ac:dyDescent="0.25">
      <c r="B74" s="36"/>
      <c r="C74" s="36"/>
      <c r="D74" s="36"/>
      <c r="E74" s="37"/>
      <c r="F74" s="37"/>
      <c r="G74" s="37"/>
      <c r="H74" s="78"/>
      <c r="I74" s="78"/>
      <c r="J74" s="78"/>
      <c r="K74" s="78"/>
      <c r="L74" s="78"/>
      <c r="M74" s="78"/>
      <c r="N74" s="78"/>
      <c r="O74" s="78"/>
      <c r="Q74" s="81"/>
      <c r="R74" s="81"/>
      <c r="S74" s="81"/>
      <c r="T74" s="81"/>
      <c r="U74" s="37"/>
      <c r="V74" s="37"/>
      <c r="W74" s="37"/>
      <c r="X74" s="78"/>
      <c r="Y74" s="78"/>
      <c r="Z74" s="83"/>
      <c r="AA74" s="83"/>
      <c r="AB74" s="83"/>
      <c r="AC74" s="83"/>
      <c r="AD74" s="83"/>
    </row>
    <row r="75" spans="2:83" x14ac:dyDescent="0.25">
      <c r="B75" s="39">
        <f>SUM(B45:B74)</f>
        <v>-1703048</v>
      </c>
      <c r="C75" s="39"/>
      <c r="D75" s="3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Q75" s="82">
        <f>SUM(Q45:R74)</f>
        <v>0</v>
      </c>
      <c r="R75" s="82"/>
      <c r="S75" s="82">
        <f>SUM(S45:T74)</f>
        <v>-219850</v>
      </c>
      <c r="T75" s="82"/>
      <c r="U75" s="79"/>
      <c r="V75" s="79"/>
      <c r="W75" s="79"/>
      <c r="X75" s="79"/>
      <c r="Y75" s="79"/>
      <c r="Z75" s="84"/>
      <c r="AA75" s="84"/>
      <c r="AB75" s="84"/>
      <c r="AC75" s="84"/>
      <c r="AD75" s="84"/>
      <c r="AF75" s="70" t="s">
        <v>52</v>
      </c>
      <c r="AG75" s="71"/>
      <c r="AH75" s="70">
        <v>2016</v>
      </c>
      <c r="AI75" s="72"/>
      <c r="BG75" s="70" t="s">
        <v>52</v>
      </c>
      <c r="BH75" s="71"/>
      <c r="BI75" s="70">
        <v>2015</v>
      </c>
      <c r="BJ75" s="72"/>
    </row>
    <row r="76" spans="2:83" x14ac:dyDescent="0.25">
      <c r="AF76" s="63" t="s">
        <v>3</v>
      </c>
      <c r="AG76" s="64"/>
      <c r="AH76" s="63" t="s">
        <v>4</v>
      </c>
      <c r="AI76" s="64"/>
      <c r="AJ76" s="63" t="s">
        <v>5</v>
      </c>
      <c r="AK76" s="64"/>
      <c r="AL76" s="63" t="s">
        <v>6</v>
      </c>
      <c r="AM76" s="64"/>
      <c r="AN76" s="63" t="s">
        <v>7</v>
      </c>
      <c r="AO76" s="64"/>
      <c r="AP76" s="66" t="s">
        <v>8</v>
      </c>
      <c r="AQ76" s="67"/>
      <c r="AR76" s="66" t="s">
        <v>9</v>
      </c>
      <c r="AS76" s="68"/>
      <c r="AT76" s="67"/>
      <c r="AU76" s="66" t="s">
        <v>10</v>
      </c>
      <c r="AV76" s="68"/>
      <c r="AW76" s="68"/>
      <c r="AX76" s="68"/>
      <c r="AY76" s="67"/>
      <c r="BG76" s="63" t="s">
        <v>3</v>
      </c>
      <c r="BH76" s="64"/>
      <c r="BI76" s="63" t="s">
        <v>4</v>
      </c>
      <c r="BJ76" s="64"/>
      <c r="BK76" s="63" t="s">
        <v>5</v>
      </c>
      <c r="BL76" s="64"/>
      <c r="BM76" s="63" t="s">
        <v>6</v>
      </c>
      <c r="BN76" s="64"/>
      <c r="BO76" s="63" t="s">
        <v>7</v>
      </c>
      <c r="BP76" s="64"/>
      <c r="BQ76" s="66" t="s">
        <v>8</v>
      </c>
      <c r="BR76" s="67"/>
      <c r="BS76" s="66" t="s">
        <v>9</v>
      </c>
      <c r="BT76" s="68"/>
      <c r="BU76" s="67"/>
      <c r="BV76" s="66" t="s">
        <v>10</v>
      </c>
      <c r="BW76" s="68"/>
      <c r="BX76" s="68"/>
      <c r="BY76" s="68"/>
      <c r="BZ76" s="67"/>
    </row>
    <row r="77" spans="2:83" x14ac:dyDescent="0.25">
      <c r="AF77" s="43">
        <v>50547</v>
      </c>
      <c r="AG77" s="44"/>
      <c r="AH77" s="43"/>
      <c r="AI77" s="44"/>
      <c r="AJ77" s="43"/>
      <c r="AK77" s="44"/>
      <c r="AL77" s="43"/>
      <c r="AM77" s="44"/>
      <c r="AN77" s="43"/>
      <c r="AO77" s="44"/>
      <c r="AP77" s="43"/>
      <c r="AQ77" s="44"/>
      <c r="AR77" s="45">
        <v>42430</v>
      </c>
      <c r="AS77" s="46"/>
      <c r="AT77" s="47"/>
      <c r="AU77" s="48" t="s">
        <v>11</v>
      </c>
      <c r="AV77" s="49"/>
      <c r="AW77" s="49"/>
      <c r="AX77" s="49"/>
      <c r="AY77" s="50"/>
      <c r="BA77" s="69" t="s">
        <v>12</v>
      </c>
      <c r="BB77" s="69"/>
      <c r="BC77" s="69"/>
      <c r="BD77" s="69"/>
      <c r="BG77" s="43">
        <v>68160</v>
      </c>
      <c r="BH77" s="44"/>
      <c r="BI77" s="43"/>
      <c r="BJ77" s="44"/>
      <c r="BK77" s="43"/>
      <c r="BL77" s="44"/>
      <c r="BM77" s="43"/>
      <c r="BN77" s="44"/>
      <c r="BO77" s="43"/>
      <c r="BP77" s="44"/>
      <c r="BQ77" s="43"/>
      <c r="BR77" s="44"/>
      <c r="BS77" s="45">
        <v>42064</v>
      </c>
      <c r="BT77" s="46"/>
      <c r="BU77" s="47"/>
      <c r="BV77" s="48" t="s">
        <v>11</v>
      </c>
      <c r="BW77" s="49"/>
      <c r="BX77" s="49"/>
      <c r="BY77" s="49"/>
      <c r="BZ77" s="50"/>
      <c r="CB77" s="69" t="s">
        <v>12</v>
      </c>
      <c r="CC77" s="69"/>
      <c r="CD77" s="69"/>
      <c r="CE77" s="69"/>
    </row>
    <row r="78" spans="2:83" x14ac:dyDescent="0.25">
      <c r="AF78" s="43"/>
      <c r="AG78" s="44"/>
      <c r="AH78" s="43"/>
      <c r="AI78" s="44"/>
      <c r="AJ78" s="43"/>
      <c r="AK78" s="44"/>
      <c r="AL78" s="43"/>
      <c r="AM78" s="44"/>
      <c r="AN78" s="60">
        <v>-264</v>
      </c>
      <c r="AO78" s="61"/>
      <c r="AP78" s="43"/>
      <c r="AQ78" s="44"/>
      <c r="AR78" s="45">
        <v>42430</v>
      </c>
      <c r="AS78" s="46"/>
      <c r="AT78" s="47"/>
      <c r="AU78" s="74" t="s">
        <v>222</v>
      </c>
      <c r="AV78" s="75"/>
      <c r="AW78" s="75"/>
      <c r="AX78" s="75"/>
      <c r="AY78" s="76"/>
      <c r="BA78" s="65" t="s">
        <v>3</v>
      </c>
      <c r="BB78" s="65"/>
      <c r="BC78" s="36">
        <f>AF108</f>
        <v>29190</v>
      </c>
      <c r="BD78" s="36"/>
      <c r="BG78" s="43"/>
      <c r="BH78" s="44"/>
      <c r="BI78" s="43"/>
      <c r="BJ78" s="44"/>
      <c r="BK78" s="43"/>
      <c r="BL78" s="44"/>
      <c r="BM78" s="60">
        <v>-12538</v>
      </c>
      <c r="BN78" s="61"/>
      <c r="BO78" s="43"/>
      <c r="BP78" s="44"/>
      <c r="BQ78" s="43"/>
      <c r="BR78" s="44"/>
      <c r="BS78" s="37">
        <v>42090</v>
      </c>
      <c r="BT78" s="37"/>
      <c r="BU78" s="37"/>
      <c r="BV78" s="62" t="s">
        <v>72</v>
      </c>
      <c r="BW78" s="62"/>
      <c r="BX78" s="62"/>
      <c r="BY78" s="62"/>
      <c r="BZ78" s="62"/>
      <c r="CB78" s="65" t="s">
        <v>3</v>
      </c>
      <c r="CC78" s="65"/>
      <c r="CD78" s="36">
        <f>BG108</f>
        <v>68160</v>
      </c>
      <c r="CE78" s="36"/>
    </row>
    <row r="79" spans="2:83" x14ac:dyDescent="0.25">
      <c r="AF79" s="43"/>
      <c r="AG79" s="44"/>
      <c r="AH79" s="43"/>
      <c r="AI79" s="44"/>
      <c r="AJ79" s="43"/>
      <c r="AK79" s="44"/>
      <c r="AL79" s="43"/>
      <c r="AM79" s="44"/>
      <c r="AN79" s="60">
        <v>-264</v>
      </c>
      <c r="AO79" s="61"/>
      <c r="AP79" s="43"/>
      <c r="AQ79" s="44"/>
      <c r="AR79" s="45">
        <v>42430</v>
      </c>
      <c r="AS79" s="46"/>
      <c r="AT79" s="47"/>
      <c r="AU79" s="74" t="s">
        <v>223</v>
      </c>
      <c r="AV79" s="75"/>
      <c r="AW79" s="75"/>
      <c r="AX79" s="75"/>
      <c r="AY79" s="76"/>
      <c r="BA79" s="65" t="s">
        <v>4</v>
      </c>
      <c r="BB79" s="65"/>
      <c r="BC79" s="51">
        <f>AH108</f>
        <v>0</v>
      </c>
      <c r="BD79" s="52"/>
      <c r="BG79" s="43"/>
      <c r="BH79" s="44"/>
      <c r="BI79" s="43"/>
      <c r="BJ79" s="44"/>
      <c r="BK79" s="43"/>
      <c r="BL79" s="44"/>
      <c r="BM79" s="60">
        <v>-5500</v>
      </c>
      <c r="BN79" s="61"/>
      <c r="BO79" s="43"/>
      <c r="BP79" s="44"/>
      <c r="BQ79" s="43"/>
      <c r="BR79" s="44"/>
      <c r="BS79" s="37">
        <v>42090</v>
      </c>
      <c r="BT79" s="37"/>
      <c r="BU79" s="37"/>
      <c r="BV79" s="62" t="s">
        <v>73</v>
      </c>
      <c r="BW79" s="62"/>
      <c r="BX79" s="62"/>
      <c r="BY79" s="62"/>
      <c r="BZ79" s="62"/>
      <c r="CB79" s="65" t="s">
        <v>4</v>
      </c>
      <c r="CC79" s="65"/>
      <c r="CD79" s="51">
        <f>BI108</f>
        <v>0</v>
      </c>
      <c r="CE79" s="52"/>
    </row>
    <row r="80" spans="2:83" x14ac:dyDescent="0.25">
      <c r="AF80" s="43"/>
      <c r="AG80" s="44"/>
      <c r="AH80" s="43"/>
      <c r="AI80" s="44"/>
      <c r="AJ80" s="43"/>
      <c r="AK80" s="44"/>
      <c r="AL80" s="43"/>
      <c r="AM80" s="44"/>
      <c r="AN80" s="60">
        <v>-264</v>
      </c>
      <c r="AO80" s="61"/>
      <c r="AP80" s="43"/>
      <c r="AQ80" s="44"/>
      <c r="AR80" s="45">
        <v>42431</v>
      </c>
      <c r="AS80" s="46"/>
      <c r="AT80" s="47"/>
      <c r="AU80" s="74" t="s">
        <v>224</v>
      </c>
      <c r="AV80" s="75"/>
      <c r="AW80" s="75"/>
      <c r="AX80" s="75"/>
      <c r="AY80" s="76"/>
      <c r="BA80" s="63" t="s">
        <v>5</v>
      </c>
      <c r="BB80" s="64"/>
      <c r="BC80" s="51">
        <f>AJ108</f>
        <v>-4152</v>
      </c>
      <c r="BD80" s="52"/>
      <c r="BG80" s="43"/>
      <c r="BH80" s="44"/>
      <c r="BI80" s="43"/>
      <c r="BJ80" s="44"/>
      <c r="BK80" s="43"/>
      <c r="BL80" s="44"/>
      <c r="BM80" s="60">
        <v>-4124</v>
      </c>
      <c r="BN80" s="61"/>
      <c r="BO80" s="43"/>
      <c r="BP80" s="44"/>
      <c r="BQ80" s="43"/>
      <c r="BR80" s="44"/>
      <c r="BS80" s="37">
        <v>42091</v>
      </c>
      <c r="BT80" s="37"/>
      <c r="BU80" s="37"/>
      <c r="BV80" s="62" t="s">
        <v>74</v>
      </c>
      <c r="BW80" s="62"/>
      <c r="BX80" s="62"/>
      <c r="BY80" s="62"/>
      <c r="BZ80" s="62"/>
      <c r="CB80" s="63" t="s">
        <v>5</v>
      </c>
      <c r="CC80" s="64"/>
      <c r="CD80" s="51">
        <f>BK108</f>
        <v>0</v>
      </c>
      <c r="CE80" s="52"/>
    </row>
    <row r="81" spans="32:83" x14ac:dyDescent="0.25">
      <c r="AF81" s="43"/>
      <c r="AG81" s="44"/>
      <c r="AH81" s="43"/>
      <c r="AI81" s="44"/>
      <c r="AJ81" s="43"/>
      <c r="AK81" s="44"/>
      <c r="AL81" s="43"/>
      <c r="AM81" s="44"/>
      <c r="AN81" s="60">
        <v>-2088</v>
      </c>
      <c r="AO81" s="61"/>
      <c r="AP81" s="43"/>
      <c r="AQ81" s="44"/>
      <c r="AR81" s="45">
        <v>42432</v>
      </c>
      <c r="AS81" s="46"/>
      <c r="AT81" s="47"/>
      <c r="AU81" s="74" t="s">
        <v>225</v>
      </c>
      <c r="AV81" s="75"/>
      <c r="AW81" s="75"/>
      <c r="AX81" s="75"/>
      <c r="AY81" s="76"/>
      <c r="BA81" s="63" t="s">
        <v>6</v>
      </c>
      <c r="BB81" s="64"/>
      <c r="BC81" s="51">
        <f>AL108</f>
        <v>-9000</v>
      </c>
      <c r="BD81" s="52"/>
      <c r="BG81" s="43"/>
      <c r="BH81" s="44"/>
      <c r="BI81" s="43"/>
      <c r="BJ81" s="44"/>
      <c r="BK81" s="43"/>
      <c r="BL81" s="44"/>
      <c r="BM81" s="60">
        <v>-4500</v>
      </c>
      <c r="BN81" s="61"/>
      <c r="BO81" s="43"/>
      <c r="BP81" s="44"/>
      <c r="BQ81" s="43"/>
      <c r="BR81" s="44"/>
      <c r="BS81" s="37">
        <v>42092</v>
      </c>
      <c r="BT81" s="37"/>
      <c r="BU81" s="37"/>
      <c r="BV81" s="62" t="s">
        <v>75</v>
      </c>
      <c r="BW81" s="62"/>
      <c r="BX81" s="62"/>
      <c r="BY81" s="62"/>
      <c r="BZ81" s="62"/>
      <c r="CB81" s="63" t="s">
        <v>6</v>
      </c>
      <c r="CC81" s="64"/>
      <c r="CD81" s="51">
        <f>BM108</f>
        <v>-39861</v>
      </c>
      <c r="CE81" s="52"/>
    </row>
    <row r="82" spans="32:83" x14ac:dyDescent="0.25">
      <c r="AF82" s="43"/>
      <c r="AG82" s="44"/>
      <c r="AH82" s="43"/>
      <c r="AI82" s="44"/>
      <c r="AJ82" s="43"/>
      <c r="AK82" s="44"/>
      <c r="AL82" s="43"/>
      <c r="AM82" s="44"/>
      <c r="AN82" s="60">
        <v>-1305</v>
      </c>
      <c r="AO82" s="61"/>
      <c r="AP82" s="43"/>
      <c r="AQ82" s="44"/>
      <c r="AR82" s="45">
        <v>42433</v>
      </c>
      <c r="AS82" s="46"/>
      <c r="AT82" s="47"/>
      <c r="AU82" s="74" t="s">
        <v>226</v>
      </c>
      <c r="AV82" s="75"/>
      <c r="AW82" s="75"/>
      <c r="AX82" s="75"/>
      <c r="AY82" s="76"/>
      <c r="BA82" s="63" t="s">
        <v>7</v>
      </c>
      <c r="BB82" s="64"/>
      <c r="BC82" s="51">
        <f>AN108</f>
        <v>-14015</v>
      </c>
      <c r="BD82" s="52"/>
      <c r="BG82" s="43"/>
      <c r="BH82" s="44"/>
      <c r="BI82" s="43"/>
      <c r="BJ82" s="44"/>
      <c r="BK82" s="43"/>
      <c r="BL82" s="44"/>
      <c r="BM82" s="60">
        <v>-13199</v>
      </c>
      <c r="BN82" s="61"/>
      <c r="BO82" s="43"/>
      <c r="BP82" s="44"/>
      <c r="BQ82" s="43"/>
      <c r="BR82" s="44"/>
      <c r="BS82" s="37">
        <v>42093</v>
      </c>
      <c r="BT82" s="37"/>
      <c r="BU82" s="37"/>
      <c r="BV82" s="62" t="s">
        <v>76</v>
      </c>
      <c r="BW82" s="62"/>
      <c r="BX82" s="62"/>
      <c r="BY82" s="62"/>
      <c r="BZ82" s="62"/>
      <c r="CB82" s="63" t="s">
        <v>7</v>
      </c>
      <c r="CC82" s="64"/>
      <c r="CD82" s="51">
        <f>BO108</f>
        <v>0</v>
      </c>
      <c r="CE82" s="52"/>
    </row>
    <row r="83" spans="32:83" x14ac:dyDescent="0.25">
      <c r="AF83" s="43"/>
      <c r="AG83" s="44"/>
      <c r="AH83" s="43"/>
      <c r="AI83" s="44"/>
      <c r="AJ83" s="43">
        <v>-2611</v>
      </c>
      <c r="AK83" s="44"/>
      <c r="AL83" s="43"/>
      <c r="AM83" s="44"/>
      <c r="AN83" s="60"/>
      <c r="AO83" s="61"/>
      <c r="AP83" s="43"/>
      <c r="AQ83" s="44"/>
      <c r="AR83" s="45">
        <v>42434</v>
      </c>
      <c r="AS83" s="46"/>
      <c r="AT83" s="47"/>
      <c r="AU83" s="74" t="s">
        <v>227</v>
      </c>
      <c r="AV83" s="75"/>
      <c r="AW83" s="75"/>
      <c r="AX83" s="75"/>
      <c r="AY83" s="76"/>
      <c r="BA83" s="63" t="s">
        <v>17</v>
      </c>
      <c r="BB83" s="64"/>
      <c r="BC83" s="51">
        <f>AP108</f>
        <v>-5289</v>
      </c>
      <c r="BD83" s="52"/>
      <c r="BG83" s="43"/>
      <c r="BH83" s="44"/>
      <c r="BI83" s="43"/>
      <c r="BJ83" s="44"/>
      <c r="BK83" s="43"/>
      <c r="BL83" s="44"/>
      <c r="BM83" s="43"/>
      <c r="BN83" s="44"/>
      <c r="BO83" s="43"/>
      <c r="BP83" s="44"/>
      <c r="BQ83" s="43"/>
      <c r="BR83" s="44"/>
      <c r="BS83" s="45"/>
      <c r="BT83" s="46"/>
      <c r="BU83" s="47"/>
      <c r="BV83" s="48"/>
      <c r="BW83" s="49"/>
      <c r="BX83" s="49"/>
      <c r="BY83" s="49"/>
      <c r="BZ83" s="50"/>
      <c r="CB83" s="63" t="s">
        <v>17</v>
      </c>
      <c r="CC83" s="64"/>
      <c r="CD83" s="51">
        <f>BQ108</f>
        <v>0</v>
      </c>
      <c r="CE83" s="52"/>
    </row>
    <row r="84" spans="32:83" x14ac:dyDescent="0.25">
      <c r="AF84" s="43"/>
      <c r="AG84" s="44"/>
      <c r="AH84" s="43"/>
      <c r="AI84" s="44"/>
      <c r="AJ84" s="43"/>
      <c r="AK84" s="44"/>
      <c r="AL84" s="43"/>
      <c r="AM84" s="44"/>
      <c r="AN84" s="60">
        <v>-792</v>
      </c>
      <c r="AO84" s="61"/>
      <c r="AP84" s="43"/>
      <c r="AQ84" s="44"/>
      <c r="AR84" s="45">
        <v>42447</v>
      </c>
      <c r="AS84" s="46"/>
      <c r="AT84" s="47"/>
      <c r="AU84" s="74" t="s">
        <v>228</v>
      </c>
      <c r="AV84" s="75"/>
      <c r="AW84" s="75"/>
      <c r="AX84" s="75"/>
      <c r="AY84" s="76"/>
      <c r="BA84" s="56" t="s">
        <v>2</v>
      </c>
      <c r="BB84" s="57"/>
      <c r="BC84" s="58">
        <f>SUM(BC78:BD83)</f>
        <v>-3266</v>
      </c>
      <c r="BD84" s="59"/>
      <c r="BG84" s="43"/>
      <c r="BH84" s="44"/>
      <c r="BI84" s="43"/>
      <c r="BJ84" s="44"/>
      <c r="BK84" s="43"/>
      <c r="BL84" s="44"/>
      <c r="BM84" s="43"/>
      <c r="BN84" s="44"/>
      <c r="BO84" s="43"/>
      <c r="BP84" s="44"/>
      <c r="BQ84" s="43"/>
      <c r="BR84" s="44"/>
      <c r="BS84" s="45"/>
      <c r="BT84" s="46"/>
      <c r="BU84" s="47"/>
      <c r="BV84" s="48"/>
      <c r="BW84" s="49"/>
      <c r="BX84" s="49"/>
      <c r="BY84" s="49"/>
      <c r="BZ84" s="50"/>
      <c r="CB84" s="56" t="s">
        <v>2</v>
      </c>
      <c r="CC84" s="57"/>
      <c r="CD84" s="58">
        <f>SUM(CD78:CE83)</f>
        <v>28299</v>
      </c>
      <c r="CE84" s="59"/>
    </row>
    <row r="85" spans="32:83" x14ac:dyDescent="0.25">
      <c r="AF85" s="43"/>
      <c r="AG85" s="44"/>
      <c r="AH85" s="43"/>
      <c r="AI85" s="44"/>
      <c r="AJ85" s="43"/>
      <c r="AK85" s="44"/>
      <c r="AL85" s="43"/>
      <c r="AM85" s="44"/>
      <c r="AN85" s="60">
        <v>-1848</v>
      </c>
      <c r="AO85" s="61"/>
      <c r="AP85" s="43"/>
      <c r="AQ85" s="44"/>
      <c r="AR85" s="45">
        <v>42457</v>
      </c>
      <c r="AS85" s="46"/>
      <c r="AT85" s="47"/>
      <c r="AU85" s="74" t="s">
        <v>229</v>
      </c>
      <c r="AV85" s="75"/>
      <c r="AW85" s="75"/>
      <c r="AX85" s="75"/>
      <c r="AY85" s="76"/>
      <c r="BG85" s="43"/>
      <c r="BH85" s="44"/>
      <c r="BI85" s="43"/>
      <c r="BJ85" s="44"/>
      <c r="BK85" s="43"/>
      <c r="BL85" s="44"/>
      <c r="BM85" s="43"/>
      <c r="BN85" s="44"/>
      <c r="BO85" s="43"/>
      <c r="BP85" s="44"/>
      <c r="BQ85" s="43"/>
      <c r="BR85" s="44"/>
      <c r="BS85" s="45"/>
      <c r="BT85" s="46"/>
      <c r="BU85" s="47"/>
      <c r="BV85" s="48"/>
      <c r="BW85" s="49"/>
      <c r="BX85" s="49"/>
      <c r="BY85" s="49"/>
      <c r="BZ85" s="50"/>
    </row>
    <row r="86" spans="32:83" x14ac:dyDescent="0.25">
      <c r="AF86" s="43"/>
      <c r="AG86" s="44"/>
      <c r="AH86" s="43"/>
      <c r="AI86" s="44"/>
      <c r="AJ86" s="43"/>
      <c r="AK86" s="44"/>
      <c r="AL86" s="43"/>
      <c r="AM86" s="44"/>
      <c r="AN86" s="60"/>
      <c r="AO86" s="61"/>
      <c r="AP86" s="60">
        <v>-1442</v>
      </c>
      <c r="AQ86" s="61"/>
      <c r="AR86" s="45">
        <v>42435</v>
      </c>
      <c r="AS86" s="46"/>
      <c r="AT86" s="47"/>
      <c r="AU86" s="74" t="s">
        <v>230</v>
      </c>
      <c r="AV86" s="75"/>
      <c r="AW86" s="75"/>
      <c r="AX86" s="75"/>
      <c r="AY86" s="76"/>
      <c r="BG86" s="43"/>
      <c r="BH86" s="44"/>
      <c r="BI86" s="43"/>
      <c r="BJ86" s="44"/>
      <c r="BK86" s="43"/>
      <c r="BL86" s="44"/>
      <c r="BM86" s="43"/>
      <c r="BN86" s="44"/>
      <c r="BO86" s="43"/>
      <c r="BP86" s="44"/>
      <c r="BQ86" s="43"/>
      <c r="BR86" s="44"/>
      <c r="BS86" s="45"/>
      <c r="BT86" s="46"/>
      <c r="BU86" s="47"/>
      <c r="BV86" s="48"/>
      <c r="BW86" s="49"/>
      <c r="BX86" s="49"/>
      <c r="BY86" s="49"/>
      <c r="BZ86" s="50"/>
    </row>
    <row r="87" spans="32:83" x14ac:dyDescent="0.25">
      <c r="AF87" s="43"/>
      <c r="AG87" s="44"/>
      <c r="AH87" s="43"/>
      <c r="AI87" s="44"/>
      <c r="AJ87" s="43"/>
      <c r="AK87" s="44"/>
      <c r="AL87" s="43"/>
      <c r="AM87" s="44"/>
      <c r="AN87" s="60"/>
      <c r="AO87" s="61"/>
      <c r="AP87" s="60">
        <v>-1934</v>
      </c>
      <c r="AQ87" s="61"/>
      <c r="AR87" s="45">
        <v>42445</v>
      </c>
      <c r="AS87" s="46"/>
      <c r="AT87" s="47"/>
      <c r="AU87" s="74" t="s">
        <v>231</v>
      </c>
      <c r="AV87" s="75"/>
      <c r="AW87" s="75"/>
      <c r="AX87" s="75"/>
      <c r="AY87" s="76"/>
      <c r="BG87" s="43"/>
      <c r="BH87" s="44"/>
      <c r="BI87" s="43"/>
      <c r="BJ87" s="44"/>
      <c r="BK87" s="43"/>
      <c r="BL87" s="44"/>
      <c r="BM87" s="43"/>
      <c r="BN87" s="44"/>
      <c r="BO87" s="43"/>
      <c r="BP87" s="44"/>
      <c r="BQ87" s="43"/>
      <c r="BR87" s="44"/>
      <c r="BS87" s="45"/>
      <c r="BT87" s="46"/>
      <c r="BU87" s="47"/>
      <c r="BV87" s="48"/>
      <c r="BW87" s="49"/>
      <c r="BX87" s="49"/>
      <c r="BY87" s="49"/>
      <c r="BZ87" s="50"/>
    </row>
    <row r="88" spans="32:83" x14ac:dyDescent="0.25">
      <c r="AF88" s="43"/>
      <c r="AG88" s="44"/>
      <c r="AH88" s="43"/>
      <c r="AI88" s="44"/>
      <c r="AJ88" s="43"/>
      <c r="AK88" s="44"/>
      <c r="AL88" s="43"/>
      <c r="AM88" s="44"/>
      <c r="AN88" s="60"/>
      <c r="AO88" s="61"/>
      <c r="AP88" s="60">
        <v>-1913</v>
      </c>
      <c r="AQ88" s="61"/>
      <c r="AR88" s="45">
        <v>42443</v>
      </c>
      <c r="AS88" s="46"/>
      <c r="AT88" s="47"/>
      <c r="AU88" s="74" t="s">
        <v>232</v>
      </c>
      <c r="AV88" s="75"/>
      <c r="AW88" s="75"/>
      <c r="AX88" s="75"/>
      <c r="AY88" s="76"/>
      <c r="BG88" s="43"/>
      <c r="BH88" s="44"/>
      <c r="BI88" s="43"/>
      <c r="BJ88" s="44"/>
      <c r="BK88" s="43"/>
      <c r="BL88" s="44"/>
      <c r="BM88" s="43"/>
      <c r="BN88" s="44"/>
      <c r="BO88" s="43"/>
      <c r="BP88" s="44"/>
      <c r="BQ88" s="43"/>
      <c r="BR88" s="44"/>
      <c r="BS88" s="45"/>
      <c r="BT88" s="46"/>
      <c r="BU88" s="47"/>
      <c r="BV88" s="48"/>
      <c r="BW88" s="49"/>
      <c r="BX88" s="49"/>
      <c r="BY88" s="49"/>
      <c r="BZ88" s="50"/>
    </row>
    <row r="89" spans="32:83" x14ac:dyDescent="0.25">
      <c r="AF89" s="43"/>
      <c r="AG89" s="44"/>
      <c r="AH89" s="43"/>
      <c r="AI89" s="44"/>
      <c r="AJ89" s="43"/>
      <c r="AK89" s="44"/>
      <c r="AL89" s="43"/>
      <c r="AM89" s="44"/>
      <c r="AN89" s="60">
        <v>-2200</v>
      </c>
      <c r="AO89" s="61"/>
      <c r="AP89" s="43"/>
      <c r="AQ89" s="44"/>
      <c r="AR89" s="45">
        <v>42438</v>
      </c>
      <c r="AS89" s="46"/>
      <c r="AT89" s="47"/>
      <c r="AU89" s="74" t="s">
        <v>233</v>
      </c>
      <c r="AV89" s="75"/>
      <c r="AW89" s="75"/>
      <c r="AX89" s="75"/>
      <c r="AY89" s="76"/>
      <c r="BG89" s="43"/>
      <c r="BH89" s="44"/>
      <c r="BI89" s="43"/>
      <c r="BJ89" s="44"/>
      <c r="BK89" s="43"/>
      <c r="BL89" s="44"/>
      <c r="BM89" s="43"/>
      <c r="BN89" s="44"/>
      <c r="BO89" s="43"/>
      <c r="BP89" s="44"/>
      <c r="BQ89" s="43"/>
      <c r="BR89" s="44"/>
      <c r="BS89" s="45"/>
      <c r="BT89" s="46"/>
      <c r="BU89" s="47"/>
      <c r="BV89" s="48"/>
      <c r="BW89" s="49"/>
      <c r="BX89" s="49"/>
      <c r="BY89" s="49"/>
      <c r="BZ89" s="50"/>
    </row>
    <row r="90" spans="32:83" x14ac:dyDescent="0.25">
      <c r="AF90" s="43"/>
      <c r="AG90" s="44"/>
      <c r="AH90" s="43"/>
      <c r="AI90" s="44"/>
      <c r="AJ90" s="43"/>
      <c r="AK90" s="44"/>
      <c r="AL90" s="43"/>
      <c r="AM90" s="44"/>
      <c r="AN90" s="60">
        <v>-1490</v>
      </c>
      <c r="AO90" s="61"/>
      <c r="AP90" s="43"/>
      <c r="AQ90" s="44"/>
      <c r="AR90" s="45">
        <v>42459</v>
      </c>
      <c r="AS90" s="46"/>
      <c r="AT90" s="47"/>
      <c r="AU90" s="74" t="s">
        <v>234</v>
      </c>
      <c r="AV90" s="75"/>
      <c r="AW90" s="75"/>
      <c r="AX90" s="75"/>
      <c r="AY90" s="76"/>
      <c r="BG90" s="43"/>
      <c r="BH90" s="44"/>
      <c r="BI90" s="43"/>
      <c r="BJ90" s="44"/>
      <c r="BK90" s="43"/>
      <c r="BL90" s="44"/>
      <c r="BM90" s="43"/>
      <c r="BN90" s="44"/>
      <c r="BO90" s="43"/>
      <c r="BP90" s="44"/>
      <c r="BQ90" s="43"/>
      <c r="BR90" s="44"/>
      <c r="BS90" s="45"/>
      <c r="BT90" s="46"/>
      <c r="BU90" s="47"/>
      <c r="BV90" s="48"/>
      <c r="BW90" s="49"/>
      <c r="BX90" s="49"/>
      <c r="BY90" s="49"/>
      <c r="BZ90" s="50"/>
    </row>
    <row r="91" spans="32:83" x14ac:dyDescent="0.25">
      <c r="AF91" s="43">
        <v>-25032</v>
      </c>
      <c r="AG91" s="44"/>
      <c r="AH91" s="43"/>
      <c r="AI91" s="44"/>
      <c r="AJ91" s="43"/>
      <c r="AK91" s="44"/>
      <c r="AL91" s="43"/>
      <c r="AM91" s="44"/>
      <c r="AN91" s="60"/>
      <c r="AO91" s="61"/>
      <c r="AP91" s="43"/>
      <c r="AQ91" s="44"/>
      <c r="AR91" s="45">
        <v>42460</v>
      </c>
      <c r="AS91" s="46"/>
      <c r="AT91" s="47"/>
      <c r="AU91" s="74" t="s">
        <v>14</v>
      </c>
      <c r="AV91" s="75"/>
      <c r="AW91" s="75"/>
      <c r="AX91" s="75"/>
      <c r="AY91" s="76"/>
      <c r="BG91" s="43"/>
      <c r="BH91" s="44"/>
      <c r="BI91" s="43"/>
      <c r="BJ91" s="44"/>
      <c r="BK91" s="43"/>
      <c r="BL91" s="44"/>
      <c r="BM91" s="43"/>
      <c r="BN91" s="44"/>
      <c r="BO91" s="43"/>
      <c r="BP91" s="44"/>
      <c r="BQ91" s="43"/>
      <c r="BR91" s="44"/>
      <c r="BS91" s="45"/>
      <c r="BT91" s="46"/>
      <c r="BU91" s="47"/>
      <c r="BV91" s="48"/>
      <c r="BW91" s="49"/>
      <c r="BX91" s="49"/>
      <c r="BY91" s="49"/>
      <c r="BZ91" s="50"/>
    </row>
    <row r="92" spans="32:83" x14ac:dyDescent="0.25">
      <c r="AF92" s="43">
        <v>3675</v>
      </c>
      <c r="AG92" s="44"/>
      <c r="AH92" s="43"/>
      <c r="AI92" s="44"/>
      <c r="AJ92" s="43"/>
      <c r="AK92" s="44"/>
      <c r="AL92" s="43"/>
      <c r="AM92" s="44"/>
      <c r="AN92" s="60"/>
      <c r="AO92" s="61"/>
      <c r="AP92" s="43"/>
      <c r="AQ92" s="44"/>
      <c r="AR92" s="45">
        <v>42460</v>
      </c>
      <c r="AS92" s="46"/>
      <c r="AT92" s="47"/>
      <c r="AU92" s="74" t="s">
        <v>16</v>
      </c>
      <c r="AV92" s="75"/>
      <c r="AW92" s="75"/>
      <c r="AX92" s="75"/>
      <c r="AY92" s="76"/>
      <c r="BG92" s="43"/>
      <c r="BH92" s="44"/>
      <c r="BI92" s="43"/>
      <c r="BJ92" s="44"/>
      <c r="BK92" s="43"/>
      <c r="BL92" s="44"/>
      <c r="BM92" s="43"/>
      <c r="BN92" s="44"/>
      <c r="BO92" s="43"/>
      <c r="BP92" s="44"/>
      <c r="BQ92" s="43"/>
      <c r="BR92" s="44"/>
      <c r="BS92" s="45"/>
      <c r="BT92" s="46"/>
      <c r="BU92" s="47"/>
      <c r="BV92" s="48"/>
      <c r="BW92" s="49"/>
      <c r="BX92" s="49"/>
      <c r="BY92" s="49"/>
      <c r="BZ92" s="50"/>
    </row>
    <row r="93" spans="32:83" x14ac:dyDescent="0.25">
      <c r="AF93" s="43"/>
      <c r="AG93" s="44"/>
      <c r="AH93" s="43"/>
      <c r="AI93" s="44"/>
      <c r="AJ93" s="43">
        <v>-1541</v>
      </c>
      <c r="AK93" s="44"/>
      <c r="AL93" s="43"/>
      <c r="AM93" s="44"/>
      <c r="AN93" s="60"/>
      <c r="AO93" s="61"/>
      <c r="AP93" s="43"/>
      <c r="AQ93" s="44"/>
      <c r="AR93" s="45">
        <v>42454</v>
      </c>
      <c r="AS93" s="46"/>
      <c r="AT93" s="47"/>
      <c r="AU93" s="74" t="s">
        <v>235</v>
      </c>
      <c r="AV93" s="75"/>
      <c r="AW93" s="75"/>
      <c r="AX93" s="75"/>
      <c r="AY93" s="76"/>
      <c r="BG93" s="43"/>
      <c r="BH93" s="44"/>
      <c r="BI93" s="43"/>
      <c r="BJ93" s="44"/>
      <c r="BK93" s="43"/>
      <c r="BL93" s="44"/>
      <c r="BM93" s="43"/>
      <c r="BN93" s="44"/>
      <c r="BO93" s="43"/>
      <c r="BP93" s="44"/>
      <c r="BQ93" s="43"/>
      <c r="BR93" s="44"/>
      <c r="BS93" s="45"/>
      <c r="BT93" s="46"/>
      <c r="BU93" s="47"/>
      <c r="BV93" s="48"/>
      <c r="BW93" s="49"/>
      <c r="BX93" s="49"/>
      <c r="BY93" s="49"/>
      <c r="BZ93" s="50"/>
    </row>
    <row r="94" spans="32:83" x14ac:dyDescent="0.25">
      <c r="AF94" s="43"/>
      <c r="AG94" s="44"/>
      <c r="AH94" s="43"/>
      <c r="AI94" s="44"/>
      <c r="AJ94" s="43"/>
      <c r="AK94" s="44"/>
      <c r="AL94" s="43">
        <v>-3000</v>
      </c>
      <c r="AM94" s="44"/>
      <c r="AN94" s="60"/>
      <c r="AO94" s="61"/>
      <c r="AP94" s="43"/>
      <c r="AQ94" s="44"/>
      <c r="AR94" s="45">
        <v>42454</v>
      </c>
      <c r="AS94" s="46"/>
      <c r="AT94" s="47"/>
      <c r="AU94" s="74" t="s">
        <v>236</v>
      </c>
      <c r="AV94" s="75"/>
      <c r="AW94" s="75"/>
      <c r="AX94" s="75"/>
      <c r="AY94" s="76"/>
      <c r="BG94" s="43"/>
      <c r="BH94" s="44"/>
      <c r="BI94" s="43"/>
      <c r="BJ94" s="44"/>
      <c r="BK94" s="43"/>
      <c r="BL94" s="44"/>
      <c r="BM94" s="43"/>
      <c r="BN94" s="44"/>
      <c r="BO94" s="43"/>
      <c r="BP94" s="44"/>
      <c r="BQ94" s="43"/>
      <c r="BR94" s="44"/>
      <c r="BS94" s="45"/>
      <c r="BT94" s="46"/>
      <c r="BU94" s="47"/>
      <c r="BV94" s="48"/>
      <c r="BW94" s="49"/>
      <c r="BX94" s="49"/>
      <c r="BY94" s="49"/>
      <c r="BZ94" s="50"/>
    </row>
    <row r="95" spans="32:83" x14ac:dyDescent="0.25">
      <c r="AF95" s="43"/>
      <c r="AG95" s="44"/>
      <c r="AH95" s="43"/>
      <c r="AI95" s="44"/>
      <c r="AJ95" s="43"/>
      <c r="AK95" s="44"/>
      <c r="AL95" s="43"/>
      <c r="AM95" s="44"/>
      <c r="AN95" s="60">
        <v>-1000</v>
      </c>
      <c r="AO95" s="61"/>
      <c r="AP95" s="43"/>
      <c r="AQ95" s="44"/>
      <c r="AR95" s="45">
        <v>42454</v>
      </c>
      <c r="AS95" s="46"/>
      <c r="AT95" s="47"/>
      <c r="AU95" s="74" t="s">
        <v>237</v>
      </c>
      <c r="AV95" s="75"/>
      <c r="AW95" s="75"/>
      <c r="AX95" s="75"/>
      <c r="AY95" s="76"/>
      <c r="BG95" s="43"/>
      <c r="BH95" s="44"/>
      <c r="BI95" s="43"/>
      <c r="BJ95" s="44"/>
      <c r="BK95" s="43"/>
      <c r="BL95" s="44"/>
      <c r="BM95" s="43"/>
      <c r="BN95" s="44"/>
      <c r="BO95" s="43"/>
      <c r="BP95" s="44"/>
      <c r="BQ95" s="43"/>
      <c r="BR95" s="44"/>
      <c r="BS95" s="45"/>
      <c r="BT95" s="46"/>
      <c r="BU95" s="47"/>
      <c r="BV95" s="48"/>
      <c r="BW95" s="49"/>
      <c r="BX95" s="49"/>
      <c r="BY95" s="49"/>
      <c r="BZ95" s="50"/>
    </row>
    <row r="96" spans="32:83" x14ac:dyDescent="0.25">
      <c r="AF96" s="43"/>
      <c r="AG96" s="44"/>
      <c r="AH96" s="43"/>
      <c r="AI96" s="44"/>
      <c r="AJ96" s="43"/>
      <c r="AK96" s="44"/>
      <c r="AL96" s="43"/>
      <c r="AM96" s="44"/>
      <c r="AN96" s="60">
        <v>-500</v>
      </c>
      <c r="AO96" s="61"/>
      <c r="AP96" s="43"/>
      <c r="AQ96" s="44"/>
      <c r="AR96" s="45">
        <v>42454</v>
      </c>
      <c r="AS96" s="46"/>
      <c r="AT96" s="47"/>
      <c r="AU96" s="74" t="s">
        <v>238</v>
      </c>
      <c r="AV96" s="75"/>
      <c r="AW96" s="75"/>
      <c r="AX96" s="75"/>
      <c r="AY96" s="76"/>
      <c r="BG96" s="43"/>
      <c r="BH96" s="44"/>
      <c r="BI96" s="43"/>
      <c r="BJ96" s="44"/>
      <c r="BK96" s="43"/>
      <c r="BL96" s="44"/>
      <c r="BM96" s="43"/>
      <c r="BN96" s="44"/>
      <c r="BO96" s="43"/>
      <c r="BP96" s="44"/>
      <c r="BQ96" s="43"/>
      <c r="BR96" s="44"/>
      <c r="BS96" s="45"/>
      <c r="BT96" s="46"/>
      <c r="BU96" s="47"/>
      <c r="BV96" s="48"/>
      <c r="BW96" s="49"/>
      <c r="BX96" s="49"/>
      <c r="BY96" s="49"/>
      <c r="BZ96" s="50"/>
    </row>
    <row r="97" spans="32:83" x14ac:dyDescent="0.25">
      <c r="AF97" s="43"/>
      <c r="AG97" s="44"/>
      <c r="AH97" s="43"/>
      <c r="AI97" s="44"/>
      <c r="AJ97" s="43"/>
      <c r="AK97" s="44"/>
      <c r="AL97" s="43"/>
      <c r="AM97" s="44"/>
      <c r="AN97" s="60">
        <v>-2000</v>
      </c>
      <c r="AO97" s="61"/>
      <c r="AP97" s="43"/>
      <c r="AQ97" s="44"/>
      <c r="AR97" s="45">
        <v>42454</v>
      </c>
      <c r="AS97" s="46"/>
      <c r="AT97" s="47"/>
      <c r="AU97" s="74" t="s">
        <v>239</v>
      </c>
      <c r="AV97" s="75"/>
      <c r="AW97" s="75"/>
      <c r="AX97" s="75"/>
      <c r="AY97" s="76"/>
      <c r="BG97" s="43"/>
      <c r="BH97" s="44"/>
      <c r="BI97" s="43"/>
      <c r="BJ97" s="44"/>
      <c r="BK97" s="43"/>
      <c r="BL97" s="44"/>
      <c r="BM97" s="43"/>
      <c r="BN97" s="44"/>
      <c r="BO97" s="43"/>
      <c r="BP97" s="44"/>
      <c r="BQ97" s="43"/>
      <c r="BR97" s="44"/>
      <c r="BS97" s="45"/>
      <c r="BT97" s="46"/>
      <c r="BU97" s="47"/>
      <c r="BV97" s="48"/>
      <c r="BW97" s="49"/>
      <c r="BX97" s="49"/>
      <c r="BY97" s="49"/>
      <c r="BZ97" s="50"/>
    </row>
    <row r="98" spans="32:83" x14ac:dyDescent="0.25">
      <c r="AF98" s="43"/>
      <c r="AG98" s="44"/>
      <c r="AH98" s="43"/>
      <c r="AI98" s="44"/>
      <c r="AJ98" s="43"/>
      <c r="AK98" s="44"/>
      <c r="AL98" s="43">
        <v>-6000</v>
      </c>
      <c r="AM98" s="44"/>
      <c r="AN98" s="43"/>
      <c r="AO98" s="44"/>
      <c r="AP98" s="43"/>
      <c r="AQ98" s="44"/>
      <c r="AR98" s="45">
        <v>42454</v>
      </c>
      <c r="AS98" s="46"/>
      <c r="AT98" s="47"/>
      <c r="AU98" s="74" t="s">
        <v>240</v>
      </c>
      <c r="AV98" s="75"/>
      <c r="AW98" s="75"/>
      <c r="AX98" s="75"/>
      <c r="AY98" s="76"/>
      <c r="BG98" s="43"/>
      <c r="BH98" s="44"/>
      <c r="BI98" s="43"/>
      <c r="BJ98" s="44"/>
      <c r="BK98" s="43"/>
      <c r="BL98" s="44"/>
      <c r="BM98" s="43"/>
      <c r="BN98" s="44"/>
      <c r="BO98" s="43"/>
      <c r="BP98" s="44"/>
      <c r="BQ98" s="43"/>
      <c r="BR98" s="44"/>
      <c r="BS98" s="45"/>
      <c r="BT98" s="46"/>
      <c r="BU98" s="47"/>
      <c r="BV98" s="48"/>
      <c r="BW98" s="49"/>
      <c r="BX98" s="49"/>
      <c r="BY98" s="49"/>
      <c r="BZ98" s="50"/>
    </row>
    <row r="99" spans="32:83" x14ac:dyDescent="0.25">
      <c r="AF99" s="51"/>
      <c r="AG99" s="52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45"/>
      <c r="AS99" s="46"/>
      <c r="AT99" s="47"/>
      <c r="AU99" s="53"/>
      <c r="AV99" s="54"/>
      <c r="AW99" s="54"/>
      <c r="AX99" s="54"/>
      <c r="AY99" s="55"/>
      <c r="BG99" s="51"/>
      <c r="BH99" s="52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45"/>
      <c r="BT99" s="46"/>
      <c r="BU99" s="47"/>
      <c r="BV99" s="53"/>
      <c r="BW99" s="54"/>
      <c r="BX99" s="54"/>
      <c r="BY99" s="54"/>
      <c r="BZ99" s="55"/>
    </row>
    <row r="100" spans="32:83" x14ac:dyDescent="0.25">
      <c r="AF100" s="51"/>
      <c r="AG100" s="52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45"/>
      <c r="AS100" s="46"/>
      <c r="AT100" s="47"/>
      <c r="AU100" s="53"/>
      <c r="AV100" s="54"/>
      <c r="AW100" s="54"/>
      <c r="AX100" s="54"/>
      <c r="AY100" s="55"/>
      <c r="BG100" s="51"/>
      <c r="BH100" s="52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45"/>
      <c r="BT100" s="46"/>
      <c r="BU100" s="47"/>
      <c r="BV100" s="53"/>
      <c r="BW100" s="54"/>
      <c r="BX100" s="54"/>
      <c r="BY100" s="54"/>
      <c r="BZ100" s="55"/>
    </row>
    <row r="101" spans="32:83" x14ac:dyDescent="0.25"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7"/>
      <c r="AS101" s="37"/>
      <c r="AT101" s="37"/>
      <c r="AU101" s="38"/>
      <c r="AV101" s="38"/>
      <c r="AW101" s="38"/>
      <c r="AX101" s="38"/>
      <c r="AY101" s="38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7"/>
      <c r="BT101" s="37"/>
      <c r="BU101" s="37"/>
      <c r="BV101" s="38"/>
      <c r="BW101" s="38"/>
      <c r="BX101" s="38"/>
      <c r="BY101" s="38"/>
      <c r="BZ101" s="38"/>
    </row>
    <row r="102" spans="32:83" x14ac:dyDescent="0.25"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7"/>
      <c r="AS102" s="37"/>
      <c r="AT102" s="37"/>
      <c r="AU102" s="38"/>
      <c r="AV102" s="38"/>
      <c r="AW102" s="38"/>
      <c r="AX102" s="38"/>
      <c r="AY102" s="38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7"/>
      <c r="BT102" s="37"/>
      <c r="BU102" s="37"/>
      <c r="BV102" s="38"/>
      <c r="BW102" s="38"/>
      <c r="BX102" s="38"/>
      <c r="BY102" s="38"/>
      <c r="BZ102" s="38"/>
    </row>
    <row r="103" spans="32:83" x14ac:dyDescent="0.25"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7"/>
      <c r="AS103" s="37"/>
      <c r="AT103" s="37"/>
      <c r="AU103" s="38"/>
      <c r="AV103" s="38"/>
      <c r="AW103" s="38"/>
      <c r="AX103" s="38"/>
      <c r="AY103" s="38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7"/>
      <c r="BT103" s="37"/>
      <c r="BU103" s="37"/>
      <c r="BV103" s="38"/>
      <c r="BW103" s="38"/>
      <c r="BX103" s="38"/>
      <c r="BY103" s="38"/>
      <c r="BZ103" s="38"/>
    </row>
    <row r="104" spans="32:83" x14ac:dyDescent="0.25"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7"/>
      <c r="AS104" s="37"/>
      <c r="AT104" s="37"/>
      <c r="AU104" s="38"/>
      <c r="AV104" s="38"/>
      <c r="AW104" s="38"/>
      <c r="AX104" s="38"/>
      <c r="AY104" s="38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7"/>
      <c r="BT104" s="37"/>
      <c r="BU104" s="37"/>
      <c r="BV104" s="38"/>
      <c r="BW104" s="38"/>
      <c r="BX104" s="38"/>
      <c r="BY104" s="38"/>
      <c r="BZ104" s="38"/>
    </row>
    <row r="105" spans="32:83" x14ac:dyDescent="0.25"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7"/>
      <c r="AS105" s="37"/>
      <c r="AT105" s="37"/>
      <c r="AU105" s="38"/>
      <c r="AV105" s="38"/>
      <c r="AW105" s="38"/>
      <c r="AX105" s="38"/>
      <c r="AY105" s="38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7"/>
      <c r="BT105" s="37"/>
      <c r="BU105" s="37"/>
      <c r="BV105" s="38"/>
      <c r="BW105" s="38"/>
      <c r="BX105" s="38"/>
      <c r="BY105" s="38"/>
      <c r="BZ105" s="38"/>
    </row>
    <row r="106" spans="32:83" x14ac:dyDescent="0.25"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7"/>
      <c r="AS106" s="37"/>
      <c r="AT106" s="37"/>
      <c r="AU106" s="38"/>
      <c r="AV106" s="38"/>
      <c r="AW106" s="38"/>
      <c r="AX106" s="38"/>
      <c r="AY106" s="38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7"/>
      <c r="BT106" s="37"/>
      <c r="BU106" s="37"/>
      <c r="BV106" s="38"/>
      <c r="BW106" s="38"/>
      <c r="BX106" s="38"/>
      <c r="BY106" s="38"/>
      <c r="BZ106" s="38"/>
    </row>
    <row r="107" spans="32:83" x14ac:dyDescent="0.25"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7"/>
      <c r="AS107" s="37"/>
      <c r="AT107" s="37"/>
      <c r="AU107" s="38"/>
      <c r="AV107" s="38"/>
      <c r="AW107" s="38"/>
      <c r="AX107" s="38"/>
      <c r="AY107" s="38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7"/>
      <c r="BT107" s="37"/>
      <c r="BU107" s="37"/>
      <c r="BV107" s="38"/>
      <c r="BW107" s="38"/>
      <c r="BX107" s="38"/>
      <c r="BY107" s="38"/>
      <c r="BZ107" s="38"/>
    </row>
    <row r="108" spans="32:83" x14ac:dyDescent="0.25">
      <c r="AF108" s="39">
        <f>SUM(AF77:AF107)</f>
        <v>29190</v>
      </c>
      <c r="AG108" s="39"/>
      <c r="AH108" s="39">
        <f>SUM(AH77:AH107)</f>
        <v>0</v>
      </c>
      <c r="AI108" s="39"/>
      <c r="AJ108" s="39">
        <f>SUM(AJ77:AJ107)</f>
        <v>-4152</v>
      </c>
      <c r="AK108" s="39"/>
      <c r="AL108" s="39">
        <f>SUM(AL78:AL107)</f>
        <v>-9000</v>
      </c>
      <c r="AM108" s="39"/>
      <c r="AN108" s="39">
        <f>SUM(AN77:AN107)</f>
        <v>-14015</v>
      </c>
      <c r="AO108" s="39"/>
      <c r="AP108" s="39">
        <f>SUM(AP77:AP107)</f>
        <v>-5289</v>
      </c>
      <c r="AQ108" s="39"/>
      <c r="AR108" s="42"/>
      <c r="AS108" s="42"/>
      <c r="AT108" s="42"/>
      <c r="AU108" s="42"/>
      <c r="AV108" s="42"/>
      <c r="AW108" s="42"/>
      <c r="AX108" s="42"/>
      <c r="AY108" s="42"/>
      <c r="BG108" s="39">
        <f>SUM(BG77:BG107)</f>
        <v>68160</v>
      </c>
      <c r="BH108" s="39"/>
      <c r="BI108" s="40">
        <f>SUM(BI77:BI107)</f>
        <v>0</v>
      </c>
      <c r="BJ108" s="41"/>
      <c r="BK108" s="39">
        <f>SUM(BK77:BK107)</f>
        <v>0</v>
      </c>
      <c r="BL108" s="39"/>
      <c r="BM108" s="39">
        <f>SUM(BM78:BM107)</f>
        <v>-39861</v>
      </c>
      <c r="BN108" s="39"/>
      <c r="BO108" s="39">
        <f>SUM(BO77:BO107)</f>
        <v>0</v>
      </c>
      <c r="BP108" s="39"/>
      <c r="BQ108" s="39">
        <f>SUM(BQ77:BQ107)</f>
        <v>0</v>
      </c>
      <c r="BR108" s="39"/>
      <c r="BS108" s="42"/>
      <c r="BT108" s="42"/>
      <c r="BU108" s="42"/>
      <c r="BV108" s="42"/>
      <c r="BW108" s="42"/>
      <c r="BX108" s="42"/>
      <c r="BY108" s="42"/>
      <c r="BZ108" s="42"/>
    </row>
    <row r="110" spans="32:83" x14ac:dyDescent="0.25">
      <c r="AF110" s="70" t="s">
        <v>1</v>
      </c>
      <c r="AG110" s="71"/>
      <c r="AH110" s="70">
        <v>2016</v>
      </c>
      <c r="AI110" s="72"/>
      <c r="BG110" s="70" t="s">
        <v>1</v>
      </c>
      <c r="BH110" s="71"/>
      <c r="BI110" s="70">
        <v>2015</v>
      </c>
      <c r="BJ110" s="72"/>
    </row>
    <row r="111" spans="32:83" x14ac:dyDescent="0.25">
      <c r="AF111" s="63" t="s">
        <v>3</v>
      </c>
      <c r="AG111" s="64"/>
      <c r="AH111" s="63" t="s">
        <v>4</v>
      </c>
      <c r="AI111" s="64"/>
      <c r="AJ111" s="63" t="s">
        <v>5</v>
      </c>
      <c r="AK111" s="64"/>
      <c r="AL111" s="63" t="s">
        <v>6</v>
      </c>
      <c r="AM111" s="64"/>
      <c r="AN111" s="63" t="s">
        <v>7</v>
      </c>
      <c r="AO111" s="64"/>
      <c r="AP111" s="66" t="s">
        <v>8</v>
      </c>
      <c r="AQ111" s="67"/>
      <c r="AR111" s="66" t="s">
        <v>9</v>
      </c>
      <c r="AS111" s="68"/>
      <c r="AT111" s="67"/>
      <c r="AU111" s="66" t="s">
        <v>10</v>
      </c>
      <c r="AV111" s="68"/>
      <c r="AW111" s="68"/>
      <c r="AX111" s="68"/>
      <c r="AY111" s="67"/>
      <c r="BG111" s="63" t="s">
        <v>3</v>
      </c>
      <c r="BH111" s="64"/>
      <c r="BI111" s="63" t="s">
        <v>4</v>
      </c>
      <c r="BJ111" s="64"/>
      <c r="BK111" s="63" t="s">
        <v>5</v>
      </c>
      <c r="BL111" s="64"/>
      <c r="BM111" s="63" t="s">
        <v>6</v>
      </c>
      <c r="BN111" s="64"/>
      <c r="BO111" s="63" t="s">
        <v>7</v>
      </c>
      <c r="BP111" s="64"/>
      <c r="BQ111" s="66" t="s">
        <v>8</v>
      </c>
      <c r="BR111" s="67"/>
      <c r="BS111" s="66" t="s">
        <v>9</v>
      </c>
      <c r="BT111" s="68"/>
      <c r="BU111" s="67"/>
      <c r="BV111" s="66" t="s">
        <v>10</v>
      </c>
      <c r="BW111" s="68"/>
      <c r="BX111" s="68"/>
      <c r="BY111" s="68"/>
      <c r="BZ111" s="67"/>
    </row>
    <row r="112" spans="32:83" x14ac:dyDescent="0.25">
      <c r="AF112" s="60">
        <v>81934</v>
      </c>
      <c r="AG112" s="61"/>
      <c r="AH112" s="43"/>
      <c r="AI112" s="44"/>
      <c r="AJ112" s="43"/>
      <c r="AK112" s="44"/>
      <c r="AL112" s="43"/>
      <c r="AM112" s="44"/>
      <c r="AN112" s="43"/>
      <c r="AO112" s="44"/>
      <c r="AP112" s="43"/>
      <c r="AQ112" s="44"/>
      <c r="AR112" s="45">
        <v>42461</v>
      </c>
      <c r="AS112" s="46"/>
      <c r="AT112" s="47"/>
      <c r="AU112" s="48" t="s">
        <v>11</v>
      </c>
      <c r="AV112" s="49"/>
      <c r="AW112" s="49"/>
      <c r="AX112" s="49"/>
      <c r="AY112" s="50"/>
      <c r="BA112" s="69" t="s">
        <v>12</v>
      </c>
      <c r="BB112" s="69"/>
      <c r="BC112" s="69"/>
      <c r="BD112" s="69"/>
      <c r="BG112" s="90">
        <v>68364</v>
      </c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37"/>
      <c r="BT112" s="37"/>
      <c r="BU112" s="37"/>
      <c r="BV112" s="83" t="s">
        <v>11</v>
      </c>
      <c r="BW112" s="83"/>
      <c r="BX112" s="83"/>
      <c r="BY112" s="83"/>
      <c r="BZ112" s="83"/>
      <c r="CB112" s="69" t="s">
        <v>12</v>
      </c>
      <c r="CC112" s="69"/>
      <c r="CD112" s="69"/>
      <c r="CE112" s="69"/>
    </row>
    <row r="113" spans="32:83" x14ac:dyDescent="0.25">
      <c r="AF113" s="60"/>
      <c r="AG113" s="61"/>
      <c r="AH113" s="43"/>
      <c r="AI113" s="44"/>
      <c r="AJ113" s="43"/>
      <c r="AK113" s="44"/>
      <c r="AL113" s="43"/>
      <c r="AM113" s="44"/>
      <c r="AN113" s="43"/>
      <c r="AO113" s="44"/>
      <c r="AP113" s="60">
        <v>-1453</v>
      </c>
      <c r="AQ113" s="61"/>
      <c r="AR113" s="45">
        <v>42466</v>
      </c>
      <c r="AS113" s="46"/>
      <c r="AT113" s="47"/>
      <c r="AU113" s="74" t="s">
        <v>230</v>
      </c>
      <c r="AV113" s="75"/>
      <c r="AW113" s="75"/>
      <c r="AX113" s="75"/>
      <c r="AY113" s="76"/>
      <c r="BA113" s="65" t="s">
        <v>3</v>
      </c>
      <c r="BB113" s="65"/>
      <c r="BC113" s="36">
        <f>AF143</f>
        <v>35070</v>
      </c>
      <c r="BD113" s="36"/>
      <c r="BG113" s="90"/>
      <c r="BH113" s="90"/>
      <c r="BI113" s="90"/>
      <c r="BJ113" s="90"/>
      <c r="BK113" s="90"/>
      <c r="BL113" s="90"/>
      <c r="BM113" s="81">
        <v>-7000</v>
      </c>
      <c r="BN113" s="81"/>
      <c r="BO113" s="90"/>
      <c r="BP113" s="90"/>
      <c r="BQ113" s="90"/>
      <c r="BR113" s="90"/>
      <c r="BS113" s="37">
        <v>42097</v>
      </c>
      <c r="BT113" s="37"/>
      <c r="BU113" s="37"/>
      <c r="BV113" s="62" t="s">
        <v>77</v>
      </c>
      <c r="BW113" s="62"/>
      <c r="BX113" s="62"/>
      <c r="BY113" s="62"/>
      <c r="BZ113" s="62"/>
      <c r="CB113" s="65" t="s">
        <v>3</v>
      </c>
      <c r="CC113" s="65"/>
      <c r="CD113" s="36">
        <f>BG143</f>
        <v>68364</v>
      </c>
      <c r="CE113" s="36"/>
    </row>
    <row r="114" spans="32:83" x14ac:dyDescent="0.25">
      <c r="AF114" s="60"/>
      <c r="AG114" s="61"/>
      <c r="AH114" s="43"/>
      <c r="AI114" s="44"/>
      <c r="AJ114" s="60">
        <v>-1469</v>
      </c>
      <c r="AK114" s="61"/>
      <c r="AL114" s="43"/>
      <c r="AM114" s="44"/>
      <c r="AN114" s="43"/>
      <c r="AO114" s="44"/>
      <c r="AP114" s="60"/>
      <c r="AQ114" s="61"/>
      <c r="AR114" s="45">
        <v>42469</v>
      </c>
      <c r="AS114" s="46"/>
      <c r="AT114" s="47"/>
      <c r="AU114" s="74" t="s">
        <v>241</v>
      </c>
      <c r="AV114" s="75"/>
      <c r="AW114" s="75"/>
      <c r="AX114" s="75"/>
      <c r="AY114" s="76"/>
      <c r="BA114" s="65" t="s">
        <v>4</v>
      </c>
      <c r="BB114" s="65"/>
      <c r="BC114" s="51">
        <f>AH143</f>
        <v>-14995</v>
      </c>
      <c r="BD114" s="52"/>
      <c r="BG114" s="90"/>
      <c r="BH114" s="90"/>
      <c r="BI114" s="90"/>
      <c r="BJ114" s="90"/>
      <c r="BK114" s="90"/>
      <c r="BL114" s="90"/>
      <c r="BM114" s="81">
        <v>-1400</v>
      </c>
      <c r="BN114" s="81"/>
      <c r="BO114" s="90"/>
      <c r="BP114" s="90"/>
      <c r="BQ114" s="90"/>
      <c r="BR114" s="90"/>
      <c r="BS114" s="37">
        <v>42100</v>
      </c>
      <c r="BT114" s="37"/>
      <c r="BU114" s="37"/>
      <c r="BV114" s="62" t="s">
        <v>78</v>
      </c>
      <c r="BW114" s="62"/>
      <c r="BX114" s="62"/>
      <c r="BY114" s="62"/>
      <c r="BZ114" s="62"/>
      <c r="CB114" s="65" t="s">
        <v>4</v>
      </c>
      <c r="CC114" s="65"/>
      <c r="CD114" s="51">
        <f>BI143</f>
        <v>0</v>
      </c>
      <c r="CE114" s="52"/>
    </row>
    <row r="115" spans="32:83" x14ac:dyDescent="0.25">
      <c r="AF115" s="60"/>
      <c r="AG115" s="61"/>
      <c r="AH115" s="60">
        <v>-1499</v>
      </c>
      <c r="AI115" s="61"/>
      <c r="AJ115" s="60"/>
      <c r="AK115" s="61"/>
      <c r="AL115" s="43"/>
      <c r="AM115" s="44"/>
      <c r="AN115" s="43"/>
      <c r="AO115" s="44"/>
      <c r="AP115" s="60"/>
      <c r="AQ115" s="61"/>
      <c r="AR115" s="45">
        <v>42475</v>
      </c>
      <c r="AS115" s="46"/>
      <c r="AT115" s="47"/>
      <c r="AU115" s="74" t="s">
        <v>242</v>
      </c>
      <c r="AV115" s="75"/>
      <c r="AW115" s="75"/>
      <c r="AX115" s="75"/>
      <c r="AY115" s="76"/>
      <c r="BA115" s="63" t="s">
        <v>5</v>
      </c>
      <c r="BB115" s="64"/>
      <c r="BC115" s="51">
        <f>AJ143</f>
        <v>-11091</v>
      </c>
      <c r="BD115" s="52"/>
      <c r="BG115" s="90"/>
      <c r="BH115" s="90"/>
      <c r="BI115" s="90"/>
      <c r="BJ115" s="90"/>
      <c r="BK115" s="90"/>
      <c r="BL115" s="90"/>
      <c r="BM115" s="81">
        <v>-22450</v>
      </c>
      <c r="BN115" s="81"/>
      <c r="BO115" s="90"/>
      <c r="BP115" s="90"/>
      <c r="BQ115" s="90"/>
      <c r="BR115" s="90"/>
      <c r="BS115" s="37">
        <v>42100</v>
      </c>
      <c r="BT115" s="37"/>
      <c r="BU115" s="37"/>
      <c r="BV115" s="62" t="s">
        <v>79</v>
      </c>
      <c r="BW115" s="62"/>
      <c r="BX115" s="62"/>
      <c r="BY115" s="62"/>
      <c r="BZ115" s="62"/>
      <c r="CB115" s="63" t="s">
        <v>5</v>
      </c>
      <c r="CC115" s="64"/>
      <c r="CD115" s="51">
        <f>BK143</f>
        <v>-10377</v>
      </c>
      <c r="CE115" s="52"/>
    </row>
    <row r="116" spans="32:83" x14ac:dyDescent="0.25">
      <c r="AF116" s="60"/>
      <c r="AG116" s="61"/>
      <c r="AH116" s="60">
        <v>-4999</v>
      </c>
      <c r="AI116" s="61"/>
      <c r="AJ116" s="60"/>
      <c r="AK116" s="61"/>
      <c r="AL116" s="43"/>
      <c r="AM116" s="44"/>
      <c r="AN116" s="43"/>
      <c r="AO116" s="44"/>
      <c r="AP116" s="60"/>
      <c r="AQ116" s="61"/>
      <c r="AR116" s="45">
        <v>42475</v>
      </c>
      <c r="AS116" s="46"/>
      <c r="AT116" s="47"/>
      <c r="AU116" s="74" t="s">
        <v>243</v>
      </c>
      <c r="AV116" s="75"/>
      <c r="AW116" s="75"/>
      <c r="AX116" s="75"/>
      <c r="AY116" s="76"/>
      <c r="BA116" s="63" t="s">
        <v>6</v>
      </c>
      <c r="BB116" s="64"/>
      <c r="BC116" s="51">
        <f>AL143</f>
        <v>-2799</v>
      </c>
      <c r="BD116" s="52"/>
      <c r="BG116" s="90"/>
      <c r="BH116" s="90"/>
      <c r="BI116" s="90"/>
      <c r="BJ116" s="90"/>
      <c r="BK116" s="90"/>
      <c r="BL116" s="90"/>
      <c r="BM116" s="81">
        <v>-2799</v>
      </c>
      <c r="BN116" s="81"/>
      <c r="BO116" s="90"/>
      <c r="BP116" s="90"/>
      <c r="BQ116" s="90"/>
      <c r="BR116" s="90"/>
      <c r="BS116" s="37">
        <v>42102</v>
      </c>
      <c r="BT116" s="37"/>
      <c r="BU116" s="37"/>
      <c r="BV116" s="62" t="s">
        <v>80</v>
      </c>
      <c r="BW116" s="62"/>
      <c r="BX116" s="62"/>
      <c r="BY116" s="62"/>
      <c r="BZ116" s="62"/>
      <c r="CB116" s="63" t="s">
        <v>6</v>
      </c>
      <c r="CC116" s="64"/>
      <c r="CD116" s="51">
        <f>BM143</f>
        <v>-80807</v>
      </c>
      <c r="CE116" s="52"/>
    </row>
    <row r="117" spans="32:83" x14ac:dyDescent="0.25">
      <c r="AF117" s="60"/>
      <c r="AG117" s="61"/>
      <c r="AH117" s="60">
        <v>-699</v>
      </c>
      <c r="AI117" s="61"/>
      <c r="AJ117" s="60"/>
      <c r="AK117" s="61"/>
      <c r="AL117" s="43"/>
      <c r="AM117" s="44"/>
      <c r="AN117" s="43"/>
      <c r="AO117" s="44"/>
      <c r="AP117" s="60"/>
      <c r="AQ117" s="61"/>
      <c r="AR117" s="45">
        <v>42475</v>
      </c>
      <c r="AS117" s="46"/>
      <c r="AT117" s="47"/>
      <c r="AU117" s="74" t="s">
        <v>244</v>
      </c>
      <c r="AV117" s="75"/>
      <c r="AW117" s="75"/>
      <c r="AX117" s="75"/>
      <c r="AY117" s="76"/>
      <c r="BA117" s="63" t="s">
        <v>7</v>
      </c>
      <c r="BB117" s="64"/>
      <c r="BC117" s="51">
        <f>AN143</f>
        <v>-3886</v>
      </c>
      <c r="BD117" s="52"/>
      <c r="BG117" s="90"/>
      <c r="BH117" s="90"/>
      <c r="BI117" s="90"/>
      <c r="BJ117" s="90"/>
      <c r="BK117" s="90"/>
      <c r="BL117" s="90"/>
      <c r="BM117" s="81">
        <v>-1198</v>
      </c>
      <c r="BN117" s="81"/>
      <c r="BO117" s="90"/>
      <c r="BP117" s="90"/>
      <c r="BQ117" s="90"/>
      <c r="BR117" s="90"/>
      <c r="BS117" s="37">
        <v>42102</v>
      </c>
      <c r="BT117" s="37"/>
      <c r="BU117" s="37"/>
      <c r="BV117" s="62" t="s">
        <v>81</v>
      </c>
      <c r="BW117" s="62"/>
      <c r="BX117" s="62"/>
      <c r="BY117" s="62"/>
      <c r="BZ117" s="62"/>
      <c r="CB117" s="63" t="s">
        <v>7</v>
      </c>
      <c r="CC117" s="64"/>
      <c r="CD117" s="51">
        <f>BO143</f>
        <v>0</v>
      </c>
      <c r="CE117" s="52"/>
    </row>
    <row r="118" spans="32:83" x14ac:dyDescent="0.25">
      <c r="AF118" s="60"/>
      <c r="AG118" s="61"/>
      <c r="AH118" s="60"/>
      <c r="AI118" s="61"/>
      <c r="AJ118" s="60"/>
      <c r="AK118" s="61"/>
      <c r="AL118" s="43"/>
      <c r="AM118" s="44"/>
      <c r="AN118" s="43"/>
      <c r="AO118" s="44"/>
      <c r="AP118" s="60">
        <v>-1888</v>
      </c>
      <c r="AQ118" s="61"/>
      <c r="AR118" s="45">
        <v>42476</v>
      </c>
      <c r="AS118" s="46"/>
      <c r="AT118" s="47"/>
      <c r="AU118" s="74" t="s">
        <v>245</v>
      </c>
      <c r="AV118" s="75"/>
      <c r="AW118" s="75"/>
      <c r="AX118" s="75"/>
      <c r="AY118" s="76"/>
      <c r="BA118" s="63" t="s">
        <v>17</v>
      </c>
      <c r="BB118" s="64"/>
      <c r="BC118" s="51">
        <f>AP143</f>
        <v>-4849</v>
      </c>
      <c r="BD118" s="52"/>
      <c r="BG118" s="90"/>
      <c r="BH118" s="90"/>
      <c r="BI118" s="90"/>
      <c r="BJ118" s="90"/>
      <c r="BK118" s="90"/>
      <c r="BL118" s="90"/>
      <c r="BM118" s="81">
        <v>-1198</v>
      </c>
      <c r="BN118" s="81"/>
      <c r="BO118" s="90"/>
      <c r="BP118" s="90"/>
      <c r="BQ118" s="90"/>
      <c r="BR118" s="90"/>
      <c r="BS118" s="37">
        <v>42103</v>
      </c>
      <c r="BT118" s="37"/>
      <c r="BU118" s="37"/>
      <c r="BV118" s="62" t="s">
        <v>81</v>
      </c>
      <c r="BW118" s="62"/>
      <c r="BX118" s="62"/>
      <c r="BY118" s="62"/>
      <c r="BZ118" s="62"/>
      <c r="CB118" s="63" t="s">
        <v>17</v>
      </c>
      <c r="CC118" s="64"/>
      <c r="CD118" s="51">
        <f>BQ143</f>
        <v>0</v>
      </c>
      <c r="CE118" s="52"/>
    </row>
    <row r="119" spans="32:83" x14ac:dyDescent="0.25">
      <c r="AF119" s="60"/>
      <c r="AG119" s="61"/>
      <c r="AH119" s="60"/>
      <c r="AI119" s="61"/>
      <c r="AJ119" s="60">
        <v>-2472</v>
      </c>
      <c r="AK119" s="61"/>
      <c r="AL119" s="43"/>
      <c r="AM119" s="44"/>
      <c r="AN119" s="43"/>
      <c r="AO119" s="44"/>
      <c r="AP119" s="60"/>
      <c r="AQ119" s="61"/>
      <c r="AR119" s="45">
        <v>42477</v>
      </c>
      <c r="AS119" s="46"/>
      <c r="AT119" s="47"/>
      <c r="AU119" s="74" t="s">
        <v>246</v>
      </c>
      <c r="AV119" s="75"/>
      <c r="AW119" s="75"/>
      <c r="AX119" s="75"/>
      <c r="AY119" s="76"/>
      <c r="BA119" s="56" t="s">
        <v>2</v>
      </c>
      <c r="BB119" s="57"/>
      <c r="BC119" s="58">
        <f>SUM(BC113:BD118)</f>
        <v>-2550</v>
      </c>
      <c r="BD119" s="59"/>
      <c r="BG119" s="90"/>
      <c r="BH119" s="90"/>
      <c r="BI119" s="90"/>
      <c r="BJ119" s="90"/>
      <c r="BK119" s="90"/>
      <c r="BL119" s="90"/>
      <c r="BM119" s="81">
        <v>-898</v>
      </c>
      <c r="BN119" s="81"/>
      <c r="BO119" s="90"/>
      <c r="BP119" s="90"/>
      <c r="BQ119" s="90"/>
      <c r="BR119" s="90"/>
      <c r="BS119" s="37">
        <v>42103</v>
      </c>
      <c r="BT119" s="37"/>
      <c r="BU119" s="37"/>
      <c r="BV119" s="62" t="s">
        <v>82</v>
      </c>
      <c r="BW119" s="62"/>
      <c r="BX119" s="62"/>
      <c r="BY119" s="62"/>
      <c r="BZ119" s="62"/>
      <c r="CB119" s="56" t="s">
        <v>2</v>
      </c>
      <c r="CC119" s="57"/>
      <c r="CD119" s="58">
        <f>SUM(CD113:CE118)</f>
        <v>-22820</v>
      </c>
      <c r="CE119" s="59"/>
    </row>
    <row r="120" spans="32:83" x14ac:dyDescent="0.25">
      <c r="AF120" s="60"/>
      <c r="AG120" s="61"/>
      <c r="AH120" s="60"/>
      <c r="AI120" s="61"/>
      <c r="AJ120" s="60"/>
      <c r="AK120" s="61"/>
      <c r="AL120" s="43"/>
      <c r="AM120" s="44"/>
      <c r="AN120" s="60">
        <v>-252</v>
      </c>
      <c r="AO120" s="61"/>
      <c r="AP120" s="60"/>
      <c r="AQ120" s="61"/>
      <c r="AR120" s="45">
        <v>42478</v>
      </c>
      <c r="AS120" s="46"/>
      <c r="AT120" s="47"/>
      <c r="AU120" s="74" t="s">
        <v>247</v>
      </c>
      <c r="AV120" s="75"/>
      <c r="AW120" s="75"/>
      <c r="AX120" s="75"/>
      <c r="AY120" s="76"/>
      <c r="BG120" s="90"/>
      <c r="BH120" s="90"/>
      <c r="BI120" s="90"/>
      <c r="BJ120" s="90"/>
      <c r="BK120" s="90"/>
      <c r="BL120" s="90"/>
      <c r="BM120" s="81">
        <v>-2799</v>
      </c>
      <c r="BN120" s="81"/>
      <c r="BO120" s="90"/>
      <c r="BP120" s="90"/>
      <c r="BQ120" s="90"/>
      <c r="BR120" s="90"/>
      <c r="BS120" s="37">
        <v>42103</v>
      </c>
      <c r="BT120" s="37"/>
      <c r="BU120" s="37"/>
      <c r="BV120" s="62" t="s">
        <v>83</v>
      </c>
      <c r="BW120" s="62"/>
      <c r="BX120" s="62"/>
      <c r="BY120" s="62"/>
      <c r="BZ120" s="62"/>
    </row>
    <row r="121" spans="32:83" x14ac:dyDescent="0.25">
      <c r="AF121" s="60"/>
      <c r="AG121" s="61"/>
      <c r="AH121" s="60"/>
      <c r="AI121" s="61"/>
      <c r="AJ121" s="60"/>
      <c r="AK121" s="61"/>
      <c r="AL121" s="43"/>
      <c r="AM121" s="44"/>
      <c r="AN121" s="60">
        <v>-1944</v>
      </c>
      <c r="AO121" s="61"/>
      <c r="AP121" s="60"/>
      <c r="AQ121" s="61"/>
      <c r="AR121" s="45">
        <v>42480</v>
      </c>
      <c r="AS121" s="46"/>
      <c r="AT121" s="47"/>
      <c r="AU121" s="74" t="s">
        <v>248</v>
      </c>
      <c r="AV121" s="75"/>
      <c r="AW121" s="75"/>
      <c r="AX121" s="75"/>
      <c r="AY121" s="76"/>
      <c r="BG121" s="90"/>
      <c r="BH121" s="90"/>
      <c r="BI121" s="90"/>
      <c r="BJ121" s="90"/>
      <c r="BK121" s="90"/>
      <c r="BL121" s="90"/>
      <c r="BM121" s="81">
        <v>-2538</v>
      </c>
      <c r="BN121" s="81"/>
      <c r="BO121" s="90"/>
      <c r="BP121" s="90"/>
      <c r="BQ121" s="90"/>
      <c r="BR121" s="90"/>
      <c r="BS121" s="37">
        <v>42104</v>
      </c>
      <c r="BT121" s="37"/>
      <c r="BU121" s="37"/>
      <c r="BV121" s="62" t="s">
        <v>84</v>
      </c>
      <c r="BW121" s="62"/>
      <c r="BX121" s="62"/>
      <c r="BY121" s="62"/>
      <c r="BZ121" s="62"/>
    </row>
    <row r="122" spans="32:83" x14ac:dyDescent="0.25">
      <c r="AF122" s="60"/>
      <c r="AG122" s="61"/>
      <c r="AH122" s="60"/>
      <c r="AI122" s="61"/>
      <c r="AJ122" s="60">
        <v>-2041</v>
      </c>
      <c r="AK122" s="61"/>
      <c r="AL122" s="43"/>
      <c r="AM122" s="44"/>
      <c r="AN122" s="60"/>
      <c r="AO122" s="61"/>
      <c r="AP122" s="60"/>
      <c r="AQ122" s="61"/>
      <c r="AR122" s="45">
        <v>42480</v>
      </c>
      <c r="AS122" s="46"/>
      <c r="AT122" s="47"/>
      <c r="AU122" s="74" t="s">
        <v>249</v>
      </c>
      <c r="AV122" s="75"/>
      <c r="AW122" s="75"/>
      <c r="AX122" s="75"/>
      <c r="AY122" s="76"/>
      <c r="BG122" s="90"/>
      <c r="BH122" s="90"/>
      <c r="BI122" s="90"/>
      <c r="BJ122" s="90"/>
      <c r="BK122" s="90"/>
      <c r="BL122" s="90"/>
      <c r="BM122" s="81">
        <v>-2259</v>
      </c>
      <c r="BN122" s="81"/>
      <c r="BO122" s="90"/>
      <c r="BP122" s="90"/>
      <c r="BQ122" s="90"/>
      <c r="BR122" s="90"/>
      <c r="BS122" s="37">
        <v>42104</v>
      </c>
      <c r="BT122" s="37"/>
      <c r="BU122" s="37"/>
      <c r="BV122" s="62" t="s">
        <v>85</v>
      </c>
      <c r="BW122" s="62"/>
      <c r="BX122" s="62"/>
      <c r="BY122" s="62"/>
      <c r="BZ122" s="62"/>
    </row>
    <row r="123" spans="32:83" x14ac:dyDescent="0.25">
      <c r="AF123" s="60">
        <v>9219</v>
      </c>
      <c r="AG123" s="61"/>
      <c r="AH123" s="60"/>
      <c r="AI123" s="61"/>
      <c r="AJ123" s="60"/>
      <c r="AK123" s="61"/>
      <c r="AL123" s="43"/>
      <c r="AM123" s="44"/>
      <c r="AN123" s="60"/>
      <c r="AO123" s="61"/>
      <c r="AP123" s="60"/>
      <c r="AQ123" s="61"/>
      <c r="AR123" s="45">
        <v>42490</v>
      </c>
      <c r="AS123" s="46"/>
      <c r="AT123" s="47"/>
      <c r="AU123" s="74" t="s">
        <v>16</v>
      </c>
      <c r="AV123" s="75"/>
      <c r="AW123" s="75"/>
      <c r="AX123" s="75"/>
      <c r="AY123" s="76"/>
      <c r="BG123" s="90"/>
      <c r="BH123" s="90"/>
      <c r="BI123" s="90"/>
      <c r="BJ123" s="90"/>
      <c r="BK123" s="90">
        <v>-8467</v>
      </c>
      <c r="BL123" s="90"/>
      <c r="BM123" s="90"/>
      <c r="BN123" s="90"/>
      <c r="BO123" s="90"/>
      <c r="BP123" s="90"/>
      <c r="BQ123" s="90"/>
      <c r="BR123" s="90"/>
      <c r="BS123" s="37">
        <v>42108</v>
      </c>
      <c r="BT123" s="37"/>
      <c r="BU123" s="37"/>
      <c r="BV123" s="62" t="s">
        <v>86</v>
      </c>
      <c r="BW123" s="62"/>
      <c r="BX123" s="62"/>
      <c r="BY123" s="62"/>
      <c r="BZ123" s="62"/>
    </row>
    <row r="124" spans="32:83" x14ac:dyDescent="0.25">
      <c r="AF124" s="60"/>
      <c r="AG124" s="61"/>
      <c r="AH124" s="60">
        <v>-1799</v>
      </c>
      <c r="AI124" s="61"/>
      <c r="AJ124" s="60"/>
      <c r="AK124" s="61"/>
      <c r="AL124" s="43"/>
      <c r="AM124" s="44"/>
      <c r="AN124" s="60"/>
      <c r="AO124" s="61"/>
      <c r="AP124" s="60"/>
      <c r="AQ124" s="61"/>
      <c r="AR124" s="45">
        <v>42481</v>
      </c>
      <c r="AS124" s="46"/>
      <c r="AT124" s="47"/>
      <c r="AU124" s="74" t="s">
        <v>250</v>
      </c>
      <c r="AV124" s="75"/>
      <c r="AW124" s="75"/>
      <c r="AX124" s="75"/>
      <c r="AY124" s="76"/>
      <c r="BG124" s="90"/>
      <c r="BH124" s="90"/>
      <c r="BI124" s="90"/>
      <c r="BJ124" s="90"/>
      <c r="BK124" s="90"/>
      <c r="BL124" s="90"/>
      <c r="BM124" s="81">
        <v>-13431</v>
      </c>
      <c r="BN124" s="81"/>
      <c r="BO124" s="90"/>
      <c r="BP124" s="90"/>
      <c r="BQ124" s="90"/>
      <c r="BR124" s="90"/>
      <c r="BS124" s="37">
        <v>42114</v>
      </c>
      <c r="BT124" s="37"/>
      <c r="BU124" s="37"/>
      <c r="BV124" s="62" t="s">
        <v>87</v>
      </c>
      <c r="BW124" s="62"/>
      <c r="BX124" s="62"/>
      <c r="BY124" s="62"/>
      <c r="BZ124" s="62"/>
    </row>
    <row r="125" spans="32:83" x14ac:dyDescent="0.25">
      <c r="AF125" s="60"/>
      <c r="AG125" s="61"/>
      <c r="AH125" s="60"/>
      <c r="AI125" s="61"/>
      <c r="AJ125" s="60"/>
      <c r="AK125" s="61"/>
      <c r="AL125" s="43">
        <v>-2799</v>
      </c>
      <c r="AM125" s="44"/>
      <c r="AN125" s="60"/>
      <c r="AO125" s="61"/>
      <c r="AP125" s="60"/>
      <c r="AQ125" s="61"/>
      <c r="AR125" s="45">
        <v>42482</v>
      </c>
      <c r="AS125" s="46"/>
      <c r="AT125" s="47"/>
      <c r="AU125" s="74" t="s">
        <v>251</v>
      </c>
      <c r="AV125" s="75"/>
      <c r="AW125" s="75"/>
      <c r="AX125" s="75"/>
      <c r="AY125" s="76"/>
      <c r="BG125" s="90"/>
      <c r="BH125" s="90"/>
      <c r="BI125" s="90"/>
      <c r="BJ125" s="90"/>
      <c r="BK125" s="90"/>
      <c r="BL125" s="90"/>
      <c r="BM125" s="81">
        <v>-3358</v>
      </c>
      <c r="BN125" s="81"/>
      <c r="BO125" s="90"/>
      <c r="BP125" s="90"/>
      <c r="BQ125" s="90"/>
      <c r="BR125" s="90"/>
      <c r="BS125" s="37">
        <v>42114</v>
      </c>
      <c r="BT125" s="37"/>
      <c r="BU125" s="37"/>
      <c r="BV125" s="62" t="s">
        <v>88</v>
      </c>
      <c r="BW125" s="62"/>
      <c r="BX125" s="62"/>
      <c r="BY125" s="62"/>
      <c r="BZ125" s="62"/>
    </row>
    <row r="126" spans="32:83" x14ac:dyDescent="0.25">
      <c r="AF126" s="60"/>
      <c r="AG126" s="61"/>
      <c r="AH126" s="60"/>
      <c r="AI126" s="61"/>
      <c r="AJ126" s="60">
        <v>-5109</v>
      </c>
      <c r="AK126" s="61"/>
      <c r="AL126" s="43"/>
      <c r="AM126" s="44"/>
      <c r="AN126" s="60"/>
      <c r="AO126" s="61"/>
      <c r="AP126" s="60"/>
      <c r="AQ126" s="61"/>
      <c r="AR126" s="45">
        <v>42487</v>
      </c>
      <c r="AS126" s="46"/>
      <c r="AT126" s="47"/>
      <c r="AU126" s="74" t="s">
        <v>252</v>
      </c>
      <c r="AV126" s="75"/>
      <c r="AW126" s="75"/>
      <c r="AX126" s="75"/>
      <c r="AY126" s="76"/>
      <c r="BG126" s="90"/>
      <c r="BH126" s="90"/>
      <c r="BI126" s="90"/>
      <c r="BJ126" s="90"/>
      <c r="BK126" s="90"/>
      <c r="BL126" s="90"/>
      <c r="BM126" s="81">
        <v>-7480</v>
      </c>
      <c r="BN126" s="81"/>
      <c r="BO126" s="90"/>
      <c r="BP126" s="90"/>
      <c r="BQ126" s="90"/>
      <c r="BR126" s="90"/>
      <c r="BS126" s="37">
        <v>42115</v>
      </c>
      <c r="BT126" s="37"/>
      <c r="BU126" s="37"/>
      <c r="BV126" s="62" t="s">
        <v>89</v>
      </c>
      <c r="BW126" s="62"/>
      <c r="BX126" s="62"/>
      <c r="BY126" s="62"/>
      <c r="BZ126" s="62"/>
    </row>
    <row r="127" spans="32:83" x14ac:dyDescent="0.25">
      <c r="AF127" s="60"/>
      <c r="AG127" s="61"/>
      <c r="AH127" s="60"/>
      <c r="AI127" s="61"/>
      <c r="AJ127" s="43"/>
      <c r="AK127" s="44"/>
      <c r="AL127" s="43"/>
      <c r="AM127" s="44"/>
      <c r="AN127" s="60"/>
      <c r="AO127" s="61"/>
      <c r="AP127" s="60">
        <v>-1508</v>
      </c>
      <c r="AQ127" s="61"/>
      <c r="AR127" s="45">
        <v>42489</v>
      </c>
      <c r="AS127" s="46"/>
      <c r="AT127" s="47"/>
      <c r="AU127" s="74" t="s">
        <v>253</v>
      </c>
      <c r="AV127" s="75"/>
      <c r="AW127" s="75"/>
      <c r="AX127" s="75"/>
      <c r="AY127" s="76"/>
      <c r="BG127" s="90"/>
      <c r="BH127" s="90"/>
      <c r="BI127" s="90"/>
      <c r="BJ127" s="90"/>
      <c r="BK127" s="90"/>
      <c r="BL127" s="90"/>
      <c r="BM127" s="81">
        <v>-11999</v>
      </c>
      <c r="BN127" s="81"/>
      <c r="BO127" s="90"/>
      <c r="BP127" s="90"/>
      <c r="BQ127" s="90"/>
      <c r="BR127" s="90"/>
      <c r="BS127" s="37">
        <v>42119</v>
      </c>
      <c r="BT127" s="37"/>
      <c r="BU127" s="37"/>
      <c r="BV127" s="62" t="s">
        <v>90</v>
      </c>
      <c r="BW127" s="62"/>
      <c r="BX127" s="62"/>
      <c r="BY127" s="62"/>
      <c r="BZ127" s="62"/>
    </row>
    <row r="128" spans="32:83" x14ac:dyDescent="0.25">
      <c r="AF128" s="60"/>
      <c r="AG128" s="61"/>
      <c r="AH128" s="60"/>
      <c r="AI128" s="61"/>
      <c r="AJ128" s="43"/>
      <c r="AK128" s="44"/>
      <c r="AL128" s="43"/>
      <c r="AM128" s="44"/>
      <c r="AN128" s="60">
        <v>-1690</v>
      </c>
      <c r="AO128" s="61"/>
      <c r="AP128" s="43"/>
      <c r="AQ128" s="44"/>
      <c r="AR128" s="45">
        <v>42489</v>
      </c>
      <c r="AS128" s="46"/>
      <c r="AT128" s="47"/>
      <c r="AU128" s="74" t="s">
        <v>254</v>
      </c>
      <c r="AV128" s="75"/>
      <c r="AW128" s="75"/>
      <c r="AX128" s="75"/>
      <c r="AY128" s="76"/>
      <c r="BG128" s="90"/>
      <c r="BH128" s="90"/>
      <c r="BI128" s="90"/>
      <c r="BJ128" s="90"/>
      <c r="BK128" s="90">
        <v>-1910</v>
      </c>
      <c r="BL128" s="90"/>
      <c r="BM128" s="90"/>
      <c r="BN128" s="90"/>
      <c r="BO128" s="90"/>
      <c r="BP128" s="90"/>
      <c r="BQ128" s="90"/>
      <c r="BR128" s="90"/>
      <c r="BS128" s="37">
        <v>42123</v>
      </c>
      <c r="BT128" s="37"/>
      <c r="BU128" s="37"/>
      <c r="BV128" s="62" t="s">
        <v>91</v>
      </c>
      <c r="BW128" s="62"/>
      <c r="BX128" s="62"/>
      <c r="BY128" s="62"/>
      <c r="BZ128" s="62"/>
    </row>
    <row r="129" spans="32:78" x14ac:dyDescent="0.25">
      <c r="AF129" s="60"/>
      <c r="AG129" s="61"/>
      <c r="AH129" s="60">
        <v>-5999</v>
      </c>
      <c r="AI129" s="61"/>
      <c r="AJ129" s="43"/>
      <c r="AK129" s="44"/>
      <c r="AL129" s="43"/>
      <c r="AM129" s="44"/>
      <c r="AN129" s="43"/>
      <c r="AO129" s="44"/>
      <c r="AP129" s="43"/>
      <c r="AQ129" s="44"/>
      <c r="AR129" s="45">
        <v>42490</v>
      </c>
      <c r="AS129" s="46"/>
      <c r="AT129" s="47"/>
      <c r="AU129" s="74" t="s">
        <v>255</v>
      </c>
      <c r="AV129" s="75"/>
      <c r="AW129" s="75"/>
      <c r="AX129" s="75"/>
      <c r="AY129" s="76"/>
      <c r="BG129" s="90"/>
      <c r="BH129" s="90"/>
      <c r="BI129" s="90"/>
      <c r="BJ129" s="90"/>
      <c r="BK129" s="90"/>
      <c r="BL129" s="90"/>
      <c r="BM129" s="90"/>
      <c r="BN129" s="90"/>
      <c r="BO129" s="90"/>
      <c r="BP129" s="90"/>
      <c r="BQ129" s="90"/>
      <c r="BR129" s="90"/>
      <c r="BS129" s="37"/>
      <c r="BT129" s="37"/>
      <c r="BU129" s="37"/>
      <c r="BV129" s="83"/>
      <c r="BW129" s="83"/>
      <c r="BX129" s="83"/>
      <c r="BY129" s="83"/>
      <c r="BZ129" s="83"/>
    </row>
    <row r="130" spans="32:78" x14ac:dyDescent="0.25">
      <c r="AF130" s="60">
        <v>-56083</v>
      </c>
      <c r="AG130" s="61"/>
      <c r="AH130" s="43"/>
      <c r="AI130" s="44"/>
      <c r="AJ130" s="43"/>
      <c r="AK130" s="44"/>
      <c r="AL130" s="43"/>
      <c r="AM130" s="44"/>
      <c r="AN130" s="43"/>
      <c r="AO130" s="44"/>
      <c r="AP130" s="43"/>
      <c r="AQ130" s="44"/>
      <c r="AR130" s="45">
        <v>42490</v>
      </c>
      <c r="AS130" s="46"/>
      <c r="AT130" s="47"/>
      <c r="AU130" s="74" t="s">
        <v>256</v>
      </c>
      <c r="AV130" s="75"/>
      <c r="AW130" s="75"/>
      <c r="AX130" s="75"/>
      <c r="AY130" s="76"/>
      <c r="BG130" s="90"/>
      <c r="BH130" s="90"/>
      <c r="BI130" s="90"/>
      <c r="BJ130" s="90"/>
      <c r="BK130" s="90"/>
      <c r="BL130" s="90"/>
      <c r="BM130" s="90"/>
      <c r="BN130" s="90"/>
      <c r="BO130" s="90"/>
      <c r="BP130" s="90"/>
      <c r="BQ130" s="90"/>
      <c r="BR130" s="90"/>
      <c r="BS130" s="37"/>
      <c r="BT130" s="37"/>
      <c r="BU130" s="37"/>
      <c r="BV130" s="83"/>
      <c r="BW130" s="83"/>
      <c r="BX130" s="83"/>
      <c r="BY130" s="83"/>
      <c r="BZ130" s="83"/>
    </row>
    <row r="131" spans="32:78" x14ac:dyDescent="0.25">
      <c r="AF131" s="43"/>
      <c r="AG131" s="44"/>
      <c r="AH131" s="43"/>
      <c r="AI131" s="44"/>
      <c r="AJ131" s="43"/>
      <c r="AK131" s="44"/>
      <c r="AL131" s="43"/>
      <c r="AM131" s="44"/>
      <c r="AN131" s="43"/>
      <c r="AO131" s="44"/>
      <c r="AP131" s="43"/>
      <c r="AQ131" s="44"/>
      <c r="AR131" s="45"/>
      <c r="AS131" s="46"/>
      <c r="AT131" s="47"/>
      <c r="AU131" s="48"/>
      <c r="AV131" s="49"/>
      <c r="AW131" s="49"/>
      <c r="AX131" s="49"/>
      <c r="AY131" s="50"/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90"/>
      <c r="BR131" s="90"/>
      <c r="BS131" s="37"/>
      <c r="BT131" s="37"/>
      <c r="BU131" s="37"/>
      <c r="BV131" s="83"/>
      <c r="BW131" s="83"/>
      <c r="BX131" s="83"/>
      <c r="BY131" s="83"/>
      <c r="BZ131" s="83"/>
    </row>
    <row r="132" spans="32:78" x14ac:dyDescent="0.25">
      <c r="AF132" s="43"/>
      <c r="AG132" s="44"/>
      <c r="AH132" s="43"/>
      <c r="AI132" s="44"/>
      <c r="AJ132" s="43"/>
      <c r="AK132" s="44"/>
      <c r="AL132" s="43"/>
      <c r="AM132" s="44"/>
      <c r="AN132" s="43"/>
      <c r="AO132" s="44"/>
      <c r="AP132" s="43"/>
      <c r="AQ132" s="44"/>
      <c r="AR132" s="45"/>
      <c r="AS132" s="46"/>
      <c r="AT132" s="47"/>
      <c r="AU132" s="48"/>
      <c r="AV132" s="49"/>
      <c r="AW132" s="49"/>
      <c r="AX132" s="49"/>
      <c r="AY132" s="50"/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90"/>
      <c r="BR132" s="90"/>
      <c r="BS132" s="37"/>
      <c r="BT132" s="37"/>
      <c r="BU132" s="37"/>
      <c r="BV132" s="83"/>
      <c r="BW132" s="83"/>
      <c r="BX132" s="83"/>
      <c r="BY132" s="83"/>
      <c r="BZ132" s="83"/>
    </row>
    <row r="133" spans="32:78" x14ac:dyDescent="0.25">
      <c r="AF133" s="43"/>
      <c r="AG133" s="44"/>
      <c r="AH133" s="43"/>
      <c r="AI133" s="44"/>
      <c r="AJ133" s="43"/>
      <c r="AK133" s="44"/>
      <c r="AL133" s="43"/>
      <c r="AM133" s="44"/>
      <c r="AN133" s="43"/>
      <c r="AO133" s="44"/>
      <c r="AP133" s="43"/>
      <c r="AQ133" s="44"/>
      <c r="AR133" s="45"/>
      <c r="AS133" s="46"/>
      <c r="AT133" s="47"/>
      <c r="AU133" s="48"/>
      <c r="AV133" s="49"/>
      <c r="AW133" s="49"/>
      <c r="AX133" s="49"/>
      <c r="AY133" s="50"/>
      <c r="BG133" s="43"/>
      <c r="BH133" s="44"/>
      <c r="BI133" s="43"/>
      <c r="BJ133" s="44"/>
      <c r="BK133" s="43"/>
      <c r="BL133" s="44"/>
      <c r="BM133" s="43"/>
      <c r="BN133" s="44"/>
      <c r="BO133" s="43"/>
      <c r="BP133" s="44"/>
      <c r="BQ133" s="43"/>
      <c r="BR133" s="44"/>
      <c r="BS133" s="45"/>
      <c r="BT133" s="46"/>
      <c r="BU133" s="47"/>
      <c r="BV133" s="48"/>
      <c r="BW133" s="49"/>
      <c r="BX133" s="49"/>
      <c r="BY133" s="49"/>
      <c r="BZ133" s="50"/>
    </row>
    <row r="134" spans="32:78" x14ac:dyDescent="0.25">
      <c r="AF134" s="51"/>
      <c r="AG134" s="52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45"/>
      <c r="AS134" s="46"/>
      <c r="AT134" s="47"/>
      <c r="AU134" s="53"/>
      <c r="AV134" s="54"/>
      <c r="AW134" s="54"/>
      <c r="AX134" s="54"/>
      <c r="AY134" s="55"/>
      <c r="BG134" s="51"/>
      <c r="BH134" s="52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45"/>
      <c r="BT134" s="46"/>
      <c r="BU134" s="47"/>
      <c r="BV134" s="53"/>
      <c r="BW134" s="54"/>
      <c r="BX134" s="54"/>
      <c r="BY134" s="54"/>
      <c r="BZ134" s="55"/>
    </row>
    <row r="135" spans="32:78" x14ac:dyDescent="0.25">
      <c r="AF135" s="51"/>
      <c r="AG135" s="52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45"/>
      <c r="AS135" s="46"/>
      <c r="AT135" s="47"/>
      <c r="AU135" s="53"/>
      <c r="AV135" s="54"/>
      <c r="AW135" s="54"/>
      <c r="AX135" s="54"/>
      <c r="AY135" s="55"/>
      <c r="BG135" s="51"/>
      <c r="BH135" s="52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45"/>
      <c r="BT135" s="46"/>
      <c r="BU135" s="47"/>
      <c r="BV135" s="53"/>
      <c r="BW135" s="54"/>
      <c r="BX135" s="54"/>
      <c r="BY135" s="54"/>
      <c r="BZ135" s="55"/>
    </row>
    <row r="136" spans="32:78" x14ac:dyDescent="0.25"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7"/>
      <c r="AS136" s="37"/>
      <c r="AT136" s="37"/>
      <c r="AU136" s="38"/>
      <c r="AV136" s="38"/>
      <c r="AW136" s="38"/>
      <c r="AX136" s="38"/>
      <c r="AY136" s="38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7"/>
      <c r="BT136" s="37"/>
      <c r="BU136" s="37"/>
      <c r="BV136" s="38"/>
      <c r="BW136" s="38"/>
      <c r="BX136" s="38"/>
      <c r="BY136" s="38"/>
      <c r="BZ136" s="38"/>
    </row>
    <row r="137" spans="32:78" x14ac:dyDescent="0.25"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7"/>
      <c r="AS137" s="37"/>
      <c r="AT137" s="37"/>
      <c r="AU137" s="38"/>
      <c r="AV137" s="38"/>
      <c r="AW137" s="38"/>
      <c r="AX137" s="38"/>
      <c r="AY137" s="38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7"/>
      <c r="BT137" s="37"/>
      <c r="BU137" s="37"/>
      <c r="BV137" s="38"/>
      <c r="BW137" s="38"/>
      <c r="BX137" s="38"/>
      <c r="BY137" s="38"/>
      <c r="BZ137" s="38"/>
    </row>
    <row r="138" spans="32:78" x14ac:dyDescent="0.25"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7"/>
      <c r="AS138" s="37"/>
      <c r="AT138" s="37"/>
      <c r="AU138" s="38"/>
      <c r="AV138" s="38"/>
      <c r="AW138" s="38"/>
      <c r="AX138" s="38"/>
      <c r="AY138" s="38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7"/>
      <c r="BT138" s="37"/>
      <c r="BU138" s="37"/>
      <c r="BV138" s="38"/>
      <c r="BW138" s="38"/>
      <c r="BX138" s="38"/>
      <c r="BY138" s="38"/>
      <c r="BZ138" s="38"/>
    </row>
    <row r="139" spans="32:78" x14ac:dyDescent="0.25"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7"/>
      <c r="AS139" s="37"/>
      <c r="AT139" s="37"/>
      <c r="AU139" s="38"/>
      <c r="AV139" s="38"/>
      <c r="AW139" s="38"/>
      <c r="AX139" s="38"/>
      <c r="AY139" s="38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7"/>
      <c r="BT139" s="37"/>
      <c r="BU139" s="37"/>
      <c r="BV139" s="38"/>
      <c r="BW139" s="38"/>
      <c r="BX139" s="38"/>
      <c r="BY139" s="38"/>
      <c r="BZ139" s="38"/>
    </row>
    <row r="140" spans="32:78" x14ac:dyDescent="0.25"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7"/>
      <c r="AS140" s="37"/>
      <c r="AT140" s="37"/>
      <c r="AU140" s="38"/>
      <c r="AV140" s="38"/>
      <c r="AW140" s="38"/>
      <c r="AX140" s="38"/>
      <c r="AY140" s="38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7"/>
      <c r="BT140" s="37"/>
      <c r="BU140" s="37"/>
      <c r="BV140" s="38"/>
      <c r="BW140" s="38"/>
      <c r="BX140" s="38"/>
      <c r="BY140" s="38"/>
      <c r="BZ140" s="38"/>
    </row>
    <row r="141" spans="32:78" x14ac:dyDescent="0.25"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7"/>
      <c r="AS141" s="37"/>
      <c r="AT141" s="37"/>
      <c r="AU141" s="38"/>
      <c r="AV141" s="38"/>
      <c r="AW141" s="38"/>
      <c r="AX141" s="38"/>
      <c r="AY141" s="38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7"/>
      <c r="BT141" s="37"/>
      <c r="BU141" s="37"/>
      <c r="BV141" s="38"/>
      <c r="BW141" s="38"/>
      <c r="BX141" s="38"/>
      <c r="BY141" s="38"/>
      <c r="BZ141" s="38"/>
    </row>
    <row r="142" spans="32:78" x14ac:dyDescent="0.25"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7"/>
      <c r="AS142" s="37"/>
      <c r="AT142" s="37"/>
      <c r="AU142" s="38"/>
      <c r="AV142" s="38"/>
      <c r="AW142" s="38"/>
      <c r="AX142" s="38"/>
      <c r="AY142" s="38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7"/>
      <c r="BT142" s="37"/>
      <c r="BU142" s="37"/>
      <c r="BV142" s="38"/>
      <c r="BW142" s="38"/>
      <c r="BX142" s="38"/>
      <c r="BY142" s="38"/>
      <c r="BZ142" s="38"/>
    </row>
    <row r="143" spans="32:78" x14ac:dyDescent="0.25">
      <c r="AF143" s="39">
        <f>SUM(AF112:AF142)</f>
        <v>35070</v>
      </c>
      <c r="AG143" s="39"/>
      <c r="AH143" s="39">
        <f>SUM(AH112:AH142)</f>
        <v>-14995</v>
      </c>
      <c r="AI143" s="39"/>
      <c r="AJ143" s="39">
        <f>SUM(AJ112:AJ142)</f>
        <v>-11091</v>
      </c>
      <c r="AK143" s="39"/>
      <c r="AL143" s="39">
        <f>SUM(AL113:AL142)</f>
        <v>-2799</v>
      </c>
      <c r="AM143" s="39"/>
      <c r="AN143" s="39">
        <f>SUM(AN112:AN142)</f>
        <v>-3886</v>
      </c>
      <c r="AO143" s="39"/>
      <c r="AP143" s="39">
        <f>SUM(AP112:AP142)</f>
        <v>-4849</v>
      </c>
      <c r="AQ143" s="39"/>
      <c r="AR143" s="42"/>
      <c r="AS143" s="42"/>
      <c r="AT143" s="42"/>
      <c r="AU143" s="42"/>
      <c r="AV143" s="42"/>
      <c r="AW143" s="42"/>
      <c r="AX143" s="42"/>
      <c r="AY143" s="42"/>
      <c r="BG143" s="39">
        <f>SUM(BG112:BG142)</f>
        <v>68364</v>
      </c>
      <c r="BH143" s="39"/>
      <c r="BI143" s="39">
        <f>SUM(BI112:BI142)</f>
        <v>0</v>
      </c>
      <c r="BJ143" s="39"/>
      <c r="BK143" s="39">
        <f>SUM(BK112:BK142)</f>
        <v>-10377</v>
      </c>
      <c r="BL143" s="39"/>
      <c r="BM143" s="39">
        <f>SUM(BM113:BM142)</f>
        <v>-80807</v>
      </c>
      <c r="BN143" s="39"/>
      <c r="BO143" s="39">
        <f>SUM(BO112:BO142)</f>
        <v>0</v>
      </c>
      <c r="BP143" s="39"/>
      <c r="BQ143" s="39">
        <f>SUM(BQ112:BQ142)</f>
        <v>0</v>
      </c>
      <c r="BR143" s="39"/>
      <c r="BS143" s="42"/>
      <c r="BT143" s="42"/>
      <c r="BU143" s="42"/>
      <c r="BV143" s="42"/>
      <c r="BW143" s="42"/>
      <c r="BX143" s="42"/>
      <c r="BY143" s="42"/>
      <c r="BZ143" s="42"/>
    </row>
    <row r="145" spans="32:83" x14ac:dyDescent="0.25">
      <c r="AF145" s="70" t="s">
        <v>51</v>
      </c>
      <c r="AG145" s="71"/>
      <c r="AH145" s="70">
        <v>2016</v>
      </c>
      <c r="AI145" s="72"/>
      <c r="BG145" s="70" t="s">
        <v>51</v>
      </c>
      <c r="BH145" s="71"/>
      <c r="BI145" s="70">
        <v>2015</v>
      </c>
      <c r="BJ145" s="72"/>
    </row>
    <row r="146" spans="32:83" x14ac:dyDescent="0.25">
      <c r="AF146" s="63" t="s">
        <v>3</v>
      </c>
      <c r="AG146" s="64"/>
      <c r="AH146" s="63" t="s">
        <v>4</v>
      </c>
      <c r="AI146" s="64"/>
      <c r="AJ146" s="63" t="s">
        <v>5</v>
      </c>
      <c r="AK146" s="64"/>
      <c r="AL146" s="63" t="s">
        <v>6</v>
      </c>
      <c r="AM146" s="64"/>
      <c r="AN146" s="63" t="s">
        <v>7</v>
      </c>
      <c r="AO146" s="64"/>
      <c r="AP146" s="66" t="s">
        <v>8</v>
      </c>
      <c r="AQ146" s="67"/>
      <c r="AR146" s="66" t="s">
        <v>9</v>
      </c>
      <c r="AS146" s="68"/>
      <c r="AT146" s="67"/>
      <c r="AU146" s="66" t="s">
        <v>10</v>
      </c>
      <c r="AV146" s="68"/>
      <c r="AW146" s="68"/>
      <c r="AX146" s="68"/>
      <c r="AY146" s="67"/>
      <c r="BG146" s="63" t="s">
        <v>3</v>
      </c>
      <c r="BH146" s="64"/>
      <c r="BI146" s="63" t="s">
        <v>4</v>
      </c>
      <c r="BJ146" s="64"/>
      <c r="BK146" s="63" t="s">
        <v>5</v>
      </c>
      <c r="BL146" s="64"/>
      <c r="BM146" s="63" t="s">
        <v>6</v>
      </c>
      <c r="BN146" s="64"/>
      <c r="BO146" s="63" t="s">
        <v>7</v>
      </c>
      <c r="BP146" s="64"/>
      <c r="BQ146" s="66" t="s">
        <v>8</v>
      </c>
      <c r="BR146" s="67"/>
      <c r="BS146" s="66" t="s">
        <v>9</v>
      </c>
      <c r="BT146" s="68"/>
      <c r="BU146" s="67"/>
      <c r="BV146" s="66" t="s">
        <v>10</v>
      </c>
      <c r="BW146" s="68"/>
      <c r="BX146" s="68"/>
      <c r="BY146" s="68"/>
      <c r="BZ146" s="67"/>
    </row>
    <row r="147" spans="32:83" x14ac:dyDescent="0.25">
      <c r="AF147" s="60">
        <v>32562</v>
      </c>
      <c r="AG147" s="61"/>
      <c r="AH147" s="43"/>
      <c r="AI147" s="44"/>
      <c r="AJ147" s="43"/>
      <c r="AK147" s="44"/>
      <c r="AL147" s="43"/>
      <c r="AM147" s="44"/>
      <c r="AN147" s="43"/>
      <c r="AO147" s="44"/>
      <c r="AP147" s="43"/>
      <c r="AQ147" s="44"/>
      <c r="AR147" s="45">
        <v>42491</v>
      </c>
      <c r="AS147" s="46"/>
      <c r="AT147" s="47"/>
      <c r="AU147" s="48" t="s">
        <v>11</v>
      </c>
      <c r="AV147" s="49"/>
      <c r="AW147" s="49"/>
      <c r="AX147" s="49"/>
      <c r="AY147" s="50"/>
      <c r="BA147" s="69" t="s">
        <v>12</v>
      </c>
      <c r="BB147" s="69"/>
      <c r="BC147" s="69"/>
      <c r="BD147" s="69"/>
      <c r="BG147" s="90">
        <v>40359</v>
      </c>
      <c r="BH147" s="90"/>
      <c r="BI147" s="90"/>
      <c r="BJ147" s="90"/>
      <c r="BK147" s="90"/>
      <c r="BL147" s="90"/>
      <c r="BM147" s="90"/>
      <c r="BN147" s="90"/>
      <c r="BO147" s="90"/>
      <c r="BP147" s="90"/>
      <c r="BQ147" s="90"/>
      <c r="BR147" s="90"/>
      <c r="BS147" s="37">
        <v>42125</v>
      </c>
      <c r="BT147" s="37"/>
      <c r="BU147" s="37"/>
      <c r="BV147" s="83" t="s">
        <v>11</v>
      </c>
      <c r="BW147" s="83"/>
      <c r="BX147" s="83"/>
      <c r="BY147" s="83"/>
      <c r="BZ147" s="83"/>
      <c r="CB147" s="69" t="s">
        <v>12</v>
      </c>
      <c r="CC147" s="69"/>
      <c r="CD147" s="69"/>
      <c r="CE147" s="69"/>
    </row>
    <row r="148" spans="32:83" x14ac:dyDescent="0.25">
      <c r="AF148" s="60"/>
      <c r="AG148" s="61"/>
      <c r="AH148" s="43"/>
      <c r="AI148" s="44"/>
      <c r="AJ148" s="43"/>
      <c r="AK148" s="44"/>
      <c r="AL148" s="43"/>
      <c r="AM148" s="44"/>
      <c r="AN148" s="43"/>
      <c r="AO148" s="44"/>
      <c r="AP148" s="43">
        <v>-1436</v>
      </c>
      <c r="AQ148" s="44"/>
      <c r="AR148" s="45">
        <v>42496</v>
      </c>
      <c r="AS148" s="46"/>
      <c r="AT148" s="47"/>
      <c r="AU148" s="74" t="s">
        <v>230</v>
      </c>
      <c r="AV148" s="75"/>
      <c r="AW148" s="75"/>
      <c r="AX148" s="75"/>
      <c r="AY148" s="76"/>
      <c r="BA148" s="65" t="s">
        <v>3</v>
      </c>
      <c r="BB148" s="65"/>
      <c r="BC148" s="36">
        <f>AF178</f>
        <v>68764</v>
      </c>
      <c r="BD148" s="36"/>
      <c r="BG148" s="90">
        <v>102327</v>
      </c>
      <c r="BH148" s="90"/>
      <c r="BI148" s="90"/>
      <c r="BJ148" s="90"/>
      <c r="BK148" s="90"/>
      <c r="BL148" s="90"/>
      <c r="BM148" s="90"/>
      <c r="BN148" s="90"/>
      <c r="BO148" s="90"/>
      <c r="BP148" s="90"/>
      <c r="BQ148" s="90"/>
      <c r="BR148" s="90"/>
      <c r="BS148" s="37">
        <v>42125</v>
      </c>
      <c r="BT148" s="37"/>
      <c r="BU148" s="37"/>
      <c r="BV148" s="83" t="s">
        <v>92</v>
      </c>
      <c r="BW148" s="83"/>
      <c r="BX148" s="83"/>
      <c r="BY148" s="83"/>
      <c r="BZ148" s="83"/>
      <c r="CB148" s="65" t="s">
        <v>3</v>
      </c>
      <c r="CC148" s="65"/>
      <c r="CD148" s="36">
        <f>BG178</f>
        <v>142686</v>
      </c>
      <c r="CE148" s="36"/>
    </row>
    <row r="149" spans="32:83" x14ac:dyDescent="0.25">
      <c r="AF149" s="60">
        <v>49102</v>
      </c>
      <c r="AG149" s="61"/>
      <c r="AH149" s="43"/>
      <c r="AI149" s="44"/>
      <c r="AJ149" s="43"/>
      <c r="AK149" s="44"/>
      <c r="AL149" s="43"/>
      <c r="AM149" s="44"/>
      <c r="AN149" s="43"/>
      <c r="AO149" s="44"/>
      <c r="AP149" s="43"/>
      <c r="AQ149" s="44"/>
      <c r="AR149" s="45">
        <v>42501</v>
      </c>
      <c r="AS149" s="46"/>
      <c r="AT149" s="47"/>
      <c r="AU149" s="74" t="s">
        <v>92</v>
      </c>
      <c r="AV149" s="75"/>
      <c r="AW149" s="75"/>
      <c r="AX149" s="75"/>
      <c r="AY149" s="76"/>
      <c r="BA149" s="65" t="s">
        <v>4</v>
      </c>
      <c r="BB149" s="65"/>
      <c r="BC149" s="51">
        <f>AH178</f>
        <v>0</v>
      </c>
      <c r="BD149" s="52"/>
      <c r="BG149" s="90"/>
      <c r="BH149" s="90"/>
      <c r="BI149" s="90"/>
      <c r="BJ149" s="90"/>
      <c r="BK149" s="90"/>
      <c r="BL149" s="90"/>
      <c r="BM149" s="81">
        <v>-4626</v>
      </c>
      <c r="BN149" s="81"/>
      <c r="BO149" s="90"/>
      <c r="BP149" s="90"/>
      <c r="BQ149" s="90"/>
      <c r="BR149" s="90"/>
      <c r="BS149" s="37">
        <v>42128</v>
      </c>
      <c r="BT149" s="37"/>
      <c r="BU149" s="37"/>
      <c r="BV149" s="62" t="s">
        <v>93</v>
      </c>
      <c r="BW149" s="62"/>
      <c r="BX149" s="62"/>
      <c r="BY149" s="62"/>
      <c r="BZ149" s="62"/>
      <c r="CB149" s="65" t="s">
        <v>4</v>
      </c>
      <c r="CC149" s="65"/>
      <c r="CD149" s="51">
        <f>BI178</f>
        <v>0</v>
      </c>
      <c r="CE149" s="52"/>
    </row>
    <row r="150" spans="32:83" x14ac:dyDescent="0.25">
      <c r="AF150" s="60"/>
      <c r="AG150" s="61"/>
      <c r="AH150" s="43"/>
      <c r="AI150" s="44"/>
      <c r="AJ150" s="60">
        <v>-1895</v>
      </c>
      <c r="AK150" s="61"/>
      <c r="AL150" s="43"/>
      <c r="AM150" s="44"/>
      <c r="AN150" s="43"/>
      <c r="AO150" s="44"/>
      <c r="AP150" s="43"/>
      <c r="AQ150" s="44"/>
      <c r="AR150" s="45">
        <v>42503</v>
      </c>
      <c r="AS150" s="46"/>
      <c r="AT150" s="47"/>
      <c r="AU150" s="74" t="s">
        <v>257</v>
      </c>
      <c r="AV150" s="75"/>
      <c r="AW150" s="75"/>
      <c r="AX150" s="75"/>
      <c r="AY150" s="76"/>
      <c r="BA150" s="63" t="s">
        <v>5</v>
      </c>
      <c r="BB150" s="64"/>
      <c r="BC150" s="51">
        <f>AJ178</f>
        <v>-15523</v>
      </c>
      <c r="BD150" s="52"/>
      <c r="BG150" s="90"/>
      <c r="BH150" s="90"/>
      <c r="BI150" s="90"/>
      <c r="BJ150" s="90"/>
      <c r="BK150" s="90"/>
      <c r="BL150" s="90"/>
      <c r="BM150" s="81">
        <v>-23999</v>
      </c>
      <c r="BN150" s="81"/>
      <c r="BO150" s="90"/>
      <c r="BP150" s="90"/>
      <c r="BQ150" s="90"/>
      <c r="BR150" s="90"/>
      <c r="BS150" s="37">
        <v>42129</v>
      </c>
      <c r="BT150" s="37"/>
      <c r="BU150" s="37"/>
      <c r="BV150" s="62" t="s">
        <v>94</v>
      </c>
      <c r="BW150" s="62"/>
      <c r="BX150" s="62"/>
      <c r="BY150" s="62"/>
      <c r="BZ150" s="62"/>
      <c r="CB150" s="63" t="s">
        <v>5</v>
      </c>
      <c r="CC150" s="64"/>
      <c r="CD150" s="51">
        <f>BK178</f>
        <v>-14006</v>
      </c>
      <c r="CE150" s="52"/>
    </row>
    <row r="151" spans="32:83" x14ac:dyDescent="0.25">
      <c r="AF151" s="60"/>
      <c r="AG151" s="61"/>
      <c r="AH151" s="43"/>
      <c r="AI151" s="44"/>
      <c r="AJ151" s="60"/>
      <c r="AK151" s="61"/>
      <c r="AL151" s="60">
        <v>-4491</v>
      </c>
      <c r="AM151" s="61"/>
      <c r="AN151" s="43"/>
      <c r="AO151" s="44"/>
      <c r="AP151" s="43"/>
      <c r="AQ151" s="44"/>
      <c r="AR151" s="45">
        <v>42504</v>
      </c>
      <c r="AS151" s="46"/>
      <c r="AT151" s="47"/>
      <c r="AU151" s="74" t="s">
        <v>258</v>
      </c>
      <c r="AV151" s="75"/>
      <c r="AW151" s="75"/>
      <c r="AX151" s="75"/>
      <c r="AY151" s="76"/>
      <c r="BA151" s="63" t="s">
        <v>6</v>
      </c>
      <c r="BB151" s="64"/>
      <c r="BC151" s="51">
        <f>AL178</f>
        <v>-7608</v>
      </c>
      <c r="BD151" s="52"/>
      <c r="BG151" s="90"/>
      <c r="BH151" s="90"/>
      <c r="BI151" s="90"/>
      <c r="BJ151" s="90"/>
      <c r="BK151" s="90">
        <v>-2019</v>
      </c>
      <c r="BL151" s="90"/>
      <c r="BM151" s="90"/>
      <c r="BN151" s="90"/>
      <c r="BO151" s="90"/>
      <c r="BP151" s="90"/>
      <c r="BQ151" s="90"/>
      <c r="BR151" s="90"/>
      <c r="BS151" s="37">
        <v>42130</v>
      </c>
      <c r="BT151" s="37"/>
      <c r="BU151" s="37"/>
      <c r="BV151" s="62" t="s">
        <v>95</v>
      </c>
      <c r="BW151" s="62"/>
      <c r="BX151" s="62"/>
      <c r="BY151" s="62"/>
      <c r="BZ151" s="62"/>
      <c r="CB151" s="63" t="s">
        <v>6</v>
      </c>
      <c r="CC151" s="64"/>
      <c r="CD151" s="51">
        <f>BM178</f>
        <v>-111440</v>
      </c>
      <c r="CE151" s="52"/>
    </row>
    <row r="152" spans="32:83" x14ac:dyDescent="0.25">
      <c r="AF152" s="60"/>
      <c r="AG152" s="61"/>
      <c r="AH152" s="43"/>
      <c r="AI152" s="44"/>
      <c r="AJ152" s="60"/>
      <c r="AK152" s="61"/>
      <c r="AL152" s="60">
        <v>-1470</v>
      </c>
      <c r="AM152" s="61"/>
      <c r="AN152" s="43"/>
      <c r="AO152" s="44"/>
      <c r="AP152" s="43"/>
      <c r="AQ152" s="44"/>
      <c r="AR152" s="45">
        <v>42504</v>
      </c>
      <c r="AS152" s="46"/>
      <c r="AT152" s="47"/>
      <c r="AU152" s="74" t="s">
        <v>259</v>
      </c>
      <c r="AV152" s="75"/>
      <c r="AW152" s="75"/>
      <c r="AX152" s="75"/>
      <c r="AY152" s="76"/>
      <c r="BA152" s="63" t="s">
        <v>7</v>
      </c>
      <c r="BB152" s="64"/>
      <c r="BC152" s="51">
        <f>AN178</f>
        <v>-5093</v>
      </c>
      <c r="BD152" s="52"/>
      <c r="BG152" s="90"/>
      <c r="BH152" s="90"/>
      <c r="BI152" s="90"/>
      <c r="BJ152" s="90"/>
      <c r="BK152" s="90"/>
      <c r="BL152" s="90"/>
      <c r="BM152" s="81">
        <v>-13761</v>
      </c>
      <c r="BN152" s="81"/>
      <c r="BO152" s="90"/>
      <c r="BP152" s="90"/>
      <c r="BQ152" s="90"/>
      <c r="BR152" s="90"/>
      <c r="BS152" s="37">
        <v>42132</v>
      </c>
      <c r="BT152" s="37"/>
      <c r="BU152" s="37"/>
      <c r="BV152" s="62" t="s">
        <v>96</v>
      </c>
      <c r="BW152" s="62"/>
      <c r="BX152" s="62"/>
      <c r="BY152" s="62"/>
      <c r="BZ152" s="62"/>
      <c r="CB152" s="63" t="s">
        <v>7</v>
      </c>
      <c r="CC152" s="64"/>
      <c r="CD152" s="51">
        <f>BO178</f>
        <v>-11772</v>
      </c>
      <c r="CE152" s="52"/>
    </row>
    <row r="153" spans="32:83" x14ac:dyDescent="0.25">
      <c r="AF153" s="60"/>
      <c r="AG153" s="61"/>
      <c r="AH153" s="43"/>
      <c r="AI153" s="44"/>
      <c r="AJ153" s="60">
        <v>-5833</v>
      </c>
      <c r="AK153" s="61"/>
      <c r="AL153" s="60"/>
      <c r="AM153" s="61"/>
      <c r="AN153" s="43"/>
      <c r="AO153" s="44"/>
      <c r="AP153" s="43"/>
      <c r="AQ153" s="44"/>
      <c r="AR153" s="45">
        <v>42505</v>
      </c>
      <c r="AS153" s="46"/>
      <c r="AT153" s="47"/>
      <c r="AU153" s="74" t="s">
        <v>260</v>
      </c>
      <c r="AV153" s="75"/>
      <c r="AW153" s="75"/>
      <c r="AX153" s="75"/>
      <c r="AY153" s="76"/>
      <c r="BA153" s="63" t="s">
        <v>17</v>
      </c>
      <c r="BB153" s="64"/>
      <c r="BC153" s="51">
        <f>AP178</f>
        <v>-2958</v>
      </c>
      <c r="BD153" s="52"/>
      <c r="BG153" s="90"/>
      <c r="BH153" s="90"/>
      <c r="BI153" s="90"/>
      <c r="BJ153" s="90"/>
      <c r="BK153" s="90"/>
      <c r="BL153" s="90"/>
      <c r="BM153" s="81">
        <v>-13884</v>
      </c>
      <c r="BN153" s="81"/>
      <c r="BO153" s="90"/>
      <c r="BP153" s="90"/>
      <c r="BQ153" s="90"/>
      <c r="BR153" s="90"/>
      <c r="BS153" s="37">
        <v>42138</v>
      </c>
      <c r="BT153" s="37"/>
      <c r="BU153" s="37"/>
      <c r="BV153" s="62" t="s">
        <v>97</v>
      </c>
      <c r="BW153" s="62"/>
      <c r="BX153" s="62"/>
      <c r="BY153" s="62"/>
      <c r="BZ153" s="62"/>
      <c r="CB153" s="63" t="s">
        <v>17</v>
      </c>
      <c r="CC153" s="64"/>
      <c r="CD153" s="51">
        <f>BQ178</f>
        <v>0</v>
      </c>
      <c r="CE153" s="52"/>
    </row>
    <row r="154" spans="32:83" x14ac:dyDescent="0.25">
      <c r="AF154" s="60"/>
      <c r="AG154" s="61"/>
      <c r="AH154" s="43"/>
      <c r="AI154" s="44"/>
      <c r="AJ154" s="60"/>
      <c r="AK154" s="61"/>
      <c r="AL154" s="60"/>
      <c r="AM154" s="61"/>
      <c r="AN154" s="60">
        <v>-999</v>
      </c>
      <c r="AO154" s="61"/>
      <c r="AP154" s="43"/>
      <c r="AQ154" s="44"/>
      <c r="AR154" s="45">
        <v>42507</v>
      </c>
      <c r="AS154" s="46"/>
      <c r="AT154" s="47"/>
      <c r="AU154" s="74" t="s">
        <v>261</v>
      </c>
      <c r="AV154" s="75"/>
      <c r="AW154" s="75"/>
      <c r="AX154" s="75"/>
      <c r="AY154" s="76"/>
      <c r="BA154" s="56" t="s">
        <v>2</v>
      </c>
      <c r="BB154" s="57"/>
      <c r="BC154" s="58">
        <f>SUM(BC148:BD153)</f>
        <v>37582</v>
      </c>
      <c r="BD154" s="59"/>
      <c r="BG154" s="90"/>
      <c r="BH154" s="90"/>
      <c r="BI154" s="90"/>
      <c r="BJ154" s="90"/>
      <c r="BK154" s="90"/>
      <c r="BL154" s="90"/>
      <c r="BM154" s="90">
        <v>0</v>
      </c>
      <c r="BN154" s="90"/>
      <c r="BO154" s="90"/>
      <c r="BP154" s="90"/>
      <c r="BQ154" s="90"/>
      <c r="BR154" s="90"/>
      <c r="BS154" s="37">
        <v>42138</v>
      </c>
      <c r="BT154" s="37"/>
      <c r="BU154" s="37"/>
      <c r="BV154" s="62" t="s">
        <v>98</v>
      </c>
      <c r="BW154" s="62"/>
      <c r="BX154" s="62"/>
      <c r="BY154" s="62"/>
      <c r="BZ154" s="62"/>
      <c r="CB154" s="56" t="s">
        <v>2</v>
      </c>
      <c r="CC154" s="57"/>
      <c r="CD154" s="58">
        <f>SUM(CD148:CE153)</f>
        <v>5468</v>
      </c>
      <c r="CE154" s="59"/>
    </row>
    <row r="155" spans="32:83" x14ac:dyDescent="0.25">
      <c r="AF155" s="60"/>
      <c r="AG155" s="61"/>
      <c r="AH155" s="43"/>
      <c r="AI155" s="44"/>
      <c r="AJ155" s="60"/>
      <c r="AK155" s="61"/>
      <c r="AL155" s="60"/>
      <c r="AM155" s="61"/>
      <c r="AN155" s="60">
        <v>-1352</v>
      </c>
      <c r="AO155" s="61"/>
      <c r="AP155" s="43"/>
      <c r="AQ155" s="44"/>
      <c r="AR155" s="45">
        <v>42510</v>
      </c>
      <c r="AS155" s="46"/>
      <c r="AT155" s="47"/>
      <c r="AU155" s="74" t="s">
        <v>262</v>
      </c>
      <c r="AV155" s="75"/>
      <c r="AW155" s="75"/>
      <c r="AX155" s="75"/>
      <c r="AY155" s="76"/>
      <c r="BG155" s="90"/>
      <c r="BH155" s="90"/>
      <c r="BI155" s="90"/>
      <c r="BJ155" s="90"/>
      <c r="BK155" s="90"/>
      <c r="BL155" s="90"/>
      <c r="BM155" s="81">
        <v>-795</v>
      </c>
      <c r="BN155" s="81"/>
      <c r="BO155" s="90"/>
      <c r="BP155" s="90"/>
      <c r="BQ155" s="90"/>
      <c r="BR155" s="90"/>
      <c r="BS155" s="37">
        <v>42139</v>
      </c>
      <c r="BT155" s="37"/>
      <c r="BU155" s="37"/>
      <c r="BV155" s="62" t="s">
        <v>99</v>
      </c>
      <c r="BW155" s="62"/>
      <c r="BX155" s="62"/>
      <c r="BY155" s="62"/>
      <c r="BZ155" s="62"/>
    </row>
    <row r="156" spans="32:83" x14ac:dyDescent="0.25">
      <c r="AF156" s="60"/>
      <c r="AG156" s="61"/>
      <c r="AH156" s="43"/>
      <c r="AI156" s="44"/>
      <c r="AJ156" s="60">
        <v>-726</v>
      </c>
      <c r="AK156" s="61"/>
      <c r="AL156" s="60"/>
      <c r="AM156" s="61"/>
      <c r="AN156" s="60"/>
      <c r="AO156" s="61"/>
      <c r="AP156" s="43"/>
      <c r="AQ156" s="44"/>
      <c r="AR156" s="45">
        <v>42512</v>
      </c>
      <c r="AS156" s="46"/>
      <c r="AT156" s="47"/>
      <c r="AU156" s="74" t="s">
        <v>263</v>
      </c>
      <c r="AV156" s="75"/>
      <c r="AW156" s="75"/>
      <c r="AX156" s="75"/>
      <c r="AY156" s="76"/>
      <c r="BG156" s="90"/>
      <c r="BH156" s="90"/>
      <c r="BI156" s="90"/>
      <c r="BJ156" s="90"/>
      <c r="BK156" s="90"/>
      <c r="BL156" s="90"/>
      <c r="BM156" s="90"/>
      <c r="BN156" s="90"/>
      <c r="BO156" s="90">
        <v>-1499</v>
      </c>
      <c r="BP156" s="90"/>
      <c r="BQ156" s="90"/>
      <c r="BR156" s="90"/>
      <c r="BS156" s="37">
        <v>42139</v>
      </c>
      <c r="BT156" s="37"/>
      <c r="BU156" s="37"/>
      <c r="BV156" s="62" t="s">
        <v>100</v>
      </c>
      <c r="BW156" s="62"/>
      <c r="BX156" s="62"/>
      <c r="BY156" s="62"/>
      <c r="BZ156" s="62"/>
    </row>
    <row r="157" spans="32:83" x14ac:dyDescent="0.25">
      <c r="AF157" s="60"/>
      <c r="AG157" s="61"/>
      <c r="AH157" s="43"/>
      <c r="AI157" s="44"/>
      <c r="AJ157" s="60"/>
      <c r="AK157" s="61"/>
      <c r="AL157" s="60">
        <v>-1647</v>
      </c>
      <c r="AM157" s="61"/>
      <c r="AN157" s="60"/>
      <c r="AO157" s="61"/>
      <c r="AP157" s="43"/>
      <c r="AQ157" s="44"/>
      <c r="AR157" s="45">
        <v>42516</v>
      </c>
      <c r="AS157" s="46"/>
      <c r="AT157" s="47"/>
      <c r="AU157" s="74" t="s">
        <v>259</v>
      </c>
      <c r="AV157" s="75"/>
      <c r="AW157" s="75"/>
      <c r="AX157" s="75"/>
      <c r="AY157" s="76"/>
      <c r="BG157" s="90"/>
      <c r="BH157" s="90"/>
      <c r="BI157" s="90"/>
      <c r="BJ157" s="90"/>
      <c r="BK157" s="90"/>
      <c r="BL157" s="90"/>
      <c r="BM157" s="90"/>
      <c r="BN157" s="90"/>
      <c r="BO157" s="90">
        <v>-6599</v>
      </c>
      <c r="BP157" s="90"/>
      <c r="BQ157" s="90"/>
      <c r="BR157" s="90"/>
      <c r="BS157" s="37">
        <v>42139</v>
      </c>
      <c r="BT157" s="37"/>
      <c r="BU157" s="37"/>
      <c r="BV157" s="62" t="s">
        <v>101</v>
      </c>
      <c r="BW157" s="62"/>
      <c r="BX157" s="62"/>
      <c r="BY157" s="62"/>
      <c r="BZ157" s="62"/>
    </row>
    <row r="158" spans="32:83" x14ac:dyDescent="0.25">
      <c r="AF158" s="60"/>
      <c r="AG158" s="61"/>
      <c r="AH158" s="43"/>
      <c r="AI158" s="44"/>
      <c r="AJ158" s="60"/>
      <c r="AK158" s="61"/>
      <c r="AL158" s="43"/>
      <c r="AM158" s="44"/>
      <c r="AN158" s="60">
        <v>-1390</v>
      </c>
      <c r="AO158" s="61"/>
      <c r="AP158" s="43"/>
      <c r="AQ158" s="44"/>
      <c r="AR158" s="45">
        <v>42517</v>
      </c>
      <c r="AS158" s="46"/>
      <c r="AT158" s="47"/>
      <c r="AU158" s="74" t="s">
        <v>264</v>
      </c>
      <c r="AV158" s="75"/>
      <c r="AW158" s="75"/>
      <c r="AX158" s="75"/>
      <c r="AY158" s="76"/>
      <c r="BG158" s="90"/>
      <c r="BH158" s="90"/>
      <c r="BI158" s="90"/>
      <c r="BJ158" s="90"/>
      <c r="BK158" s="90"/>
      <c r="BL158" s="90"/>
      <c r="BM158" s="90"/>
      <c r="BN158" s="90"/>
      <c r="BO158" s="90">
        <v>-3674</v>
      </c>
      <c r="BP158" s="90"/>
      <c r="BQ158" s="90"/>
      <c r="BR158" s="90"/>
      <c r="BS158" s="37">
        <v>42139</v>
      </c>
      <c r="BT158" s="37"/>
      <c r="BU158" s="37"/>
      <c r="BV158" s="62" t="s">
        <v>102</v>
      </c>
      <c r="BW158" s="62"/>
      <c r="BX158" s="62"/>
      <c r="BY158" s="62"/>
      <c r="BZ158" s="62"/>
    </row>
    <row r="159" spans="32:83" x14ac:dyDescent="0.25">
      <c r="AF159" s="60"/>
      <c r="AG159" s="61"/>
      <c r="AH159" s="43"/>
      <c r="AI159" s="44"/>
      <c r="AJ159" s="60"/>
      <c r="AK159" s="61"/>
      <c r="AL159" s="43"/>
      <c r="AM159" s="44"/>
      <c r="AN159" s="60"/>
      <c r="AO159" s="61"/>
      <c r="AP159" s="43">
        <v>-1522</v>
      </c>
      <c r="AQ159" s="44"/>
      <c r="AR159" s="45">
        <v>42517</v>
      </c>
      <c r="AS159" s="46"/>
      <c r="AT159" s="47"/>
      <c r="AU159" s="74" t="s">
        <v>253</v>
      </c>
      <c r="AV159" s="75"/>
      <c r="AW159" s="75"/>
      <c r="AX159" s="75"/>
      <c r="AY159" s="76"/>
      <c r="BG159" s="90"/>
      <c r="BH159" s="90"/>
      <c r="BI159" s="90"/>
      <c r="BJ159" s="90"/>
      <c r="BK159" s="90"/>
      <c r="BL159" s="90"/>
      <c r="BM159" s="81">
        <v>-1990</v>
      </c>
      <c r="BN159" s="81"/>
      <c r="BO159" s="90"/>
      <c r="BP159" s="90"/>
      <c r="BQ159" s="90"/>
      <c r="BR159" s="90"/>
      <c r="BS159" s="37">
        <v>42140</v>
      </c>
      <c r="BT159" s="37"/>
      <c r="BU159" s="37"/>
      <c r="BV159" s="62" t="s">
        <v>103</v>
      </c>
      <c r="BW159" s="62"/>
      <c r="BX159" s="62"/>
      <c r="BY159" s="62"/>
      <c r="BZ159" s="62"/>
    </row>
    <row r="160" spans="32:83" x14ac:dyDescent="0.25">
      <c r="AF160" s="60"/>
      <c r="AG160" s="61"/>
      <c r="AH160" s="43"/>
      <c r="AI160" s="44"/>
      <c r="AJ160" s="60">
        <v>-7069</v>
      </c>
      <c r="AK160" s="61"/>
      <c r="AL160" s="43"/>
      <c r="AM160" s="44"/>
      <c r="AN160" s="60"/>
      <c r="AO160" s="61"/>
      <c r="AP160" s="43"/>
      <c r="AQ160" s="44"/>
      <c r="AR160" s="45">
        <v>42518</v>
      </c>
      <c r="AS160" s="46"/>
      <c r="AT160" s="47"/>
      <c r="AU160" s="74" t="s">
        <v>265</v>
      </c>
      <c r="AV160" s="75"/>
      <c r="AW160" s="75"/>
      <c r="AX160" s="75"/>
      <c r="AY160" s="76"/>
      <c r="BG160" s="90"/>
      <c r="BH160" s="90"/>
      <c r="BI160" s="90"/>
      <c r="BJ160" s="90"/>
      <c r="BK160" s="90"/>
      <c r="BL160" s="90"/>
      <c r="BM160" s="81">
        <v>-5999</v>
      </c>
      <c r="BN160" s="81"/>
      <c r="BO160" s="90"/>
      <c r="BP160" s="90"/>
      <c r="BQ160" s="90"/>
      <c r="BR160" s="90"/>
      <c r="BS160" s="37">
        <v>42142</v>
      </c>
      <c r="BT160" s="37"/>
      <c r="BU160" s="37"/>
      <c r="BV160" s="62" t="s">
        <v>104</v>
      </c>
      <c r="BW160" s="62"/>
      <c r="BX160" s="62"/>
      <c r="BY160" s="62"/>
      <c r="BZ160" s="62"/>
    </row>
    <row r="161" spans="32:78" x14ac:dyDescent="0.25">
      <c r="AF161" s="60">
        <v>15000</v>
      </c>
      <c r="AG161" s="61"/>
      <c r="AH161" s="43"/>
      <c r="AI161" s="44"/>
      <c r="AJ161" s="43"/>
      <c r="AK161" s="44"/>
      <c r="AL161" s="43"/>
      <c r="AM161" s="44"/>
      <c r="AN161" s="60"/>
      <c r="AO161" s="61"/>
      <c r="AP161" s="43"/>
      <c r="AQ161" s="44"/>
      <c r="AR161" s="45">
        <v>42518</v>
      </c>
      <c r="AS161" s="46"/>
      <c r="AT161" s="47"/>
      <c r="AU161" s="74" t="s">
        <v>266</v>
      </c>
      <c r="AV161" s="75"/>
      <c r="AW161" s="75"/>
      <c r="AX161" s="75"/>
      <c r="AY161" s="76"/>
      <c r="BG161" s="90"/>
      <c r="BH161" s="90"/>
      <c r="BI161" s="90"/>
      <c r="BJ161" s="90"/>
      <c r="BK161" s="90"/>
      <c r="BL161" s="90"/>
      <c r="BM161" s="81">
        <v>-2299</v>
      </c>
      <c r="BN161" s="81"/>
      <c r="BO161" s="90"/>
      <c r="BP161" s="90"/>
      <c r="BQ161" s="90"/>
      <c r="BR161" s="90"/>
      <c r="BS161" s="37">
        <v>42142</v>
      </c>
      <c r="BT161" s="37"/>
      <c r="BU161" s="37"/>
      <c r="BV161" s="62" t="s">
        <v>105</v>
      </c>
      <c r="BW161" s="62"/>
      <c r="BX161" s="62"/>
      <c r="BY161" s="62"/>
      <c r="BZ161" s="62"/>
    </row>
    <row r="162" spans="32:78" x14ac:dyDescent="0.25">
      <c r="AF162" s="60"/>
      <c r="AG162" s="61"/>
      <c r="AH162" s="43"/>
      <c r="AI162" s="44"/>
      <c r="AJ162" s="43"/>
      <c r="AK162" s="44"/>
      <c r="AL162" s="43"/>
      <c r="AM162" s="44"/>
      <c r="AN162" s="60">
        <v>-1352</v>
      </c>
      <c r="AO162" s="61"/>
      <c r="AP162" s="43"/>
      <c r="AQ162" s="44"/>
      <c r="AR162" s="45">
        <v>42520</v>
      </c>
      <c r="AS162" s="46"/>
      <c r="AT162" s="47"/>
      <c r="AU162" s="74" t="s">
        <v>267</v>
      </c>
      <c r="AV162" s="75"/>
      <c r="AW162" s="75"/>
      <c r="AX162" s="75"/>
      <c r="AY162" s="76"/>
      <c r="BG162" s="90"/>
      <c r="BH162" s="90"/>
      <c r="BI162" s="90"/>
      <c r="BJ162" s="90"/>
      <c r="BK162" s="90"/>
      <c r="BL162" s="90"/>
      <c r="BM162" s="81">
        <v>-3945</v>
      </c>
      <c r="BN162" s="81"/>
      <c r="BO162" s="90"/>
      <c r="BP162" s="90"/>
      <c r="BQ162" s="90"/>
      <c r="BR162" s="90"/>
      <c r="BS162" s="37">
        <v>42143</v>
      </c>
      <c r="BT162" s="37"/>
      <c r="BU162" s="37"/>
      <c r="BV162" s="62" t="s">
        <v>106</v>
      </c>
      <c r="BW162" s="62"/>
      <c r="BX162" s="62"/>
      <c r="BY162" s="62"/>
      <c r="BZ162" s="62"/>
    </row>
    <row r="163" spans="32:78" x14ac:dyDescent="0.25">
      <c r="AF163" s="60">
        <v>13100</v>
      </c>
      <c r="AG163" s="61"/>
      <c r="AH163" s="43"/>
      <c r="AI163" s="44"/>
      <c r="AJ163" s="43"/>
      <c r="AK163" s="44"/>
      <c r="AL163" s="43"/>
      <c r="AM163" s="44"/>
      <c r="AN163" s="43"/>
      <c r="AO163" s="44"/>
      <c r="AP163" s="43"/>
      <c r="AQ163" s="44"/>
      <c r="AR163" s="45">
        <v>42521</v>
      </c>
      <c r="AS163" s="46"/>
      <c r="AT163" s="47"/>
      <c r="AU163" s="74" t="s">
        <v>16</v>
      </c>
      <c r="AV163" s="75"/>
      <c r="AW163" s="75"/>
      <c r="AX163" s="75"/>
      <c r="AY163" s="76"/>
      <c r="BG163" s="90"/>
      <c r="BH163" s="90"/>
      <c r="BI163" s="90"/>
      <c r="BJ163" s="90"/>
      <c r="BK163" s="90">
        <v>-9163</v>
      </c>
      <c r="BL163" s="90"/>
      <c r="BM163" s="81"/>
      <c r="BN163" s="81"/>
      <c r="BO163" s="90"/>
      <c r="BP163" s="90"/>
      <c r="BQ163" s="90"/>
      <c r="BR163" s="90"/>
      <c r="BS163" s="37">
        <v>42144</v>
      </c>
      <c r="BT163" s="37"/>
      <c r="BU163" s="37"/>
      <c r="BV163" s="62" t="s">
        <v>107</v>
      </c>
      <c r="BW163" s="62"/>
      <c r="BX163" s="62"/>
      <c r="BY163" s="62"/>
      <c r="BZ163" s="62"/>
    </row>
    <row r="164" spans="32:78" x14ac:dyDescent="0.25">
      <c r="AF164" s="60">
        <v>-41000</v>
      </c>
      <c r="AG164" s="61"/>
      <c r="AH164" s="43"/>
      <c r="AI164" s="44"/>
      <c r="AJ164" s="43"/>
      <c r="AK164" s="44"/>
      <c r="AL164" s="43"/>
      <c r="AM164" s="44"/>
      <c r="AN164" s="43"/>
      <c r="AO164" s="44"/>
      <c r="AP164" s="43"/>
      <c r="AQ164" s="44"/>
      <c r="AR164" s="45">
        <v>42521</v>
      </c>
      <c r="AS164" s="46"/>
      <c r="AT164" s="47"/>
      <c r="AU164" s="74" t="s">
        <v>256</v>
      </c>
      <c r="AV164" s="75"/>
      <c r="AW164" s="75"/>
      <c r="AX164" s="75"/>
      <c r="AY164" s="76"/>
      <c r="BG164" s="90"/>
      <c r="BH164" s="90"/>
      <c r="BI164" s="90"/>
      <c r="BJ164" s="90"/>
      <c r="BK164" s="90"/>
      <c r="BL164" s="90"/>
      <c r="BM164" s="81">
        <v>-14999</v>
      </c>
      <c r="BN164" s="81"/>
      <c r="BO164" s="90"/>
      <c r="BP164" s="90"/>
      <c r="BQ164" s="90"/>
      <c r="BR164" s="90"/>
      <c r="BS164" s="37">
        <v>42150</v>
      </c>
      <c r="BT164" s="37"/>
      <c r="BU164" s="37"/>
      <c r="BV164" s="62" t="s">
        <v>108</v>
      </c>
      <c r="BW164" s="62"/>
      <c r="BX164" s="62"/>
      <c r="BY164" s="62"/>
      <c r="BZ164" s="62"/>
    </row>
    <row r="165" spans="32:78" x14ac:dyDescent="0.25">
      <c r="AF165" s="43"/>
      <c r="AG165" s="44"/>
      <c r="AH165" s="43"/>
      <c r="AI165" s="44"/>
      <c r="AJ165" s="43"/>
      <c r="AK165" s="44"/>
      <c r="AL165" s="43"/>
      <c r="AM165" s="44"/>
      <c r="AN165" s="43"/>
      <c r="AO165" s="44"/>
      <c r="AP165" s="43"/>
      <c r="AQ165" s="44"/>
      <c r="AR165" s="45"/>
      <c r="AS165" s="46"/>
      <c r="AT165" s="47"/>
      <c r="AU165" s="48"/>
      <c r="AV165" s="49"/>
      <c r="AW165" s="49"/>
      <c r="AX165" s="49"/>
      <c r="AY165" s="50"/>
      <c r="BG165" s="90"/>
      <c r="BH165" s="90"/>
      <c r="BI165" s="90"/>
      <c r="BJ165" s="90"/>
      <c r="BK165" s="90"/>
      <c r="BL165" s="90"/>
      <c r="BM165" s="81">
        <v>-1145</v>
      </c>
      <c r="BN165" s="81"/>
      <c r="BO165" s="90"/>
      <c r="BP165" s="90"/>
      <c r="BQ165" s="90"/>
      <c r="BR165" s="90"/>
      <c r="BS165" s="37">
        <v>42151</v>
      </c>
      <c r="BT165" s="37"/>
      <c r="BU165" s="37"/>
      <c r="BV165" s="62" t="s">
        <v>109</v>
      </c>
      <c r="BW165" s="62"/>
      <c r="BX165" s="62"/>
      <c r="BY165" s="62"/>
      <c r="BZ165" s="62"/>
    </row>
    <row r="166" spans="32:78" x14ac:dyDescent="0.25">
      <c r="AF166" s="43"/>
      <c r="AG166" s="44"/>
      <c r="AH166" s="43"/>
      <c r="AI166" s="44"/>
      <c r="AJ166" s="43"/>
      <c r="AK166" s="44"/>
      <c r="AL166" s="43"/>
      <c r="AM166" s="44"/>
      <c r="AN166" s="43"/>
      <c r="AO166" s="44"/>
      <c r="AP166" s="43"/>
      <c r="AQ166" s="44"/>
      <c r="AR166" s="45"/>
      <c r="AS166" s="46"/>
      <c r="AT166" s="47"/>
      <c r="AU166" s="48"/>
      <c r="AV166" s="49"/>
      <c r="AW166" s="49"/>
      <c r="AX166" s="49"/>
      <c r="AY166" s="50"/>
      <c r="BG166" s="90"/>
      <c r="BH166" s="90"/>
      <c r="BI166" s="90"/>
      <c r="BJ166" s="90"/>
      <c r="BK166" s="90">
        <v>-2071</v>
      </c>
      <c r="BL166" s="90"/>
      <c r="BM166" s="81"/>
      <c r="BN166" s="81"/>
      <c r="BO166" s="90"/>
      <c r="BP166" s="90"/>
      <c r="BQ166" s="90"/>
      <c r="BR166" s="90"/>
      <c r="BS166" s="37">
        <v>42153</v>
      </c>
      <c r="BT166" s="37"/>
      <c r="BU166" s="37"/>
      <c r="BV166" s="62" t="s">
        <v>110</v>
      </c>
      <c r="BW166" s="62"/>
      <c r="BX166" s="62"/>
      <c r="BY166" s="62"/>
      <c r="BZ166" s="62"/>
    </row>
    <row r="167" spans="32:78" x14ac:dyDescent="0.25">
      <c r="AF167" s="43"/>
      <c r="AG167" s="44"/>
      <c r="AH167" s="43"/>
      <c r="AI167" s="44"/>
      <c r="AJ167" s="43"/>
      <c r="AK167" s="44"/>
      <c r="AL167" s="43"/>
      <c r="AM167" s="44"/>
      <c r="AN167" s="43"/>
      <c r="AO167" s="44"/>
      <c r="AP167" s="43"/>
      <c r="AQ167" s="44"/>
      <c r="AR167" s="45"/>
      <c r="AS167" s="46"/>
      <c r="AT167" s="47"/>
      <c r="AU167" s="48"/>
      <c r="AV167" s="49"/>
      <c r="AW167" s="49"/>
      <c r="AX167" s="49"/>
      <c r="AY167" s="50"/>
      <c r="BG167" s="90"/>
      <c r="BH167" s="90"/>
      <c r="BI167" s="90"/>
      <c r="BJ167" s="90"/>
      <c r="BK167" s="90"/>
      <c r="BL167" s="90"/>
      <c r="BM167" s="81">
        <v>-19999</v>
      </c>
      <c r="BN167" s="81"/>
      <c r="BO167" s="90"/>
      <c r="BP167" s="90"/>
      <c r="BQ167" s="90"/>
      <c r="BR167" s="90"/>
      <c r="BS167" s="37">
        <v>42153</v>
      </c>
      <c r="BT167" s="37"/>
      <c r="BU167" s="37"/>
      <c r="BV167" s="62" t="s">
        <v>111</v>
      </c>
      <c r="BW167" s="62"/>
      <c r="BX167" s="62"/>
      <c r="BY167" s="62"/>
      <c r="BZ167" s="62"/>
    </row>
    <row r="168" spans="32:78" x14ac:dyDescent="0.25">
      <c r="AF168" s="43"/>
      <c r="AG168" s="44"/>
      <c r="AH168" s="43"/>
      <c r="AI168" s="44"/>
      <c r="AJ168" s="43"/>
      <c r="AK168" s="44"/>
      <c r="AL168" s="43"/>
      <c r="AM168" s="44"/>
      <c r="AN168" s="43"/>
      <c r="AO168" s="44"/>
      <c r="AP168" s="43"/>
      <c r="AQ168" s="44"/>
      <c r="AR168" s="45"/>
      <c r="AS168" s="46"/>
      <c r="AT168" s="47"/>
      <c r="AU168" s="48"/>
      <c r="AV168" s="49"/>
      <c r="AW168" s="49"/>
      <c r="AX168" s="49"/>
      <c r="AY168" s="50"/>
      <c r="BG168" s="90"/>
      <c r="BH168" s="90"/>
      <c r="BI168" s="90"/>
      <c r="BJ168" s="90"/>
      <c r="BK168" s="90"/>
      <c r="BL168" s="90"/>
      <c r="BM168" s="81">
        <v>-3999</v>
      </c>
      <c r="BN168" s="81"/>
      <c r="BO168" s="90"/>
      <c r="BP168" s="90"/>
      <c r="BQ168" s="90"/>
      <c r="BR168" s="90"/>
      <c r="BS168" s="37">
        <v>42153</v>
      </c>
      <c r="BT168" s="37"/>
      <c r="BU168" s="37"/>
      <c r="BV168" s="62" t="s">
        <v>112</v>
      </c>
      <c r="BW168" s="62"/>
      <c r="BX168" s="62"/>
      <c r="BY168" s="62"/>
      <c r="BZ168" s="62"/>
    </row>
    <row r="169" spans="32:78" x14ac:dyDescent="0.25">
      <c r="AF169" s="51"/>
      <c r="AG169" s="52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45"/>
      <c r="AS169" s="46"/>
      <c r="AT169" s="47"/>
      <c r="AU169" s="53"/>
      <c r="AV169" s="54"/>
      <c r="AW169" s="54"/>
      <c r="AX169" s="54"/>
      <c r="AY169" s="55"/>
      <c r="BG169" s="36"/>
      <c r="BH169" s="36"/>
      <c r="BI169" s="36"/>
      <c r="BJ169" s="36"/>
      <c r="BK169" s="36">
        <v>-753</v>
      </c>
      <c r="BL169" s="36"/>
      <c r="BM169" s="36"/>
      <c r="BN169" s="36"/>
      <c r="BO169" s="36"/>
      <c r="BP169" s="36"/>
      <c r="BQ169" s="36"/>
      <c r="BR169" s="36"/>
      <c r="BS169" s="37">
        <v>42153</v>
      </c>
      <c r="BT169" s="37"/>
      <c r="BU169" s="37"/>
      <c r="BV169" s="62" t="s">
        <v>113</v>
      </c>
      <c r="BW169" s="62"/>
      <c r="BX169" s="62"/>
      <c r="BY169" s="62"/>
      <c r="BZ169" s="62"/>
    </row>
    <row r="170" spans="32:78" x14ac:dyDescent="0.25">
      <c r="AF170" s="51"/>
      <c r="AG170" s="52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45"/>
      <c r="AS170" s="46"/>
      <c r="AT170" s="47"/>
      <c r="AU170" s="53"/>
      <c r="AV170" s="54"/>
      <c r="AW170" s="54"/>
      <c r="AX170" s="54"/>
      <c r="AY170" s="55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7"/>
      <c r="BT170" s="37"/>
      <c r="BU170" s="37"/>
      <c r="BV170" s="38"/>
      <c r="BW170" s="38"/>
      <c r="BX170" s="38"/>
      <c r="BY170" s="38"/>
      <c r="BZ170" s="38"/>
    </row>
    <row r="171" spans="32:78" x14ac:dyDescent="0.25"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7"/>
      <c r="AS171" s="37"/>
      <c r="AT171" s="37"/>
      <c r="AU171" s="38"/>
      <c r="AV171" s="38"/>
      <c r="AW171" s="38"/>
      <c r="AX171" s="38"/>
      <c r="AY171" s="38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7"/>
      <c r="BT171" s="37"/>
      <c r="BU171" s="37"/>
      <c r="BV171" s="38"/>
      <c r="BW171" s="38"/>
      <c r="BX171" s="38"/>
      <c r="BY171" s="38"/>
      <c r="BZ171" s="38"/>
    </row>
    <row r="172" spans="32:78" x14ac:dyDescent="0.25"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7"/>
      <c r="AS172" s="37"/>
      <c r="AT172" s="37"/>
      <c r="AU172" s="38"/>
      <c r="AV172" s="38"/>
      <c r="AW172" s="38"/>
      <c r="AX172" s="38"/>
      <c r="AY172" s="38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7"/>
      <c r="BT172" s="37"/>
      <c r="BU172" s="37"/>
      <c r="BV172" s="38"/>
      <c r="BW172" s="38"/>
      <c r="BX172" s="38"/>
      <c r="BY172" s="38"/>
      <c r="BZ172" s="38"/>
    </row>
    <row r="173" spans="32:78" x14ac:dyDescent="0.25"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7"/>
      <c r="AS173" s="37"/>
      <c r="AT173" s="37"/>
      <c r="AU173" s="38"/>
      <c r="AV173" s="38"/>
      <c r="AW173" s="38"/>
      <c r="AX173" s="38"/>
      <c r="AY173" s="38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7"/>
      <c r="BT173" s="37"/>
      <c r="BU173" s="37"/>
      <c r="BV173" s="38"/>
      <c r="BW173" s="38"/>
      <c r="BX173" s="38"/>
      <c r="BY173" s="38"/>
      <c r="BZ173" s="38"/>
    </row>
    <row r="174" spans="32:78" x14ac:dyDescent="0.25"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7"/>
      <c r="AS174" s="37"/>
      <c r="AT174" s="37"/>
      <c r="AU174" s="38"/>
      <c r="AV174" s="38"/>
      <c r="AW174" s="38"/>
      <c r="AX174" s="38"/>
      <c r="AY174" s="38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7"/>
      <c r="BT174" s="37"/>
      <c r="BU174" s="37"/>
      <c r="BV174" s="38"/>
      <c r="BW174" s="38"/>
      <c r="BX174" s="38"/>
      <c r="BY174" s="38"/>
      <c r="BZ174" s="38"/>
    </row>
    <row r="175" spans="32:78" x14ac:dyDescent="0.25"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7"/>
      <c r="AS175" s="37"/>
      <c r="AT175" s="37"/>
      <c r="AU175" s="38"/>
      <c r="AV175" s="38"/>
      <c r="AW175" s="38"/>
      <c r="AX175" s="38"/>
      <c r="AY175" s="38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7"/>
      <c r="BT175" s="37"/>
      <c r="BU175" s="37"/>
      <c r="BV175" s="38"/>
      <c r="BW175" s="38"/>
      <c r="BX175" s="38"/>
      <c r="BY175" s="38"/>
      <c r="BZ175" s="38"/>
    </row>
    <row r="176" spans="32:78" x14ac:dyDescent="0.25"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7"/>
      <c r="AS176" s="37"/>
      <c r="AT176" s="37"/>
      <c r="AU176" s="38"/>
      <c r="AV176" s="38"/>
      <c r="AW176" s="38"/>
      <c r="AX176" s="38"/>
      <c r="AY176" s="38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7"/>
      <c r="BT176" s="37"/>
      <c r="BU176" s="37"/>
      <c r="BV176" s="38"/>
      <c r="BW176" s="38"/>
      <c r="BX176" s="38"/>
      <c r="BY176" s="38"/>
      <c r="BZ176" s="38"/>
    </row>
    <row r="177" spans="32:83" x14ac:dyDescent="0.25"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7"/>
      <c r="AS177" s="37"/>
      <c r="AT177" s="37"/>
      <c r="AU177" s="38"/>
      <c r="AV177" s="38"/>
      <c r="AW177" s="38"/>
      <c r="AX177" s="38"/>
      <c r="AY177" s="38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7"/>
      <c r="BT177" s="37"/>
      <c r="BU177" s="37"/>
      <c r="BV177" s="38"/>
      <c r="BW177" s="38"/>
      <c r="BX177" s="38"/>
      <c r="BY177" s="38"/>
      <c r="BZ177" s="38"/>
    </row>
    <row r="178" spans="32:83" x14ac:dyDescent="0.25">
      <c r="AF178" s="39">
        <f>SUM(AF147:AF177)</f>
        <v>68764</v>
      </c>
      <c r="AG178" s="39"/>
      <c r="AH178" s="39">
        <f>SUM(AH147:AH177)</f>
        <v>0</v>
      </c>
      <c r="AI178" s="39"/>
      <c r="AJ178" s="39">
        <f>SUM(AJ147:AJ177)</f>
        <v>-15523</v>
      </c>
      <c r="AK178" s="39"/>
      <c r="AL178" s="39">
        <f>SUM(AL148:AL177)</f>
        <v>-7608</v>
      </c>
      <c r="AM178" s="39"/>
      <c r="AN178" s="39">
        <f>SUM(AN147:AN177)</f>
        <v>-5093</v>
      </c>
      <c r="AO178" s="39"/>
      <c r="AP178" s="39">
        <f>SUM(AP147:AP177)</f>
        <v>-2958</v>
      </c>
      <c r="AQ178" s="39"/>
      <c r="AR178" s="42"/>
      <c r="AS178" s="42"/>
      <c r="AT178" s="42"/>
      <c r="AU178" s="42"/>
      <c r="AV178" s="42"/>
      <c r="AW178" s="42"/>
      <c r="AX178" s="42"/>
      <c r="AY178" s="42"/>
      <c r="BG178" s="39">
        <f>SUM(BG147:BG177)</f>
        <v>142686</v>
      </c>
      <c r="BH178" s="39"/>
      <c r="BI178" s="39">
        <f>SUM(BI147:BI177)</f>
        <v>0</v>
      </c>
      <c r="BJ178" s="39"/>
      <c r="BK178" s="39">
        <f>SUM(BK147:BK177)</f>
        <v>-14006</v>
      </c>
      <c r="BL178" s="39"/>
      <c r="BM178" s="39">
        <f>SUM(BM148:BM177)</f>
        <v>-111440</v>
      </c>
      <c r="BN178" s="39"/>
      <c r="BO178" s="39">
        <f>SUM(BO147:BO177)</f>
        <v>-11772</v>
      </c>
      <c r="BP178" s="39"/>
      <c r="BQ178" s="39">
        <f>SUM(BQ147:BQ177)</f>
        <v>0</v>
      </c>
      <c r="BR178" s="39"/>
      <c r="BS178" s="42"/>
      <c r="BT178" s="42"/>
      <c r="BU178" s="42"/>
      <c r="BV178" s="42"/>
      <c r="BW178" s="42"/>
      <c r="BX178" s="42"/>
      <c r="BY178" s="42"/>
      <c r="BZ178" s="42"/>
    </row>
    <row r="180" spans="32:83" x14ac:dyDescent="0.25">
      <c r="AF180" s="70" t="s">
        <v>50</v>
      </c>
      <c r="AG180" s="71"/>
      <c r="AH180" s="70">
        <v>2016</v>
      </c>
      <c r="AI180" s="72"/>
      <c r="BG180" s="70" t="s">
        <v>50</v>
      </c>
      <c r="BH180" s="71"/>
      <c r="BI180" s="70">
        <v>2015</v>
      </c>
      <c r="BJ180" s="72"/>
    </row>
    <row r="181" spans="32:83" x14ac:dyDescent="0.25">
      <c r="AF181" s="63" t="s">
        <v>3</v>
      </c>
      <c r="AG181" s="64"/>
      <c r="AH181" s="63" t="s">
        <v>4</v>
      </c>
      <c r="AI181" s="64"/>
      <c r="AJ181" s="63" t="s">
        <v>5</v>
      </c>
      <c r="AK181" s="64"/>
      <c r="AL181" s="63" t="s">
        <v>6</v>
      </c>
      <c r="AM181" s="64"/>
      <c r="AN181" s="63" t="s">
        <v>7</v>
      </c>
      <c r="AO181" s="64"/>
      <c r="AP181" s="66" t="s">
        <v>8</v>
      </c>
      <c r="AQ181" s="67"/>
      <c r="AR181" s="66" t="s">
        <v>9</v>
      </c>
      <c r="AS181" s="68"/>
      <c r="AT181" s="67"/>
      <c r="AU181" s="66" t="s">
        <v>10</v>
      </c>
      <c r="AV181" s="68"/>
      <c r="AW181" s="68"/>
      <c r="AX181" s="68"/>
      <c r="AY181" s="67"/>
      <c r="BG181" s="63" t="s">
        <v>3</v>
      </c>
      <c r="BH181" s="64"/>
      <c r="BI181" s="63" t="s">
        <v>4</v>
      </c>
      <c r="BJ181" s="64"/>
      <c r="BK181" s="63" t="s">
        <v>5</v>
      </c>
      <c r="BL181" s="64"/>
      <c r="BM181" s="63" t="s">
        <v>6</v>
      </c>
      <c r="BN181" s="64"/>
      <c r="BO181" s="63" t="s">
        <v>7</v>
      </c>
      <c r="BP181" s="64"/>
      <c r="BQ181" s="66" t="s">
        <v>8</v>
      </c>
      <c r="BR181" s="67"/>
      <c r="BS181" s="66" t="s">
        <v>9</v>
      </c>
      <c r="BT181" s="68"/>
      <c r="BU181" s="67"/>
      <c r="BV181" s="66" t="s">
        <v>10</v>
      </c>
      <c r="BW181" s="68"/>
      <c r="BX181" s="68"/>
      <c r="BY181" s="68"/>
      <c r="BZ181" s="67"/>
    </row>
    <row r="182" spans="32:83" x14ac:dyDescent="0.25">
      <c r="AF182" s="60">
        <v>94697</v>
      </c>
      <c r="AG182" s="61"/>
      <c r="AH182" s="43"/>
      <c r="AI182" s="44"/>
      <c r="AJ182" s="43"/>
      <c r="AK182" s="44"/>
      <c r="AL182" s="43"/>
      <c r="AM182" s="44"/>
      <c r="AN182" s="43"/>
      <c r="AO182" s="44"/>
      <c r="AP182" s="43"/>
      <c r="AQ182" s="44"/>
      <c r="AR182" s="45">
        <v>42522</v>
      </c>
      <c r="AS182" s="46"/>
      <c r="AT182" s="47"/>
      <c r="AU182" s="48" t="s">
        <v>11</v>
      </c>
      <c r="AV182" s="49"/>
      <c r="AW182" s="49"/>
      <c r="AX182" s="49"/>
      <c r="AY182" s="50"/>
      <c r="BA182" s="69" t="s">
        <v>12</v>
      </c>
      <c r="BB182" s="69"/>
      <c r="BC182" s="69"/>
      <c r="BD182" s="69"/>
      <c r="BG182" s="43">
        <v>98991</v>
      </c>
      <c r="BH182" s="44"/>
      <c r="BI182" s="43"/>
      <c r="BJ182" s="44"/>
      <c r="BK182" s="43"/>
      <c r="BL182" s="44"/>
      <c r="BM182" s="43"/>
      <c r="BN182" s="44"/>
      <c r="BO182" s="43"/>
      <c r="BP182" s="44"/>
      <c r="BQ182" s="43"/>
      <c r="BR182" s="44"/>
      <c r="BS182" s="45">
        <v>42156</v>
      </c>
      <c r="BT182" s="46"/>
      <c r="BU182" s="47"/>
      <c r="BV182" s="48" t="s">
        <v>11</v>
      </c>
      <c r="BW182" s="49"/>
      <c r="BX182" s="49"/>
      <c r="BY182" s="49"/>
      <c r="BZ182" s="50"/>
      <c r="CB182" s="69" t="s">
        <v>12</v>
      </c>
      <c r="CC182" s="69"/>
      <c r="CD182" s="69"/>
      <c r="CE182" s="69"/>
    </row>
    <row r="183" spans="32:83" x14ac:dyDescent="0.25">
      <c r="AF183" s="60"/>
      <c r="AG183" s="61"/>
      <c r="AH183" s="43"/>
      <c r="AI183" s="44"/>
      <c r="AJ183" s="43"/>
      <c r="AK183" s="44"/>
      <c r="AL183" s="43"/>
      <c r="AM183" s="44"/>
      <c r="AN183" s="43"/>
      <c r="AO183" s="44"/>
      <c r="AP183" s="60">
        <v>-1436</v>
      </c>
      <c r="AQ183" s="61"/>
      <c r="AR183" s="45">
        <v>42527</v>
      </c>
      <c r="AS183" s="46"/>
      <c r="AT183" s="47"/>
      <c r="AU183" s="74" t="s">
        <v>13</v>
      </c>
      <c r="AV183" s="75"/>
      <c r="AW183" s="75"/>
      <c r="AX183" s="75"/>
      <c r="AY183" s="76"/>
      <c r="BA183" s="65" t="s">
        <v>3</v>
      </c>
      <c r="BB183" s="65"/>
      <c r="BC183" s="36">
        <f>AF213</f>
        <v>68510</v>
      </c>
      <c r="BD183" s="36"/>
      <c r="BG183" s="43"/>
      <c r="BH183" s="44"/>
      <c r="BI183" s="43"/>
      <c r="BJ183" s="44"/>
      <c r="BK183" s="43"/>
      <c r="BL183" s="44"/>
      <c r="BM183" s="60">
        <v>-15989</v>
      </c>
      <c r="BN183" s="61"/>
      <c r="BO183" s="43"/>
      <c r="BP183" s="44"/>
      <c r="BQ183" s="43"/>
      <c r="BR183" s="44"/>
      <c r="BS183" s="45">
        <v>42156</v>
      </c>
      <c r="BT183" s="46"/>
      <c r="BU183" s="47"/>
      <c r="BV183" s="74" t="s">
        <v>114</v>
      </c>
      <c r="BW183" s="75"/>
      <c r="BX183" s="75"/>
      <c r="BY183" s="75"/>
      <c r="BZ183" s="76"/>
      <c r="CB183" s="65" t="s">
        <v>3</v>
      </c>
      <c r="CC183" s="65"/>
      <c r="CD183" s="36">
        <f>BG213</f>
        <v>98991</v>
      </c>
      <c r="CE183" s="36"/>
    </row>
    <row r="184" spans="32:83" x14ac:dyDescent="0.25">
      <c r="AF184" s="60"/>
      <c r="AG184" s="61"/>
      <c r="AH184" s="43"/>
      <c r="AI184" s="44"/>
      <c r="AJ184" s="43"/>
      <c r="AK184" s="44"/>
      <c r="AL184" s="43"/>
      <c r="AM184" s="44"/>
      <c r="AN184" s="43"/>
      <c r="AO184" s="44"/>
      <c r="AP184" s="60">
        <v>-1453</v>
      </c>
      <c r="AQ184" s="61"/>
      <c r="AR184" s="45">
        <v>42527</v>
      </c>
      <c r="AS184" s="46"/>
      <c r="AT184" s="47"/>
      <c r="AU184" s="74" t="s">
        <v>268</v>
      </c>
      <c r="AV184" s="75"/>
      <c r="AW184" s="75"/>
      <c r="AX184" s="75"/>
      <c r="AY184" s="76"/>
      <c r="BA184" s="65" t="s">
        <v>4</v>
      </c>
      <c r="BB184" s="65"/>
      <c r="BC184" s="51">
        <f>AH213</f>
        <v>0</v>
      </c>
      <c r="BD184" s="52"/>
      <c r="BG184" s="43"/>
      <c r="BH184" s="44"/>
      <c r="BI184" s="43"/>
      <c r="BJ184" s="44"/>
      <c r="BK184" s="60">
        <v>-2050</v>
      </c>
      <c r="BL184" s="61"/>
      <c r="BM184" s="60"/>
      <c r="BN184" s="61"/>
      <c r="BO184" s="43"/>
      <c r="BP184" s="44"/>
      <c r="BQ184" s="43"/>
      <c r="BR184" s="44"/>
      <c r="BS184" s="45">
        <v>42157</v>
      </c>
      <c r="BT184" s="46"/>
      <c r="BU184" s="47"/>
      <c r="BV184" s="74" t="s">
        <v>115</v>
      </c>
      <c r="BW184" s="75"/>
      <c r="BX184" s="75"/>
      <c r="BY184" s="75"/>
      <c r="BZ184" s="76"/>
      <c r="CB184" s="65" t="s">
        <v>4</v>
      </c>
      <c r="CC184" s="65"/>
      <c r="CD184" s="51">
        <f>BI213</f>
        <v>0</v>
      </c>
      <c r="CE184" s="52"/>
    </row>
    <row r="185" spans="32:83" x14ac:dyDescent="0.25">
      <c r="AF185" s="60"/>
      <c r="AG185" s="61"/>
      <c r="AH185" s="43"/>
      <c r="AI185" s="44"/>
      <c r="AJ185" s="43"/>
      <c r="AK185" s="44"/>
      <c r="AL185" s="43">
        <v>-5499</v>
      </c>
      <c r="AM185" s="44"/>
      <c r="AN185" s="43"/>
      <c r="AO185" s="44"/>
      <c r="AP185" s="60"/>
      <c r="AQ185" s="61"/>
      <c r="AR185" s="45">
        <v>42528</v>
      </c>
      <c r="AS185" s="46"/>
      <c r="AT185" s="47"/>
      <c r="AU185" s="74" t="s">
        <v>269</v>
      </c>
      <c r="AV185" s="75"/>
      <c r="AW185" s="75"/>
      <c r="AX185" s="75"/>
      <c r="AY185" s="76"/>
      <c r="BA185" s="63" t="s">
        <v>5</v>
      </c>
      <c r="BB185" s="64"/>
      <c r="BC185" s="51">
        <f>AJ213</f>
        <v>0</v>
      </c>
      <c r="BD185" s="52"/>
      <c r="BG185" s="43"/>
      <c r="BH185" s="44"/>
      <c r="BI185" s="43"/>
      <c r="BJ185" s="44"/>
      <c r="BK185" s="60"/>
      <c r="BL185" s="61"/>
      <c r="BM185" s="60"/>
      <c r="BN185" s="61"/>
      <c r="BO185" s="60">
        <v>-9999</v>
      </c>
      <c r="BP185" s="61"/>
      <c r="BQ185" s="43"/>
      <c r="BR185" s="44"/>
      <c r="BS185" s="45">
        <v>42158</v>
      </c>
      <c r="BT185" s="46"/>
      <c r="BU185" s="47"/>
      <c r="BV185" s="74" t="s">
        <v>116</v>
      </c>
      <c r="BW185" s="75"/>
      <c r="BX185" s="75"/>
      <c r="BY185" s="75"/>
      <c r="BZ185" s="76"/>
      <c r="CB185" s="63" t="s">
        <v>5</v>
      </c>
      <c r="CC185" s="64"/>
      <c r="CD185" s="51">
        <f>BK213</f>
        <v>-11140</v>
      </c>
      <c r="CE185" s="52"/>
    </row>
    <row r="186" spans="32:83" x14ac:dyDescent="0.25">
      <c r="AF186" s="60"/>
      <c r="AG186" s="61"/>
      <c r="AH186" s="43"/>
      <c r="AI186" s="44"/>
      <c r="AJ186" s="43"/>
      <c r="AK186" s="44"/>
      <c r="AL186" s="43"/>
      <c r="AM186" s="44"/>
      <c r="AN186" s="43"/>
      <c r="AO186" s="44"/>
      <c r="AP186" s="60">
        <v>-1886</v>
      </c>
      <c r="AQ186" s="61"/>
      <c r="AR186" s="45">
        <v>42535</v>
      </c>
      <c r="AS186" s="46"/>
      <c r="AT186" s="47"/>
      <c r="AU186" s="74" t="s">
        <v>15</v>
      </c>
      <c r="AV186" s="75"/>
      <c r="AW186" s="75"/>
      <c r="AX186" s="75"/>
      <c r="AY186" s="76"/>
      <c r="BA186" s="63" t="s">
        <v>6</v>
      </c>
      <c r="BB186" s="64"/>
      <c r="BC186" s="51">
        <f>AL213</f>
        <v>-5499</v>
      </c>
      <c r="BD186" s="52"/>
      <c r="BG186" s="43"/>
      <c r="BH186" s="44"/>
      <c r="BI186" s="43"/>
      <c r="BJ186" s="44"/>
      <c r="BK186" s="60"/>
      <c r="BL186" s="61"/>
      <c r="BM186" s="60"/>
      <c r="BN186" s="61"/>
      <c r="BO186" s="60">
        <v>-2775</v>
      </c>
      <c r="BP186" s="61"/>
      <c r="BQ186" s="43"/>
      <c r="BR186" s="44"/>
      <c r="BS186" s="45">
        <v>42158</v>
      </c>
      <c r="BT186" s="46"/>
      <c r="BU186" s="47"/>
      <c r="BV186" s="74" t="s">
        <v>117</v>
      </c>
      <c r="BW186" s="75"/>
      <c r="BX186" s="75"/>
      <c r="BY186" s="75"/>
      <c r="BZ186" s="76"/>
      <c r="CB186" s="63" t="s">
        <v>6</v>
      </c>
      <c r="CC186" s="64"/>
      <c r="CD186" s="51">
        <f>BM213</f>
        <v>-56817</v>
      </c>
      <c r="CE186" s="52"/>
    </row>
    <row r="187" spans="32:83" x14ac:dyDescent="0.25">
      <c r="AF187" s="60"/>
      <c r="AG187" s="61"/>
      <c r="AH187" s="43"/>
      <c r="AI187" s="44"/>
      <c r="AJ187" s="43"/>
      <c r="AK187" s="44"/>
      <c r="AL187" s="43"/>
      <c r="AM187" s="44"/>
      <c r="AN187" s="43">
        <v>-1450</v>
      </c>
      <c r="AO187" s="44"/>
      <c r="AP187" s="60"/>
      <c r="AQ187" s="61"/>
      <c r="AR187" s="45">
        <v>42545</v>
      </c>
      <c r="AS187" s="46"/>
      <c r="AT187" s="47"/>
      <c r="AU187" s="74" t="s">
        <v>270</v>
      </c>
      <c r="AV187" s="75"/>
      <c r="AW187" s="75"/>
      <c r="AX187" s="75"/>
      <c r="AY187" s="76"/>
      <c r="BA187" s="63" t="s">
        <v>7</v>
      </c>
      <c r="BB187" s="64"/>
      <c r="BC187" s="51">
        <f>AN213</f>
        <v>-1450</v>
      </c>
      <c r="BD187" s="52"/>
      <c r="BG187" s="43"/>
      <c r="BH187" s="44"/>
      <c r="BI187" s="43"/>
      <c r="BJ187" s="44"/>
      <c r="BK187" s="60"/>
      <c r="BL187" s="61"/>
      <c r="BM187" s="60">
        <v>-5476</v>
      </c>
      <c r="BN187" s="61"/>
      <c r="BO187" s="43"/>
      <c r="BP187" s="44"/>
      <c r="BQ187" s="43"/>
      <c r="BR187" s="44"/>
      <c r="BS187" s="45">
        <v>42159</v>
      </c>
      <c r="BT187" s="46"/>
      <c r="BU187" s="47"/>
      <c r="BV187" s="91" t="s">
        <v>118</v>
      </c>
      <c r="BW187" s="92"/>
      <c r="BX187" s="92"/>
      <c r="BY187" s="92"/>
      <c r="BZ187" s="93"/>
      <c r="CB187" s="63" t="s">
        <v>7</v>
      </c>
      <c r="CC187" s="64"/>
      <c r="CD187" s="51">
        <f>BO213</f>
        <v>-12774</v>
      </c>
      <c r="CE187" s="52"/>
    </row>
    <row r="188" spans="32:83" x14ac:dyDescent="0.25">
      <c r="AF188" s="60"/>
      <c r="AG188" s="61"/>
      <c r="AH188" s="43"/>
      <c r="AI188" s="44"/>
      <c r="AJ188" s="43"/>
      <c r="AK188" s="44"/>
      <c r="AL188" s="43"/>
      <c r="AM188" s="44"/>
      <c r="AN188" s="43"/>
      <c r="AO188" s="44"/>
      <c r="AP188" s="60">
        <v>-1538</v>
      </c>
      <c r="AQ188" s="61"/>
      <c r="AR188" s="45">
        <v>42545</v>
      </c>
      <c r="AS188" s="46"/>
      <c r="AT188" s="47"/>
      <c r="AU188" s="74" t="s">
        <v>253</v>
      </c>
      <c r="AV188" s="75"/>
      <c r="AW188" s="75"/>
      <c r="AX188" s="75"/>
      <c r="AY188" s="76"/>
      <c r="BA188" s="63" t="s">
        <v>17</v>
      </c>
      <c r="BB188" s="64"/>
      <c r="BC188" s="51">
        <f>AP213</f>
        <v>-6313</v>
      </c>
      <c r="BD188" s="52"/>
      <c r="BG188" s="43"/>
      <c r="BH188" s="44"/>
      <c r="BI188" s="43"/>
      <c r="BJ188" s="44"/>
      <c r="BK188" s="60"/>
      <c r="BL188" s="61"/>
      <c r="BM188" s="60">
        <v>-3294</v>
      </c>
      <c r="BN188" s="61"/>
      <c r="BO188" s="43"/>
      <c r="BP188" s="44"/>
      <c r="BQ188" s="43"/>
      <c r="BR188" s="44"/>
      <c r="BS188" s="45">
        <v>42162</v>
      </c>
      <c r="BT188" s="46"/>
      <c r="BU188" s="47"/>
      <c r="BV188" s="94" t="s">
        <v>119</v>
      </c>
      <c r="BW188" s="95"/>
      <c r="BX188" s="95"/>
      <c r="BY188" s="95"/>
      <c r="BZ188" s="96"/>
      <c r="CB188" s="63" t="s">
        <v>17</v>
      </c>
      <c r="CC188" s="64"/>
      <c r="CD188" s="51">
        <f>BQ213</f>
        <v>0</v>
      </c>
      <c r="CE188" s="52"/>
    </row>
    <row r="189" spans="32:83" x14ac:dyDescent="0.25">
      <c r="AF189" s="60">
        <v>20800</v>
      </c>
      <c r="AG189" s="61"/>
      <c r="AH189" s="43"/>
      <c r="AI189" s="44"/>
      <c r="AJ189" s="43"/>
      <c r="AK189" s="44"/>
      <c r="AL189" s="43"/>
      <c r="AM189" s="44"/>
      <c r="AN189" s="43"/>
      <c r="AO189" s="44"/>
      <c r="AP189" s="43"/>
      <c r="AQ189" s="44"/>
      <c r="AR189" s="45">
        <v>42551</v>
      </c>
      <c r="AS189" s="46"/>
      <c r="AT189" s="47"/>
      <c r="AU189" s="74" t="s">
        <v>16</v>
      </c>
      <c r="AV189" s="75"/>
      <c r="AW189" s="75"/>
      <c r="AX189" s="75"/>
      <c r="AY189" s="76"/>
      <c r="BA189" s="56" t="s">
        <v>2</v>
      </c>
      <c r="BB189" s="57"/>
      <c r="BC189" s="58">
        <f>SUM(BC183:BD188)</f>
        <v>55248</v>
      </c>
      <c r="BD189" s="59"/>
      <c r="BG189" s="43"/>
      <c r="BH189" s="44"/>
      <c r="BI189" s="43"/>
      <c r="BJ189" s="44"/>
      <c r="BK189" s="60"/>
      <c r="BL189" s="61"/>
      <c r="BM189" s="60">
        <v>-3499</v>
      </c>
      <c r="BN189" s="61"/>
      <c r="BO189" s="43"/>
      <c r="BP189" s="44"/>
      <c r="BQ189" s="43"/>
      <c r="BR189" s="44"/>
      <c r="BS189" s="45">
        <v>42162</v>
      </c>
      <c r="BT189" s="46"/>
      <c r="BU189" s="47"/>
      <c r="BV189" s="74" t="s">
        <v>120</v>
      </c>
      <c r="BW189" s="75"/>
      <c r="BX189" s="75"/>
      <c r="BY189" s="75"/>
      <c r="BZ189" s="76"/>
      <c r="CB189" s="56" t="s">
        <v>2</v>
      </c>
      <c r="CC189" s="57"/>
      <c r="CD189" s="58">
        <f>SUM(CD183:CE188)</f>
        <v>18260</v>
      </c>
      <c r="CE189" s="59"/>
    </row>
    <row r="190" spans="32:83" x14ac:dyDescent="0.25">
      <c r="AF190" s="60">
        <v>-46987</v>
      </c>
      <c r="AG190" s="61"/>
      <c r="AH190" s="43"/>
      <c r="AI190" s="44"/>
      <c r="AJ190" s="43"/>
      <c r="AK190" s="44"/>
      <c r="AL190" s="43"/>
      <c r="AM190" s="44"/>
      <c r="AN190" s="43"/>
      <c r="AO190" s="44"/>
      <c r="AP190" s="43"/>
      <c r="AQ190" s="44"/>
      <c r="AR190" s="45">
        <v>42551</v>
      </c>
      <c r="AS190" s="46"/>
      <c r="AT190" s="47"/>
      <c r="AU190" s="74" t="s">
        <v>14</v>
      </c>
      <c r="AV190" s="75"/>
      <c r="AW190" s="75"/>
      <c r="AX190" s="75"/>
      <c r="AY190" s="76"/>
      <c r="BG190" s="43"/>
      <c r="BH190" s="44"/>
      <c r="BI190" s="43"/>
      <c r="BJ190" s="44"/>
      <c r="BK190" s="60"/>
      <c r="BL190" s="61"/>
      <c r="BM190" s="60">
        <v>-1692</v>
      </c>
      <c r="BN190" s="61"/>
      <c r="BO190" s="43"/>
      <c r="BP190" s="44"/>
      <c r="BQ190" s="43"/>
      <c r="BR190" s="44"/>
      <c r="BS190" s="45">
        <v>42163</v>
      </c>
      <c r="BT190" s="46"/>
      <c r="BU190" s="47"/>
      <c r="BV190" s="74" t="s">
        <v>121</v>
      </c>
      <c r="BW190" s="75"/>
      <c r="BX190" s="75"/>
      <c r="BY190" s="75"/>
      <c r="BZ190" s="76"/>
    </row>
    <row r="191" spans="32:83" x14ac:dyDescent="0.25">
      <c r="AF191" s="43"/>
      <c r="AG191" s="44"/>
      <c r="AH191" s="43"/>
      <c r="AI191" s="44"/>
      <c r="AJ191" s="43"/>
      <c r="AK191" s="44"/>
      <c r="AL191" s="43"/>
      <c r="AM191" s="44"/>
      <c r="AN191" s="43"/>
      <c r="AO191" s="44"/>
      <c r="AP191" s="43"/>
      <c r="AQ191" s="44"/>
      <c r="AR191" s="45"/>
      <c r="AS191" s="46"/>
      <c r="AT191" s="47"/>
      <c r="AU191" s="48"/>
      <c r="AV191" s="49"/>
      <c r="AW191" s="49"/>
      <c r="AX191" s="49"/>
      <c r="AY191" s="50"/>
      <c r="BG191" s="43"/>
      <c r="BH191" s="44"/>
      <c r="BI191" s="43"/>
      <c r="BJ191" s="44"/>
      <c r="BK191" s="60">
        <v>-1523</v>
      </c>
      <c r="BL191" s="61"/>
      <c r="BM191" s="60"/>
      <c r="BN191" s="61"/>
      <c r="BO191" s="43"/>
      <c r="BP191" s="44"/>
      <c r="BQ191" s="43"/>
      <c r="BR191" s="44"/>
      <c r="BS191" s="45">
        <v>42163</v>
      </c>
      <c r="BT191" s="46"/>
      <c r="BU191" s="47"/>
      <c r="BV191" s="74" t="s">
        <v>122</v>
      </c>
      <c r="BW191" s="75"/>
      <c r="BX191" s="75"/>
      <c r="BY191" s="75"/>
      <c r="BZ191" s="76"/>
    </row>
    <row r="192" spans="32:83" x14ac:dyDescent="0.25">
      <c r="AF192" s="43"/>
      <c r="AG192" s="44"/>
      <c r="AH192" s="43"/>
      <c r="AI192" s="44"/>
      <c r="AJ192" s="43"/>
      <c r="AK192" s="44"/>
      <c r="AL192" s="43"/>
      <c r="AM192" s="44"/>
      <c r="AN192" s="43"/>
      <c r="AO192" s="44"/>
      <c r="AP192" s="43"/>
      <c r="AQ192" s="44"/>
      <c r="AR192" s="45"/>
      <c r="AS192" s="46"/>
      <c r="AT192" s="47"/>
      <c r="AU192" s="48"/>
      <c r="AV192" s="49"/>
      <c r="AW192" s="49"/>
      <c r="AX192" s="49"/>
      <c r="AY192" s="50"/>
      <c r="BG192" s="43"/>
      <c r="BH192" s="44"/>
      <c r="BI192" s="43"/>
      <c r="BJ192" s="44"/>
      <c r="BK192" s="60">
        <v>-2925</v>
      </c>
      <c r="BL192" s="61"/>
      <c r="BM192" s="60"/>
      <c r="BN192" s="61"/>
      <c r="BO192" s="43"/>
      <c r="BP192" s="44"/>
      <c r="BQ192" s="43"/>
      <c r="BR192" s="44"/>
      <c r="BS192" s="45">
        <v>42165</v>
      </c>
      <c r="BT192" s="46"/>
      <c r="BU192" s="47"/>
      <c r="BV192" s="74" t="s">
        <v>123</v>
      </c>
      <c r="BW192" s="75"/>
      <c r="BX192" s="75"/>
      <c r="BY192" s="75"/>
      <c r="BZ192" s="76"/>
    </row>
    <row r="193" spans="32:78" x14ac:dyDescent="0.25">
      <c r="AF193" s="43"/>
      <c r="AG193" s="44"/>
      <c r="AH193" s="43"/>
      <c r="AI193" s="44"/>
      <c r="AJ193" s="43"/>
      <c r="AK193" s="44"/>
      <c r="AL193" s="43"/>
      <c r="AM193" s="44"/>
      <c r="AN193" s="43"/>
      <c r="AO193" s="44"/>
      <c r="AP193" s="43"/>
      <c r="AQ193" s="44"/>
      <c r="AR193" s="45"/>
      <c r="AS193" s="46"/>
      <c r="AT193" s="47"/>
      <c r="AU193" s="48"/>
      <c r="AV193" s="49"/>
      <c r="AW193" s="49"/>
      <c r="AX193" s="49"/>
      <c r="AY193" s="50"/>
      <c r="BG193" s="43"/>
      <c r="BH193" s="44"/>
      <c r="BI193" s="43"/>
      <c r="BJ193" s="44"/>
      <c r="BK193" s="60">
        <v>-565</v>
      </c>
      <c r="BL193" s="61"/>
      <c r="BM193" s="60"/>
      <c r="BN193" s="61"/>
      <c r="BO193" s="43"/>
      <c r="BP193" s="44"/>
      <c r="BQ193" s="43"/>
      <c r="BR193" s="44"/>
      <c r="BS193" s="45">
        <v>42166</v>
      </c>
      <c r="BT193" s="46"/>
      <c r="BU193" s="47"/>
      <c r="BV193" s="74" t="s">
        <v>124</v>
      </c>
      <c r="BW193" s="75"/>
      <c r="BX193" s="75"/>
      <c r="BY193" s="75"/>
      <c r="BZ193" s="76"/>
    </row>
    <row r="194" spans="32:78" x14ac:dyDescent="0.25">
      <c r="AF194" s="43"/>
      <c r="AG194" s="44"/>
      <c r="AH194" s="43"/>
      <c r="AI194" s="44"/>
      <c r="AJ194" s="43"/>
      <c r="AK194" s="44"/>
      <c r="AL194" s="43"/>
      <c r="AM194" s="44"/>
      <c r="AN194" s="43"/>
      <c r="AO194" s="44"/>
      <c r="AP194" s="43"/>
      <c r="AQ194" s="44"/>
      <c r="AR194" s="45"/>
      <c r="AS194" s="46"/>
      <c r="AT194" s="47"/>
      <c r="AU194" s="48"/>
      <c r="AV194" s="49"/>
      <c r="AW194" s="49"/>
      <c r="AX194" s="49"/>
      <c r="AY194" s="50"/>
      <c r="BG194" s="43"/>
      <c r="BH194" s="44"/>
      <c r="BI194" s="43"/>
      <c r="BJ194" s="44"/>
      <c r="BK194" s="60">
        <v>-764</v>
      </c>
      <c r="BL194" s="61"/>
      <c r="BM194" s="60"/>
      <c r="BN194" s="61"/>
      <c r="BO194" s="43"/>
      <c r="BP194" s="44"/>
      <c r="BQ194" s="43"/>
      <c r="BR194" s="44"/>
      <c r="BS194" s="45">
        <v>42166</v>
      </c>
      <c r="BT194" s="46"/>
      <c r="BU194" s="47"/>
      <c r="BV194" s="74" t="s">
        <v>125</v>
      </c>
      <c r="BW194" s="75"/>
      <c r="BX194" s="75"/>
      <c r="BY194" s="75"/>
      <c r="BZ194" s="76"/>
    </row>
    <row r="195" spans="32:78" x14ac:dyDescent="0.25">
      <c r="AF195" s="43"/>
      <c r="AG195" s="44"/>
      <c r="AH195" s="43"/>
      <c r="AI195" s="44"/>
      <c r="AJ195" s="43"/>
      <c r="AK195" s="44"/>
      <c r="AL195" s="43"/>
      <c r="AM195" s="44"/>
      <c r="AN195" s="43"/>
      <c r="AO195" s="44"/>
      <c r="AP195" s="43"/>
      <c r="AQ195" s="44"/>
      <c r="AR195" s="45"/>
      <c r="AS195" s="46"/>
      <c r="AT195" s="47"/>
      <c r="AU195" s="48"/>
      <c r="AV195" s="49"/>
      <c r="AW195" s="49"/>
      <c r="AX195" s="49"/>
      <c r="AY195" s="50"/>
      <c r="BG195" s="43"/>
      <c r="BH195" s="44"/>
      <c r="BI195" s="43"/>
      <c r="BJ195" s="44"/>
      <c r="BK195" s="60">
        <v>-764</v>
      </c>
      <c r="BL195" s="61"/>
      <c r="BM195" s="60"/>
      <c r="BN195" s="61"/>
      <c r="BO195" s="43"/>
      <c r="BP195" s="44"/>
      <c r="BQ195" s="43"/>
      <c r="BR195" s="44"/>
      <c r="BS195" s="45">
        <v>42166</v>
      </c>
      <c r="BT195" s="46"/>
      <c r="BU195" s="47"/>
      <c r="BV195" s="74" t="s">
        <v>126</v>
      </c>
      <c r="BW195" s="75"/>
      <c r="BX195" s="75"/>
      <c r="BY195" s="75"/>
      <c r="BZ195" s="76"/>
    </row>
    <row r="196" spans="32:78" x14ac:dyDescent="0.25">
      <c r="AF196" s="43"/>
      <c r="AG196" s="44"/>
      <c r="AH196" s="43"/>
      <c r="AI196" s="44"/>
      <c r="AJ196" s="43"/>
      <c r="AK196" s="44"/>
      <c r="AL196" s="43"/>
      <c r="AM196" s="44"/>
      <c r="AN196" s="43"/>
      <c r="AO196" s="44"/>
      <c r="AP196" s="43"/>
      <c r="AQ196" s="44"/>
      <c r="AR196" s="45"/>
      <c r="AS196" s="46"/>
      <c r="AT196" s="47"/>
      <c r="AU196" s="48"/>
      <c r="AV196" s="49"/>
      <c r="AW196" s="49"/>
      <c r="AX196" s="49"/>
      <c r="AY196" s="50"/>
      <c r="BG196" s="43"/>
      <c r="BH196" s="44"/>
      <c r="BI196" s="43"/>
      <c r="BJ196" s="44"/>
      <c r="BK196" s="60">
        <v>-764</v>
      </c>
      <c r="BL196" s="61"/>
      <c r="BM196" s="60"/>
      <c r="BN196" s="61"/>
      <c r="BO196" s="43"/>
      <c r="BP196" s="44"/>
      <c r="BQ196" s="43"/>
      <c r="BR196" s="44"/>
      <c r="BS196" s="45">
        <v>42166</v>
      </c>
      <c r="BT196" s="46"/>
      <c r="BU196" s="47"/>
      <c r="BV196" s="74" t="s">
        <v>127</v>
      </c>
      <c r="BW196" s="75"/>
      <c r="BX196" s="75"/>
      <c r="BY196" s="75"/>
      <c r="BZ196" s="76"/>
    </row>
    <row r="197" spans="32:78" x14ac:dyDescent="0.25">
      <c r="AF197" s="43"/>
      <c r="AG197" s="44"/>
      <c r="AH197" s="43"/>
      <c r="AI197" s="44"/>
      <c r="AJ197" s="43"/>
      <c r="AK197" s="44"/>
      <c r="AL197" s="43"/>
      <c r="AM197" s="44"/>
      <c r="AN197" s="43"/>
      <c r="AO197" s="44"/>
      <c r="AP197" s="43"/>
      <c r="AQ197" s="44"/>
      <c r="AR197" s="45"/>
      <c r="AS197" s="46"/>
      <c r="AT197" s="47"/>
      <c r="AU197" s="48"/>
      <c r="AV197" s="49"/>
      <c r="AW197" s="49"/>
      <c r="AX197" s="49"/>
      <c r="AY197" s="50"/>
      <c r="BG197" s="43"/>
      <c r="BH197" s="44"/>
      <c r="BI197" s="43"/>
      <c r="BJ197" s="44"/>
      <c r="BK197" s="60">
        <v>-341</v>
      </c>
      <c r="BL197" s="61"/>
      <c r="BM197" s="60"/>
      <c r="BN197" s="61"/>
      <c r="BO197" s="43"/>
      <c r="BP197" s="44"/>
      <c r="BQ197" s="43"/>
      <c r="BR197" s="44"/>
      <c r="BS197" s="45">
        <v>42166</v>
      </c>
      <c r="BT197" s="46"/>
      <c r="BU197" s="47"/>
      <c r="BV197" s="74" t="s">
        <v>128</v>
      </c>
      <c r="BW197" s="75"/>
      <c r="BX197" s="75"/>
      <c r="BY197" s="75"/>
      <c r="BZ197" s="76"/>
    </row>
    <row r="198" spans="32:78" x14ac:dyDescent="0.25">
      <c r="AF198" s="43"/>
      <c r="AG198" s="44"/>
      <c r="AH198" s="43"/>
      <c r="AI198" s="44"/>
      <c r="AJ198" s="43"/>
      <c r="AK198" s="44"/>
      <c r="AL198" s="43"/>
      <c r="AM198" s="44"/>
      <c r="AN198" s="43"/>
      <c r="AO198" s="44"/>
      <c r="AP198" s="43"/>
      <c r="AQ198" s="44"/>
      <c r="AR198" s="45"/>
      <c r="AS198" s="46"/>
      <c r="AT198" s="47"/>
      <c r="AU198" s="48"/>
      <c r="AV198" s="49"/>
      <c r="AW198" s="49"/>
      <c r="AX198" s="49"/>
      <c r="AY198" s="50"/>
      <c r="BG198" s="43"/>
      <c r="BH198" s="44"/>
      <c r="BI198" s="43"/>
      <c r="BJ198" s="44"/>
      <c r="BK198" s="60"/>
      <c r="BL198" s="61"/>
      <c r="BM198" s="60">
        <v>-10474</v>
      </c>
      <c r="BN198" s="61"/>
      <c r="BO198" s="43"/>
      <c r="BP198" s="44"/>
      <c r="BQ198" s="43"/>
      <c r="BR198" s="44"/>
      <c r="BS198" s="45">
        <v>42166</v>
      </c>
      <c r="BT198" s="46"/>
      <c r="BU198" s="47"/>
      <c r="BV198" s="74" t="s">
        <v>129</v>
      </c>
      <c r="BW198" s="75"/>
      <c r="BX198" s="75"/>
      <c r="BY198" s="75"/>
      <c r="BZ198" s="76"/>
    </row>
    <row r="199" spans="32:78" x14ac:dyDescent="0.25">
      <c r="AF199" s="43"/>
      <c r="AG199" s="44"/>
      <c r="AH199" s="43"/>
      <c r="AI199" s="44"/>
      <c r="AJ199" s="43"/>
      <c r="AK199" s="44"/>
      <c r="AL199" s="43"/>
      <c r="AM199" s="44"/>
      <c r="AN199" s="43"/>
      <c r="AO199" s="44"/>
      <c r="AP199" s="43"/>
      <c r="AQ199" s="44"/>
      <c r="AR199" s="45"/>
      <c r="AS199" s="46"/>
      <c r="AT199" s="47"/>
      <c r="AU199" s="48"/>
      <c r="AV199" s="49"/>
      <c r="AW199" s="49"/>
      <c r="AX199" s="49"/>
      <c r="AY199" s="50"/>
      <c r="BG199" s="43"/>
      <c r="BH199" s="44"/>
      <c r="BI199" s="43"/>
      <c r="BJ199" s="44"/>
      <c r="BK199" s="60"/>
      <c r="BL199" s="61"/>
      <c r="BM199" s="60">
        <v>-8757</v>
      </c>
      <c r="BN199" s="61"/>
      <c r="BO199" s="43"/>
      <c r="BP199" s="44"/>
      <c r="BQ199" s="43"/>
      <c r="BR199" s="44"/>
      <c r="BS199" s="45">
        <v>42168</v>
      </c>
      <c r="BT199" s="46"/>
      <c r="BU199" s="47"/>
      <c r="BV199" s="74" t="s">
        <v>130</v>
      </c>
      <c r="BW199" s="75"/>
      <c r="BX199" s="75"/>
      <c r="BY199" s="75"/>
      <c r="BZ199" s="76"/>
    </row>
    <row r="200" spans="32:78" x14ac:dyDescent="0.25">
      <c r="AF200" s="43"/>
      <c r="AG200" s="44"/>
      <c r="AH200" s="43"/>
      <c r="AI200" s="44"/>
      <c r="AJ200" s="43"/>
      <c r="AK200" s="44"/>
      <c r="AL200" s="43"/>
      <c r="AM200" s="44"/>
      <c r="AN200" s="43"/>
      <c r="AO200" s="44"/>
      <c r="AP200" s="43"/>
      <c r="AQ200" s="44"/>
      <c r="AR200" s="45"/>
      <c r="AS200" s="46"/>
      <c r="AT200" s="47"/>
      <c r="AU200" s="48"/>
      <c r="AV200" s="49"/>
      <c r="AW200" s="49"/>
      <c r="AX200" s="49"/>
      <c r="AY200" s="50"/>
      <c r="BG200" s="43"/>
      <c r="BH200" s="44"/>
      <c r="BI200" s="43"/>
      <c r="BJ200" s="44"/>
      <c r="BK200" s="60"/>
      <c r="BL200" s="61"/>
      <c r="BM200" s="60">
        <v>-1647</v>
      </c>
      <c r="BN200" s="61"/>
      <c r="BO200" s="43"/>
      <c r="BP200" s="44"/>
      <c r="BQ200" s="43"/>
      <c r="BR200" s="44"/>
      <c r="BS200" s="45">
        <v>42175</v>
      </c>
      <c r="BT200" s="46"/>
      <c r="BU200" s="47"/>
      <c r="BV200" s="97" t="s">
        <v>81</v>
      </c>
      <c r="BW200" s="98"/>
      <c r="BX200" s="98"/>
      <c r="BY200" s="98"/>
      <c r="BZ200" s="99"/>
    </row>
    <row r="201" spans="32:78" x14ac:dyDescent="0.25">
      <c r="AF201" s="43"/>
      <c r="AG201" s="44"/>
      <c r="AH201" s="43"/>
      <c r="AI201" s="44"/>
      <c r="AJ201" s="43"/>
      <c r="AK201" s="44"/>
      <c r="AL201" s="43"/>
      <c r="AM201" s="44"/>
      <c r="AN201" s="43"/>
      <c r="AO201" s="44"/>
      <c r="AP201" s="43"/>
      <c r="AQ201" s="44"/>
      <c r="AR201" s="45"/>
      <c r="AS201" s="46"/>
      <c r="AT201" s="47"/>
      <c r="AU201" s="48"/>
      <c r="AV201" s="49"/>
      <c r="AW201" s="49"/>
      <c r="AX201" s="49"/>
      <c r="AY201" s="50"/>
      <c r="BG201" s="43"/>
      <c r="BH201" s="44"/>
      <c r="BI201" s="43"/>
      <c r="BJ201" s="44"/>
      <c r="BK201" s="60"/>
      <c r="BL201" s="61"/>
      <c r="BM201" s="60">
        <v>-5989</v>
      </c>
      <c r="BN201" s="61"/>
      <c r="BO201" s="43"/>
      <c r="BP201" s="44"/>
      <c r="BQ201" s="43"/>
      <c r="BR201" s="44"/>
      <c r="BS201" s="45">
        <v>42175</v>
      </c>
      <c r="BT201" s="46"/>
      <c r="BU201" s="47"/>
      <c r="BV201" s="74" t="s">
        <v>131</v>
      </c>
      <c r="BW201" s="75"/>
      <c r="BX201" s="75"/>
      <c r="BY201" s="75"/>
      <c r="BZ201" s="76"/>
    </row>
    <row r="202" spans="32:78" x14ac:dyDescent="0.25">
      <c r="AF202" s="43"/>
      <c r="AG202" s="44"/>
      <c r="AH202" s="43"/>
      <c r="AI202" s="44"/>
      <c r="AJ202" s="43"/>
      <c r="AK202" s="44"/>
      <c r="AL202" s="43"/>
      <c r="AM202" s="44"/>
      <c r="AN202" s="43"/>
      <c r="AO202" s="44"/>
      <c r="AP202" s="43"/>
      <c r="AQ202" s="44"/>
      <c r="AR202" s="45"/>
      <c r="AS202" s="46"/>
      <c r="AT202" s="47"/>
      <c r="AU202" s="48"/>
      <c r="AV202" s="49"/>
      <c r="AW202" s="49"/>
      <c r="AX202" s="49"/>
      <c r="AY202" s="50"/>
      <c r="BG202" s="43"/>
      <c r="BH202" s="44"/>
      <c r="BI202" s="43"/>
      <c r="BJ202" s="44"/>
      <c r="BK202" s="60">
        <v>-758</v>
      </c>
      <c r="BL202" s="61"/>
      <c r="BM202" s="60"/>
      <c r="BN202" s="61"/>
      <c r="BO202" s="43"/>
      <c r="BP202" s="44"/>
      <c r="BQ202" s="43"/>
      <c r="BR202" s="44"/>
      <c r="BS202" s="45">
        <v>42179</v>
      </c>
      <c r="BT202" s="46"/>
      <c r="BU202" s="47"/>
      <c r="BV202" s="74" t="s">
        <v>132</v>
      </c>
      <c r="BW202" s="75"/>
      <c r="BX202" s="75"/>
      <c r="BY202" s="75"/>
      <c r="BZ202" s="76"/>
    </row>
    <row r="203" spans="32:78" x14ac:dyDescent="0.25">
      <c r="AF203" s="43"/>
      <c r="AG203" s="44"/>
      <c r="AH203" s="43"/>
      <c r="AI203" s="44"/>
      <c r="AJ203" s="43"/>
      <c r="AK203" s="44"/>
      <c r="AL203" s="43"/>
      <c r="AM203" s="44"/>
      <c r="AN203" s="43"/>
      <c r="AO203" s="44"/>
      <c r="AP203" s="43"/>
      <c r="AQ203" s="44"/>
      <c r="AR203" s="45"/>
      <c r="AS203" s="46"/>
      <c r="AT203" s="47"/>
      <c r="AU203" s="48"/>
      <c r="AV203" s="49"/>
      <c r="AW203" s="49"/>
      <c r="AX203" s="49"/>
      <c r="AY203" s="50"/>
      <c r="BG203" s="43"/>
      <c r="BH203" s="44"/>
      <c r="BI203" s="43"/>
      <c r="BJ203" s="44"/>
      <c r="BK203" s="60">
        <v>-686</v>
      </c>
      <c r="BL203" s="61"/>
      <c r="BM203" s="60"/>
      <c r="BN203" s="61"/>
      <c r="BO203" s="43"/>
      <c r="BP203" s="44"/>
      <c r="BQ203" s="43"/>
      <c r="BR203" s="44"/>
      <c r="BS203" s="45">
        <v>42185</v>
      </c>
      <c r="BT203" s="46"/>
      <c r="BU203" s="47"/>
      <c r="BV203" s="74" t="s">
        <v>133</v>
      </c>
      <c r="BW203" s="75"/>
      <c r="BX203" s="75"/>
      <c r="BY203" s="75"/>
      <c r="BZ203" s="76"/>
    </row>
    <row r="204" spans="32:78" x14ac:dyDescent="0.25">
      <c r="AF204" s="51"/>
      <c r="AG204" s="52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45"/>
      <c r="AS204" s="46"/>
      <c r="AT204" s="47"/>
      <c r="AU204" s="53"/>
      <c r="AV204" s="54"/>
      <c r="AW204" s="54"/>
      <c r="AX204" s="54"/>
      <c r="AY204" s="55"/>
      <c r="BG204" s="51"/>
      <c r="BH204" s="52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45"/>
      <c r="BT204" s="46"/>
      <c r="BU204" s="47"/>
      <c r="BV204" s="53"/>
      <c r="BW204" s="54"/>
      <c r="BX204" s="54"/>
      <c r="BY204" s="54"/>
      <c r="BZ204" s="55"/>
    </row>
    <row r="205" spans="32:78" x14ac:dyDescent="0.25">
      <c r="AF205" s="51"/>
      <c r="AG205" s="52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45"/>
      <c r="AS205" s="46"/>
      <c r="AT205" s="47"/>
      <c r="AU205" s="53"/>
      <c r="AV205" s="54"/>
      <c r="AW205" s="54"/>
      <c r="AX205" s="54"/>
      <c r="AY205" s="55"/>
      <c r="BG205" s="51"/>
      <c r="BH205" s="52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45"/>
      <c r="BT205" s="46"/>
      <c r="BU205" s="47"/>
      <c r="BV205" s="53"/>
      <c r="BW205" s="54"/>
      <c r="BX205" s="54"/>
      <c r="BY205" s="54"/>
      <c r="BZ205" s="55"/>
    </row>
    <row r="206" spans="32:78" x14ac:dyDescent="0.25"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7"/>
      <c r="AS206" s="37"/>
      <c r="AT206" s="37"/>
      <c r="AU206" s="38"/>
      <c r="AV206" s="38"/>
      <c r="AW206" s="38"/>
      <c r="AX206" s="38"/>
      <c r="AY206" s="38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7"/>
      <c r="BT206" s="37"/>
      <c r="BU206" s="37"/>
      <c r="BV206" s="38"/>
      <c r="BW206" s="38"/>
      <c r="BX206" s="38"/>
      <c r="BY206" s="38"/>
      <c r="BZ206" s="38"/>
    </row>
    <row r="207" spans="32:78" x14ac:dyDescent="0.25"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7"/>
      <c r="AS207" s="37"/>
      <c r="AT207" s="37"/>
      <c r="AU207" s="38"/>
      <c r="AV207" s="38"/>
      <c r="AW207" s="38"/>
      <c r="AX207" s="38"/>
      <c r="AY207" s="38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7"/>
      <c r="BT207" s="37"/>
      <c r="BU207" s="37"/>
      <c r="BV207" s="38"/>
      <c r="BW207" s="38"/>
      <c r="BX207" s="38"/>
      <c r="BY207" s="38"/>
      <c r="BZ207" s="38"/>
    </row>
    <row r="208" spans="32:78" x14ac:dyDescent="0.25"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7"/>
      <c r="AS208" s="37"/>
      <c r="AT208" s="37"/>
      <c r="AU208" s="38"/>
      <c r="AV208" s="38"/>
      <c r="AW208" s="38"/>
      <c r="AX208" s="38"/>
      <c r="AY208" s="38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7"/>
      <c r="BT208" s="37"/>
      <c r="BU208" s="37"/>
      <c r="BV208" s="38"/>
      <c r="BW208" s="38"/>
      <c r="BX208" s="38"/>
      <c r="BY208" s="38"/>
      <c r="BZ208" s="38"/>
    </row>
    <row r="209" spans="32:83" x14ac:dyDescent="0.25"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7"/>
      <c r="AS209" s="37"/>
      <c r="AT209" s="37"/>
      <c r="AU209" s="38"/>
      <c r="AV209" s="38"/>
      <c r="AW209" s="38"/>
      <c r="AX209" s="38"/>
      <c r="AY209" s="38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7"/>
      <c r="BT209" s="37"/>
      <c r="BU209" s="37"/>
      <c r="BV209" s="38"/>
      <c r="BW209" s="38"/>
      <c r="BX209" s="38"/>
      <c r="BY209" s="38"/>
      <c r="BZ209" s="38"/>
    </row>
    <row r="210" spans="32:83" x14ac:dyDescent="0.25"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7"/>
      <c r="AS210" s="37"/>
      <c r="AT210" s="37"/>
      <c r="AU210" s="38"/>
      <c r="AV210" s="38"/>
      <c r="AW210" s="38"/>
      <c r="AX210" s="38"/>
      <c r="AY210" s="38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7"/>
      <c r="BT210" s="37"/>
      <c r="BU210" s="37"/>
      <c r="BV210" s="38"/>
      <c r="BW210" s="38"/>
      <c r="BX210" s="38"/>
      <c r="BY210" s="38"/>
      <c r="BZ210" s="38"/>
    </row>
    <row r="211" spans="32:83" x14ac:dyDescent="0.25"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7"/>
      <c r="AS211" s="37"/>
      <c r="AT211" s="37"/>
      <c r="AU211" s="38"/>
      <c r="AV211" s="38"/>
      <c r="AW211" s="38"/>
      <c r="AX211" s="38"/>
      <c r="AY211" s="38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7"/>
      <c r="BT211" s="37"/>
      <c r="BU211" s="37"/>
      <c r="BV211" s="38"/>
      <c r="BW211" s="38"/>
      <c r="BX211" s="38"/>
      <c r="BY211" s="38"/>
      <c r="BZ211" s="38"/>
    </row>
    <row r="212" spans="32:83" x14ac:dyDescent="0.25"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7"/>
      <c r="AS212" s="37"/>
      <c r="AT212" s="37"/>
      <c r="AU212" s="38"/>
      <c r="AV212" s="38"/>
      <c r="AW212" s="38"/>
      <c r="AX212" s="38"/>
      <c r="AY212" s="38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7"/>
      <c r="BT212" s="37"/>
      <c r="BU212" s="37"/>
      <c r="BV212" s="38"/>
      <c r="BW212" s="38"/>
      <c r="BX212" s="38"/>
      <c r="BY212" s="38"/>
      <c r="BZ212" s="38"/>
    </row>
    <row r="213" spans="32:83" x14ac:dyDescent="0.25">
      <c r="AF213" s="39">
        <f>SUM(AF182:AF212)</f>
        <v>68510</v>
      </c>
      <c r="AG213" s="39"/>
      <c r="AH213" s="39">
        <f>SUM(AH182:AH212)</f>
        <v>0</v>
      </c>
      <c r="AI213" s="39"/>
      <c r="AJ213" s="39">
        <f>SUM(AJ182:AJ212)</f>
        <v>0</v>
      </c>
      <c r="AK213" s="39"/>
      <c r="AL213" s="39">
        <f>SUM(AL183:AL212)</f>
        <v>-5499</v>
      </c>
      <c r="AM213" s="39"/>
      <c r="AN213" s="39">
        <f>SUM(AN182:AN212)</f>
        <v>-1450</v>
      </c>
      <c r="AO213" s="39"/>
      <c r="AP213" s="39">
        <f>SUM(AP182:AP212)</f>
        <v>-6313</v>
      </c>
      <c r="AQ213" s="39"/>
      <c r="AR213" s="42"/>
      <c r="AS213" s="42"/>
      <c r="AT213" s="42"/>
      <c r="AU213" s="42"/>
      <c r="AV213" s="42"/>
      <c r="AW213" s="42"/>
      <c r="AX213" s="42"/>
      <c r="AY213" s="42"/>
      <c r="BG213" s="39">
        <f>SUM(BG182:BG212)</f>
        <v>98991</v>
      </c>
      <c r="BH213" s="39"/>
      <c r="BI213" s="39">
        <f>SUM(BI182:BI212)</f>
        <v>0</v>
      </c>
      <c r="BJ213" s="39"/>
      <c r="BK213" s="39">
        <f>SUM(BK182:BK212)</f>
        <v>-11140</v>
      </c>
      <c r="BL213" s="39"/>
      <c r="BM213" s="39">
        <f>SUM(BM183:BM212)</f>
        <v>-56817</v>
      </c>
      <c r="BN213" s="39"/>
      <c r="BO213" s="39">
        <f>SUM(BO182:BO212)</f>
        <v>-12774</v>
      </c>
      <c r="BP213" s="39"/>
      <c r="BQ213" s="39">
        <f>SUM(BQ182:BQ212)</f>
        <v>0</v>
      </c>
      <c r="BR213" s="39"/>
      <c r="BS213" s="42"/>
      <c r="BT213" s="42"/>
      <c r="BU213" s="42"/>
      <c r="BV213" s="42"/>
      <c r="BW213" s="42"/>
      <c r="BX213" s="42"/>
      <c r="BY213" s="42"/>
      <c r="BZ213" s="42"/>
    </row>
    <row r="215" spans="32:83" x14ac:dyDescent="0.25">
      <c r="AF215" s="70" t="s">
        <v>49</v>
      </c>
      <c r="AG215" s="71"/>
      <c r="AH215" s="70">
        <v>2016</v>
      </c>
      <c r="AI215" s="72"/>
      <c r="BG215" s="70" t="s">
        <v>49</v>
      </c>
      <c r="BH215" s="71"/>
      <c r="BI215" s="70">
        <v>2015</v>
      </c>
      <c r="BJ215" s="72"/>
    </row>
    <row r="216" spans="32:83" x14ac:dyDescent="0.25">
      <c r="AF216" s="63" t="s">
        <v>3</v>
      </c>
      <c r="AG216" s="64"/>
      <c r="AH216" s="63" t="s">
        <v>4</v>
      </c>
      <c r="AI216" s="64"/>
      <c r="AJ216" s="63" t="s">
        <v>5</v>
      </c>
      <c r="AK216" s="64"/>
      <c r="AL216" s="63" t="s">
        <v>6</v>
      </c>
      <c r="AM216" s="64"/>
      <c r="AN216" s="63" t="s">
        <v>7</v>
      </c>
      <c r="AO216" s="64"/>
      <c r="AP216" s="66" t="s">
        <v>8</v>
      </c>
      <c r="AQ216" s="67"/>
      <c r="AR216" s="66" t="s">
        <v>9</v>
      </c>
      <c r="AS216" s="68"/>
      <c r="AT216" s="67"/>
      <c r="AU216" s="66" t="s">
        <v>10</v>
      </c>
      <c r="AV216" s="68"/>
      <c r="AW216" s="68"/>
      <c r="AX216" s="68"/>
      <c r="AY216" s="67"/>
      <c r="BG216" s="63" t="s">
        <v>3</v>
      </c>
      <c r="BH216" s="64"/>
      <c r="BI216" s="63" t="s">
        <v>4</v>
      </c>
      <c r="BJ216" s="64"/>
      <c r="BK216" s="63" t="s">
        <v>5</v>
      </c>
      <c r="BL216" s="64"/>
      <c r="BM216" s="63" t="s">
        <v>6</v>
      </c>
      <c r="BN216" s="64"/>
      <c r="BO216" s="63" t="s">
        <v>7</v>
      </c>
      <c r="BP216" s="64"/>
      <c r="BQ216" s="66" t="s">
        <v>8</v>
      </c>
      <c r="BR216" s="67"/>
      <c r="BS216" s="66" t="s">
        <v>9</v>
      </c>
      <c r="BT216" s="68"/>
      <c r="BU216" s="67"/>
      <c r="BV216" s="66" t="s">
        <v>10</v>
      </c>
      <c r="BW216" s="68"/>
      <c r="BX216" s="68"/>
      <c r="BY216" s="68"/>
      <c r="BZ216" s="67"/>
    </row>
    <row r="217" spans="32:83" x14ac:dyDescent="0.25">
      <c r="AF217" s="87">
        <v>171558</v>
      </c>
      <c r="AG217" s="88"/>
      <c r="AH217" s="87"/>
      <c r="AI217" s="88"/>
      <c r="AJ217" s="87"/>
      <c r="AK217" s="88"/>
      <c r="AL217" s="87"/>
      <c r="AM217" s="88"/>
      <c r="AN217" s="87"/>
      <c r="AO217" s="88"/>
      <c r="AP217" s="87"/>
      <c r="AQ217" s="88"/>
      <c r="AR217" s="45">
        <v>42552</v>
      </c>
      <c r="AS217" s="46"/>
      <c r="AT217" s="47"/>
      <c r="AU217" s="48" t="s">
        <v>11</v>
      </c>
      <c r="AV217" s="49"/>
      <c r="AW217" s="49"/>
      <c r="AX217" s="49"/>
      <c r="AY217" s="50"/>
      <c r="BA217" s="69" t="s">
        <v>12</v>
      </c>
      <c r="BB217" s="69"/>
      <c r="BC217" s="69"/>
      <c r="BD217" s="69"/>
      <c r="BG217" s="43"/>
      <c r="BH217" s="44"/>
      <c r="BI217" s="43"/>
      <c r="BJ217" s="44"/>
      <c r="BK217" s="43"/>
      <c r="BL217" s="44"/>
      <c r="BM217" s="43"/>
      <c r="BN217" s="44"/>
      <c r="BO217" s="43"/>
      <c r="BP217" s="44"/>
      <c r="BQ217" s="43"/>
      <c r="BR217" s="44"/>
      <c r="BS217" s="45">
        <v>42186</v>
      </c>
      <c r="BT217" s="46"/>
      <c r="BU217" s="47"/>
      <c r="BV217" s="48" t="s">
        <v>11</v>
      </c>
      <c r="BW217" s="49"/>
      <c r="BX217" s="49"/>
      <c r="BY217" s="49"/>
      <c r="BZ217" s="50"/>
      <c r="CB217" s="69" t="s">
        <v>12</v>
      </c>
      <c r="CC217" s="69"/>
      <c r="CD217" s="69"/>
      <c r="CE217" s="69"/>
    </row>
    <row r="218" spans="32:83" x14ac:dyDescent="0.25">
      <c r="AF218" s="87"/>
      <c r="AG218" s="88"/>
      <c r="AH218" s="87"/>
      <c r="AI218" s="88"/>
      <c r="AJ218" s="87"/>
      <c r="AK218" s="88"/>
      <c r="AL218" s="87"/>
      <c r="AM218" s="88"/>
      <c r="AN218" s="87"/>
      <c r="AO218" s="88"/>
      <c r="AP218" s="87">
        <v>-1405</v>
      </c>
      <c r="AQ218" s="88"/>
      <c r="AR218" s="45">
        <v>42557</v>
      </c>
      <c r="AS218" s="46"/>
      <c r="AT218" s="47"/>
      <c r="AU218" s="48" t="s">
        <v>13</v>
      </c>
      <c r="AV218" s="49"/>
      <c r="AW218" s="49"/>
      <c r="AX218" s="49"/>
      <c r="AY218" s="50"/>
      <c r="BA218" s="65" t="s">
        <v>3</v>
      </c>
      <c r="BB218" s="65"/>
      <c r="BC218" s="36">
        <f>AF248</f>
        <v>130194</v>
      </c>
      <c r="BD218" s="36"/>
      <c r="BG218" s="43"/>
      <c r="BH218" s="44"/>
      <c r="BI218" s="43"/>
      <c r="BJ218" s="44"/>
      <c r="BK218" s="43"/>
      <c r="BL218" s="44"/>
      <c r="BM218" s="60"/>
      <c r="BN218" s="61"/>
      <c r="BO218" s="60">
        <v>-7547</v>
      </c>
      <c r="BP218" s="61"/>
      <c r="BQ218" s="43"/>
      <c r="BR218" s="44"/>
      <c r="BS218" s="45">
        <v>42186</v>
      </c>
      <c r="BT218" s="46"/>
      <c r="BU218" s="47"/>
      <c r="BV218" s="74" t="s">
        <v>134</v>
      </c>
      <c r="BW218" s="75"/>
      <c r="BX218" s="75"/>
      <c r="BY218" s="75"/>
      <c r="BZ218" s="76"/>
      <c r="CB218" s="65" t="s">
        <v>3</v>
      </c>
      <c r="CC218" s="65"/>
      <c r="CD218" s="36">
        <f>BG248</f>
        <v>0</v>
      </c>
      <c r="CE218" s="36"/>
    </row>
    <row r="219" spans="32:83" x14ac:dyDescent="0.25">
      <c r="AF219" s="87"/>
      <c r="AG219" s="88"/>
      <c r="AH219" s="87"/>
      <c r="AI219" s="88"/>
      <c r="AJ219" s="87"/>
      <c r="AK219" s="88"/>
      <c r="AL219" s="87"/>
      <c r="AM219" s="88"/>
      <c r="AN219" s="87"/>
      <c r="AO219" s="88"/>
      <c r="AP219" s="87">
        <v>-1841</v>
      </c>
      <c r="AQ219" s="88"/>
      <c r="AR219" s="45">
        <v>42565</v>
      </c>
      <c r="AS219" s="46"/>
      <c r="AT219" s="47"/>
      <c r="AU219" s="48" t="s">
        <v>15</v>
      </c>
      <c r="AV219" s="49"/>
      <c r="AW219" s="49"/>
      <c r="AX219" s="49"/>
      <c r="AY219" s="50"/>
      <c r="BA219" s="65" t="s">
        <v>4</v>
      </c>
      <c r="BB219" s="65"/>
      <c r="BC219" s="51">
        <f>AH248</f>
        <v>-16908</v>
      </c>
      <c r="BD219" s="52"/>
      <c r="BG219" s="43"/>
      <c r="BH219" s="44"/>
      <c r="BI219" s="43"/>
      <c r="BJ219" s="44"/>
      <c r="BK219" s="43"/>
      <c r="BL219" s="44"/>
      <c r="BM219" s="60">
        <v>-5789</v>
      </c>
      <c r="BN219" s="61"/>
      <c r="BO219" s="60"/>
      <c r="BP219" s="61"/>
      <c r="BQ219" s="43"/>
      <c r="BR219" s="44"/>
      <c r="BS219" s="45">
        <v>42190</v>
      </c>
      <c r="BT219" s="46"/>
      <c r="BU219" s="47"/>
      <c r="BV219" s="74" t="s">
        <v>135</v>
      </c>
      <c r="BW219" s="75"/>
      <c r="BX219" s="75"/>
      <c r="BY219" s="75"/>
      <c r="BZ219" s="76"/>
      <c r="CB219" s="65" t="s">
        <v>4</v>
      </c>
      <c r="CC219" s="65"/>
      <c r="CD219" s="51">
        <f>BI248</f>
        <v>0</v>
      </c>
      <c r="CE219" s="52"/>
    </row>
    <row r="220" spans="32:83" x14ac:dyDescent="0.25">
      <c r="AF220" s="87"/>
      <c r="AG220" s="88"/>
      <c r="AH220" s="87"/>
      <c r="AI220" s="88"/>
      <c r="AJ220" s="87"/>
      <c r="AK220" s="88"/>
      <c r="AL220" s="87"/>
      <c r="AM220" s="88"/>
      <c r="AN220" s="87"/>
      <c r="AO220" s="88"/>
      <c r="AP220" s="87">
        <v>-1470</v>
      </c>
      <c r="AQ220" s="88"/>
      <c r="AR220" s="45">
        <v>42580</v>
      </c>
      <c r="AS220" s="46"/>
      <c r="AT220" s="47"/>
      <c r="AU220" s="48" t="s">
        <v>71</v>
      </c>
      <c r="AV220" s="49"/>
      <c r="AW220" s="49"/>
      <c r="AX220" s="49"/>
      <c r="AY220" s="50"/>
      <c r="BA220" s="63" t="s">
        <v>5</v>
      </c>
      <c r="BB220" s="64"/>
      <c r="BC220" s="51">
        <f>AJ248</f>
        <v>0</v>
      </c>
      <c r="BD220" s="52"/>
      <c r="BG220" s="43"/>
      <c r="BH220" s="44"/>
      <c r="BI220" s="43"/>
      <c r="BJ220" s="44"/>
      <c r="BK220" s="43"/>
      <c r="BL220" s="44"/>
      <c r="BM220" s="60">
        <v>-2789</v>
      </c>
      <c r="BN220" s="61"/>
      <c r="BO220" s="60"/>
      <c r="BP220" s="61"/>
      <c r="BQ220" s="43"/>
      <c r="BR220" s="44"/>
      <c r="BS220" s="45">
        <v>42190</v>
      </c>
      <c r="BT220" s="46"/>
      <c r="BU220" s="47"/>
      <c r="BV220" s="74" t="s">
        <v>136</v>
      </c>
      <c r="BW220" s="75"/>
      <c r="BX220" s="75"/>
      <c r="BY220" s="75"/>
      <c r="BZ220" s="76"/>
      <c r="CB220" s="63" t="s">
        <v>5</v>
      </c>
      <c r="CC220" s="64"/>
      <c r="CD220" s="51">
        <f>BK248</f>
        <v>-4044</v>
      </c>
      <c r="CE220" s="52"/>
    </row>
    <row r="221" spans="32:83" x14ac:dyDescent="0.25">
      <c r="AF221" s="87">
        <v>14200</v>
      </c>
      <c r="AG221" s="88"/>
      <c r="AH221" s="87"/>
      <c r="AI221" s="88"/>
      <c r="AJ221" s="87"/>
      <c r="AK221" s="88"/>
      <c r="AL221" s="87"/>
      <c r="AM221" s="88"/>
      <c r="AN221" s="87"/>
      <c r="AO221" s="88"/>
      <c r="AP221" s="87"/>
      <c r="AQ221" s="88"/>
      <c r="AR221" s="45"/>
      <c r="AS221" s="46"/>
      <c r="AT221" s="47"/>
      <c r="AU221" s="48" t="s">
        <v>16</v>
      </c>
      <c r="AV221" s="49"/>
      <c r="AW221" s="49"/>
      <c r="AX221" s="49"/>
      <c r="AY221" s="50"/>
      <c r="BA221" s="63" t="s">
        <v>6</v>
      </c>
      <c r="BB221" s="64"/>
      <c r="BC221" s="51">
        <f>AL248</f>
        <v>-27088</v>
      </c>
      <c r="BD221" s="52"/>
      <c r="BG221" s="43"/>
      <c r="BH221" s="44"/>
      <c r="BI221" s="43"/>
      <c r="BJ221" s="44"/>
      <c r="BK221" s="43"/>
      <c r="BL221" s="44"/>
      <c r="BM221" s="60">
        <v>-495</v>
      </c>
      <c r="BN221" s="61"/>
      <c r="BO221" s="60"/>
      <c r="BP221" s="61"/>
      <c r="BQ221" s="43"/>
      <c r="BR221" s="44"/>
      <c r="BS221" s="45">
        <v>42558</v>
      </c>
      <c r="BT221" s="46"/>
      <c r="BU221" s="47"/>
      <c r="BV221" s="74" t="s">
        <v>137</v>
      </c>
      <c r="BW221" s="75"/>
      <c r="BX221" s="75"/>
      <c r="BY221" s="75"/>
      <c r="BZ221" s="76"/>
      <c r="CB221" s="63" t="s">
        <v>6</v>
      </c>
      <c r="CC221" s="64"/>
      <c r="CD221" s="51">
        <f>BM248</f>
        <v>-52063</v>
      </c>
      <c r="CE221" s="52"/>
    </row>
    <row r="222" spans="32:83" x14ac:dyDescent="0.25">
      <c r="AF222" s="87">
        <v>-57163</v>
      </c>
      <c r="AG222" s="88"/>
      <c r="AH222" s="87"/>
      <c r="AI222" s="88"/>
      <c r="AJ222" s="87"/>
      <c r="AK222" s="88"/>
      <c r="AL222" s="87"/>
      <c r="AM222" s="88"/>
      <c r="AN222" s="87"/>
      <c r="AO222" s="88"/>
      <c r="AP222" s="87"/>
      <c r="AQ222" s="88"/>
      <c r="AR222" s="45"/>
      <c r="AS222" s="46"/>
      <c r="AT222" s="47"/>
      <c r="AU222" s="48" t="s">
        <v>14</v>
      </c>
      <c r="AV222" s="49"/>
      <c r="AW222" s="49"/>
      <c r="AX222" s="49"/>
      <c r="AY222" s="50"/>
      <c r="BA222" s="63" t="s">
        <v>7</v>
      </c>
      <c r="BB222" s="64"/>
      <c r="BC222" s="51">
        <f>AN248</f>
        <v>-19116</v>
      </c>
      <c r="BD222" s="52"/>
      <c r="BG222" s="43"/>
      <c r="BH222" s="44"/>
      <c r="BI222" s="43"/>
      <c r="BJ222" s="44"/>
      <c r="BK222" s="43"/>
      <c r="BL222" s="44"/>
      <c r="BM222" s="60"/>
      <c r="BN222" s="61"/>
      <c r="BO222" s="60">
        <v>-4220</v>
      </c>
      <c r="BP222" s="61"/>
      <c r="BQ222" s="43"/>
      <c r="BR222" s="44"/>
      <c r="BS222" s="45">
        <v>42192</v>
      </c>
      <c r="BT222" s="46"/>
      <c r="BU222" s="47"/>
      <c r="BV222" s="74" t="s">
        <v>138</v>
      </c>
      <c r="BW222" s="75"/>
      <c r="BX222" s="75"/>
      <c r="BY222" s="75"/>
      <c r="BZ222" s="76"/>
      <c r="CB222" s="63" t="s">
        <v>7</v>
      </c>
      <c r="CC222" s="64"/>
      <c r="CD222" s="51">
        <f>BO248</f>
        <v>-16769</v>
      </c>
      <c r="CE222" s="52"/>
    </row>
    <row r="223" spans="32:83" x14ac:dyDescent="0.25">
      <c r="AF223" s="87">
        <v>1599</v>
      </c>
      <c r="AG223" s="88"/>
      <c r="AH223" s="87"/>
      <c r="AI223" s="88"/>
      <c r="AJ223" s="87"/>
      <c r="AK223" s="88"/>
      <c r="AL223" s="87"/>
      <c r="AM223" s="88"/>
      <c r="AN223" s="87">
        <v>-1599</v>
      </c>
      <c r="AO223" s="88"/>
      <c r="AP223" s="87"/>
      <c r="AQ223" s="88"/>
      <c r="AR223" s="45">
        <v>42552</v>
      </c>
      <c r="AS223" s="46"/>
      <c r="AT223" s="47"/>
      <c r="AU223" s="48" t="s">
        <v>271</v>
      </c>
      <c r="AV223" s="49"/>
      <c r="AW223" s="49"/>
      <c r="AX223" s="49"/>
      <c r="AY223" s="50"/>
      <c r="BA223" s="63" t="s">
        <v>17</v>
      </c>
      <c r="BB223" s="64"/>
      <c r="BC223" s="51">
        <f>AP248</f>
        <v>-4716</v>
      </c>
      <c r="BD223" s="52"/>
      <c r="BG223" s="43"/>
      <c r="BH223" s="44"/>
      <c r="BI223" s="43"/>
      <c r="BJ223" s="44"/>
      <c r="BK223" s="43"/>
      <c r="BL223" s="44"/>
      <c r="BM223" s="60"/>
      <c r="BN223" s="61"/>
      <c r="BO223" s="60">
        <v>-2780</v>
      </c>
      <c r="BP223" s="61"/>
      <c r="BQ223" s="43"/>
      <c r="BR223" s="44"/>
      <c r="BS223" s="45">
        <v>42192</v>
      </c>
      <c r="BT223" s="46"/>
      <c r="BU223" s="47"/>
      <c r="BV223" s="74" t="s">
        <v>139</v>
      </c>
      <c r="BW223" s="75"/>
      <c r="BX223" s="75"/>
      <c r="BY223" s="75"/>
      <c r="BZ223" s="76"/>
      <c r="CB223" s="63" t="s">
        <v>17</v>
      </c>
      <c r="CC223" s="64"/>
      <c r="CD223" s="51">
        <f>BQ248</f>
        <v>0</v>
      </c>
      <c r="CE223" s="52"/>
    </row>
    <row r="224" spans="32:83" x14ac:dyDescent="0.25">
      <c r="AF224" s="87"/>
      <c r="AG224" s="88"/>
      <c r="AH224" s="87">
        <v>-1289</v>
      </c>
      <c r="AI224" s="88"/>
      <c r="AJ224" s="87"/>
      <c r="AK224" s="88"/>
      <c r="AL224" s="87"/>
      <c r="AM224" s="88"/>
      <c r="AN224" s="87"/>
      <c r="AO224" s="88"/>
      <c r="AP224" s="87"/>
      <c r="AQ224" s="88"/>
      <c r="AR224" s="45">
        <v>42559</v>
      </c>
      <c r="AS224" s="46"/>
      <c r="AT224" s="47"/>
      <c r="AU224" s="48" t="s">
        <v>272</v>
      </c>
      <c r="AV224" s="49"/>
      <c r="AW224" s="49"/>
      <c r="AX224" s="49"/>
      <c r="AY224" s="50"/>
      <c r="BA224" s="56" t="s">
        <v>2</v>
      </c>
      <c r="BB224" s="57"/>
      <c r="BC224" s="58">
        <f>SUM(BC218:BD223)</f>
        <v>62366</v>
      </c>
      <c r="BD224" s="59"/>
      <c r="BG224" s="43"/>
      <c r="BH224" s="44"/>
      <c r="BI224" s="43"/>
      <c r="BJ224" s="44"/>
      <c r="BK224" s="43"/>
      <c r="BL224" s="44"/>
      <c r="BM224" s="60"/>
      <c r="BN224" s="61"/>
      <c r="BO224" s="60">
        <v>-1590</v>
      </c>
      <c r="BP224" s="61"/>
      <c r="BQ224" s="43"/>
      <c r="BR224" s="44"/>
      <c r="BS224" s="45">
        <v>42192</v>
      </c>
      <c r="BT224" s="46"/>
      <c r="BU224" s="47"/>
      <c r="BV224" s="74" t="s">
        <v>140</v>
      </c>
      <c r="BW224" s="75"/>
      <c r="BX224" s="75"/>
      <c r="BY224" s="75"/>
      <c r="BZ224" s="76"/>
      <c r="CB224" s="56" t="s">
        <v>2</v>
      </c>
      <c r="CC224" s="57"/>
      <c r="CD224" s="58">
        <f>SUM(CD218:CE223)</f>
        <v>-72876</v>
      </c>
      <c r="CE224" s="59"/>
    </row>
    <row r="225" spans="32:78" x14ac:dyDescent="0.25">
      <c r="AF225" s="87"/>
      <c r="AG225" s="88"/>
      <c r="AH225" s="87"/>
      <c r="AI225" s="88"/>
      <c r="AJ225" s="87"/>
      <c r="AK225" s="88"/>
      <c r="AL225" s="87"/>
      <c r="AM225" s="88"/>
      <c r="AN225" s="87">
        <v>-6799</v>
      </c>
      <c r="AO225" s="88"/>
      <c r="AP225" s="87"/>
      <c r="AQ225" s="88"/>
      <c r="AR225" s="45">
        <v>42554</v>
      </c>
      <c r="AS225" s="46"/>
      <c r="AT225" s="47"/>
      <c r="AU225" s="48" t="s">
        <v>277</v>
      </c>
      <c r="AV225" s="49"/>
      <c r="AW225" s="49"/>
      <c r="AX225" s="49"/>
      <c r="AY225" s="50"/>
      <c r="BG225" s="43"/>
      <c r="BH225" s="44"/>
      <c r="BI225" s="43"/>
      <c r="BJ225" s="44"/>
      <c r="BK225" s="43"/>
      <c r="BL225" s="44"/>
      <c r="BM225" s="60">
        <v>-6374</v>
      </c>
      <c r="BN225" s="61"/>
      <c r="BO225" s="60"/>
      <c r="BP225" s="61"/>
      <c r="BQ225" s="43"/>
      <c r="BR225" s="44"/>
      <c r="BS225" s="45">
        <v>42195</v>
      </c>
      <c r="BT225" s="46"/>
      <c r="BU225" s="47"/>
      <c r="BV225" s="74" t="s">
        <v>141</v>
      </c>
      <c r="BW225" s="75"/>
      <c r="BX225" s="75"/>
      <c r="BY225" s="75"/>
      <c r="BZ225" s="76"/>
    </row>
    <row r="226" spans="32:78" x14ac:dyDescent="0.25">
      <c r="AF226" s="87"/>
      <c r="AG226" s="88"/>
      <c r="AH226" s="87"/>
      <c r="AI226" s="88"/>
      <c r="AJ226" s="87"/>
      <c r="AK226" s="88"/>
      <c r="AL226" s="87">
        <v>-2799</v>
      </c>
      <c r="AM226" s="88"/>
      <c r="AN226" s="87"/>
      <c r="AO226" s="88"/>
      <c r="AP226" s="87"/>
      <c r="AQ226" s="88"/>
      <c r="AR226" s="45">
        <v>42557</v>
      </c>
      <c r="AS226" s="46"/>
      <c r="AT226" s="47"/>
      <c r="AU226" s="48" t="s">
        <v>279</v>
      </c>
      <c r="AV226" s="49"/>
      <c r="AW226" s="49"/>
      <c r="AX226" s="49"/>
      <c r="AY226" s="50"/>
      <c r="BG226" s="43"/>
      <c r="BH226" s="44"/>
      <c r="BI226" s="43"/>
      <c r="BJ226" s="44"/>
      <c r="BK226" s="43"/>
      <c r="BL226" s="44"/>
      <c r="BM226" s="60">
        <v>-3989</v>
      </c>
      <c r="BN226" s="61"/>
      <c r="BO226" s="60"/>
      <c r="BP226" s="61"/>
      <c r="BQ226" s="43"/>
      <c r="BR226" s="44"/>
      <c r="BS226" s="45">
        <v>42201</v>
      </c>
      <c r="BT226" s="46"/>
      <c r="BU226" s="47"/>
      <c r="BV226" s="74" t="s">
        <v>142</v>
      </c>
      <c r="BW226" s="75"/>
      <c r="BX226" s="75"/>
      <c r="BY226" s="75"/>
      <c r="BZ226" s="76"/>
    </row>
    <row r="227" spans="32:78" x14ac:dyDescent="0.25">
      <c r="AF227" s="87"/>
      <c r="AG227" s="88"/>
      <c r="AH227" s="87"/>
      <c r="AI227" s="88"/>
      <c r="AJ227" s="87"/>
      <c r="AK227" s="88"/>
      <c r="AL227" s="87"/>
      <c r="AM227" s="88"/>
      <c r="AN227" s="87">
        <v>-1400</v>
      </c>
      <c r="AO227" s="88"/>
      <c r="AP227" s="87"/>
      <c r="AQ227" s="88"/>
      <c r="AR227" s="45">
        <v>42560</v>
      </c>
      <c r="AS227" s="46"/>
      <c r="AT227" s="47"/>
      <c r="AU227" s="48" t="s">
        <v>282</v>
      </c>
      <c r="AV227" s="49"/>
      <c r="AW227" s="49"/>
      <c r="AX227" s="49"/>
      <c r="AY227" s="50"/>
      <c r="BG227" s="43"/>
      <c r="BH227" s="44"/>
      <c r="BI227" s="43"/>
      <c r="BJ227" s="44"/>
      <c r="BK227" s="43"/>
      <c r="BL227" s="44"/>
      <c r="BM227" s="60">
        <v>-8999</v>
      </c>
      <c r="BN227" s="61"/>
      <c r="BO227" s="60"/>
      <c r="BP227" s="61"/>
      <c r="BQ227" s="43"/>
      <c r="BR227" s="44"/>
      <c r="BS227" s="45">
        <v>42204</v>
      </c>
      <c r="BT227" s="46"/>
      <c r="BU227" s="47"/>
      <c r="BV227" s="74" t="s">
        <v>143</v>
      </c>
      <c r="BW227" s="75"/>
      <c r="BX227" s="75"/>
      <c r="BY227" s="75"/>
      <c r="BZ227" s="76"/>
    </row>
    <row r="228" spans="32:78" x14ac:dyDescent="0.25">
      <c r="AF228" s="87"/>
      <c r="AG228" s="88"/>
      <c r="AH228" s="87"/>
      <c r="AI228" s="88"/>
      <c r="AJ228" s="87"/>
      <c r="AK228" s="88"/>
      <c r="AL228" s="87">
        <v>-21990</v>
      </c>
      <c r="AM228" s="88"/>
      <c r="AN228" s="87"/>
      <c r="AO228" s="88"/>
      <c r="AP228" s="87"/>
      <c r="AQ228" s="88"/>
      <c r="AR228" s="45">
        <v>42563</v>
      </c>
      <c r="AS228" s="46"/>
      <c r="AT228" s="47"/>
      <c r="AU228" s="48" t="s">
        <v>280</v>
      </c>
      <c r="AV228" s="49"/>
      <c r="AW228" s="49"/>
      <c r="AX228" s="49"/>
      <c r="AY228" s="50"/>
      <c r="BG228" s="43"/>
      <c r="BH228" s="44"/>
      <c r="BI228" s="43"/>
      <c r="BJ228" s="44"/>
      <c r="BK228" s="43"/>
      <c r="BL228" s="44"/>
      <c r="BM228" s="60">
        <v>-8889</v>
      </c>
      <c r="BN228" s="61"/>
      <c r="BO228" s="60"/>
      <c r="BP228" s="61"/>
      <c r="BQ228" s="43"/>
      <c r="BR228" s="44"/>
      <c r="BS228" s="45">
        <v>42206</v>
      </c>
      <c r="BT228" s="46"/>
      <c r="BU228" s="47"/>
      <c r="BV228" s="74" t="s">
        <v>144</v>
      </c>
      <c r="BW228" s="75"/>
      <c r="BX228" s="75"/>
      <c r="BY228" s="75"/>
      <c r="BZ228" s="76"/>
    </row>
    <row r="229" spans="32:78" x14ac:dyDescent="0.25">
      <c r="AF229" s="87"/>
      <c r="AG229" s="88"/>
      <c r="AH229" s="87"/>
      <c r="AI229" s="88"/>
      <c r="AJ229" s="87"/>
      <c r="AK229" s="88"/>
      <c r="AL229" s="87"/>
      <c r="AM229" s="88"/>
      <c r="AN229" s="87">
        <v>-2985</v>
      </c>
      <c r="AO229" s="88"/>
      <c r="AP229" s="87"/>
      <c r="AQ229" s="88"/>
      <c r="AR229" s="45">
        <v>42577</v>
      </c>
      <c r="AS229" s="46"/>
      <c r="AT229" s="47"/>
      <c r="AU229" s="48" t="s">
        <v>281</v>
      </c>
      <c r="AV229" s="49"/>
      <c r="AW229" s="49"/>
      <c r="AX229" s="49"/>
      <c r="AY229" s="50"/>
      <c r="BG229" s="43"/>
      <c r="BH229" s="44"/>
      <c r="BI229" s="43"/>
      <c r="BJ229" s="44"/>
      <c r="BK229" s="43"/>
      <c r="BL229" s="44"/>
      <c r="BM229" s="60"/>
      <c r="BN229" s="61"/>
      <c r="BO229" s="60">
        <v>-632</v>
      </c>
      <c r="BP229" s="61"/>
      <c r="BQ229" s="43"/>
      <c r="BR229" s="44"/>
      <c r="BS229" s="45">
        <v>42208</v>
      </c>
      <c r="BT229" s="46"/>
      <c r="BU229" s="47"/>
      <c r="BV229" s="74" t="s">
        <v>145</v>
      </c>
      <c r="BW229" s="75"/>
      <c r="BX229" s="75"/>
      <c r="BY229" s="75"/>
      <c r="BZ229" s="76"/>
    </row>
    <row r="230" spans="32:78" x14ac:dyDescent="0.25">
      <c r="AF230" s="87"/>
      <c r="AG230" s="88"/>
      <c r="AH230" s="87"/>
      <c r="AI230" s="88"/>
      <c r="AJ230" s="87"/>
      <c r="AK230" s="88"/>
      <c r="AL230" s="87"/>
      <c r="AM230" s="88"/>
      <c r="AN230" s="87">
        <v>-1150</v>
      </c>
      <c r="AO230" s="88"/>
      <c r="AP230" s="87"/>
      <c r="AQ230" s="88"/>
      <c r="AR230" s="45">
        <v>42577</v>
      </c>
      <c r="AS230" s="46"/>
      <c r="AT230" s="47"/>
      <c r="AU230" s="48" t="s">
        <v>275</v>
      </c>
      <c r="AV230" s="49"/>
      <c r="AW230" s="49"/>
      <c r="AX230" s="49"/>
      <c r="AY230" s="50"/>
      <c r="BG230" s="43"/>
      <c r="BH230" s="44"/>
      <c r="BI230" s="43"/>
      <c r="BJ230" s="44"/>
      <c r="BK230" s="43"/>
      <c r="BL230" s="44"/>
      <c r="BM230" s="60">
        <v>-14739</v>
      </c>
      <c r="BN230" s="61"/>
      <c r="BO230" s="43"/>
      <c r="BP230" s="44"/>
      <c r="BQ230" s="43"/>
      <c r="BR230" s="44"/>
      <c r="BS230" s="45">
        <v>42213</v>
      </c>
      <c r="BT230" s="46"/>
      <c r="BU230" s="47"/>
      <c r="BV230" s="74" t="s">
        <v>146</v>
      </c>
      <c r="BW230" s="75"/>
      <c r="BX230" s="75"/>
      <c r="BY230" s="75"/>
      <c r="BZ230" s="76"/>
    </row>
    <row r="231" spans="32:78" x14ac:dyDescent="0.25">
      <c r="AF231" s="87"/>
      <c r="AG231" s="88"/>
      <c r="AH231" s="87">
        <v>-7499</v>
      </c>
      <c r="AI231" s="88"/>
      <c r="AJ231" s="87"/>
      <c r="AK231" s="88"/>
      <c r="AL231" s="87"/>
      <c r="AM231" s="88"/>
      <c r="AN231" s="87"/>
      <c r="AO231" s="88"/>
      <c r="AP231" s="87"/>
      <c r="AQ231" s="88"/>
      <c r="AR231" s="45">
        <v>42582</v>
      </c>
      <c r="AS231" s="46"/>
      <c r="AT231" s="47"/>
      <c r="AU231" s="48" t="s">
        <v>273</v>
      </c>
      <c r="AV231" s="49"/>
      <c r="AW231" s="49"/>
      <c r="AX231" s="49"/>
      <c r="AY231" s="50"/>
      <c r="BG231" s="43"/>
      <c r="BH231" s="44"/>
      <c r="BI231" s="43"/>
      <c r="BJ231" s="44"/>
      <c r="BK231" s="60">
        <v>-2683</v>
      </c>
      <c r="BL231" s="61"/>
      <c r="BM231" s="43"/>
      <c r="BN231" s="44"/>
      <c r="BO231" s="43"/>
      <c r="BP231" s="44"/>
      <c r="BQ231" s="43"/>
      <c r="BR231" s="44"/>
      <c r="BS231" s="45">
        <v>42215</v>
      </c>
      <c r="BT231" s="46"/>
      <c r="BU231" s="47"/>
      <c r="BV231" s="74" t="s">
        <v>147</v>
      </c>
      <c r="BW231" s="75"/>
      <c r="BX231" s="75"/>
      <c r="BY231" s="75"/>
      <c r="BZ231" s="76"/>
    </row>
    <row r="232" spans="32:78" x14ac:dyDescent="0.25">
      <c r="AF232" s="87"/>
      <c r="AG232" s="88"/>
      <c r="AH232" s="87">
        <v>-1398</v>
      </c>
      <c r="AI232" s="88"/>
      <c r="AJ232" s="87"/>
      <c r="AK232" s="88"/>
      <c r="AL232" s="87"/>
      <c r="AM232" s="88"/>
      <c r="AN232" s="87"/>
      <c r="AO232" s="88"/>
      <c r="AP232" s="87"/>
      <c r="AQ232" s="88"/>
      <c r="AR232" s="45">
        <v>42582</v>
      </c>
      <c r="AS232" s="46"/>
      <c r="AT232" s="47"/>
      <c r="AU232" s="48" t="s">
        <v>274</v>
      </c>
      <c r="AV232" s="49"/>
      <c r="AW232" s="49"/>
      <c r="AX232" s="49"/>
      <c r="AY232" s="50"/>
      <c r="BG232" s="43"/>
      <c r="BH232" s="44"/>
      <c r="BI232" s="43"/>
      <c r="BJ232" s="44"/>
      <c r="BK232" s="60">
        <v>-1361</v>
      </c>
      <c r="BL232" s="61"/>
      <c r="BM232" s="43"/>
      <c r="BN232" s="44"/>
      <c r="BO232" s="43"/>
      <c r="BP232" s="44"/>
      <c r="BQ232" s="43"/>
      <c r="BR232" s="44"/>
      <c r="BS232" s="45">
        <v>42215</v>
      </c>
      <c r="BT232" s="46"/>
      <c r="BU232" s="47"/>
      <c r="BV232" s="74" t="s">
        <v>148</v>
      </c>
      <c r="BW232" s="75"/>
      <c r="BX232" s="75"/>
      <c r="BY232" s="75"/>
      <c r="BZ232" s="76"/>
    </row>
    <row r="233" spans="32:78" x14ac:dyDescent="0.25">
      <c r="AF233" s="87"/>
      <c r="AG233" s="88"/>
      <c r="AH233" s="87"/>
      <c r="AI233" s="88"/>
      <c r="AJ233" s="87"/>
      <c r="AK233" s="88"/>
      <c r="AL233" s="87"/>
      <c r="AM233" s="88"/>
      <c r="AN233" s="87">
        <v>-999</v>
      </c>
      <c r="AO233" s="88"/>
      <c r="AP233" s="87"/>
      <c r="AQ233" s="88"/>
      <c r="AR233" s="45">
        <v>42554</v>
      </c>
      <c r="AS233" s="46"/>
      <c r="AT233" s="47"/>
      <c r="AU233" s="48" t="s">
        <v>276</v>
      </c>
      <c r="AV233" s="49"/>
      <c r="AW233" s="49"/>
      <c r="AX233" s="49"/>
      <c r="AY233" s="50"/>
      <c r="BG233" s="43"/>
      <c r="BH233" s="44"/>
      <c r="BI233" s="43"/>
      <c r="BJ233" s="44"/>
      <c r="BK233" s="43"/>
      <c r="BL233" s="44"/>
      <c r="BM233" s="43"/>
      <c r="BN233" s="44"/>
      <c r="BO233" s="43"/>
      <c r="BP233" s="44"/>
      <c r="BQ233" s="43"/>
      <c r="BR233" s="44"/>
      <c r="BS233" s="45"/>
      <c r="BT233" s="46"/>
      <c r="BU233" s="47"/>
      <c r="BV233" s="48"/>
      <c r="BW233" s="49"/>
      <c r="BX233" s="49"/>
      <c r="BY233" s="49"/>
      <c r="BZ233" s="50"/>
    </row>
    <row r="234" spans="32:78" x14ac:dyDescent="0.25">
      <c r="AF234" s="87"/>
      <c r="AG234" s="88"/>
      <c r="AH234" s="87"/>
      <c r="AI234" s="88"/>
      <c r="AJ234" s="87"/>
      <c r="AK234" s="88"/>
      <c r="AL234" s="87">
        <v>-2299</v>
      </c>
      <c r="AM234" s="88"/>
      <c r="AN234" s="87"/>
      <c r="AO234" s="88"/>
      <c r="AP234" s="87"/>
      <c r="AQ234" s="88"/>
      <c r="AR234" s="45">
        <v>42557</v>
      </c>
      <c r="AS234" s="46"/>
      <c r="AT234" s="47"/>
      <c r="AU234" s="48" t="s">
        <v>278</v>
      </c>
      <c r="AV234" s="49"/>
      <c r="AW234" s="49"/>
      <c r="AX234" s="49"/>
      <c r="AY234" s="50"/>
      <c r="BG234" s="43"/>
      <c r="BH234" s="44"/>
      <c r="BI234" s="43"/>
      <c r="BJ234" s="44"/>
      <c r="BK234" s="43"/>
      <c r="BL234" s="44"/>
      <c r="BM234" s="43"/>
      <c r="BN234" s="44"/>
      <c r="BO234" s="43"/>
      <c r="BP234" s="44"/>
      <c r="BQ234" s="43"/>
      <c r="BR234" s="44"/>
      <c r="BS234" s="45"/>
      <c r="BT234" s="46"/>
      <c r="BU234" s="47"/>
      <c r="BV234" s="48"/>
      <c r="BW234" s="49"/>
      <c r="BX234" s="49"/>
      <c r="BY234" s="49"/>
      <c r="BZ234" s="50"/>
    </row>
    <row r="235" spans="32:78" x14ac:dyDescent="0.25">
      <c r="AF235" s="87"/>
      <c r="AG235" s="88"/>
      <c r="AH235" s="87"/>
      <c r="AI235" s="88"/>
      <c r="AJ235" s="87"/>
      <c r="AK235" s="88"/>
      <c r="AL235" s="87"/>
      <c r="AM235" s="88"/>
      <c r="AN235" s="87">
        <v>-4184</v>
      </c>
      <c r="AO235" s="88"/>
      <c r="AP235" s="87"/>
      <c r="AQ235" s="88"/>
      <c r="AR235" s="45">
        <v>42577</v>
      </c>
      <c r="AS235" s="46"/>
      <c r="AT235" s="47"/>
      <c r="AU235" s="48" t="s">
        <v>181</v>
      </c>
      <c r="AV235" s="49"/>
      <c r="AW235" s="49"/>
      <c r="AX235" s="49"/>
      <c r="AY235" s="50"/>
      <c r="BG235" s="43"/>
      <c r="BH235" s="44"/>
      <c r="BI235" s="43"/>
      <c r="BJ235" s="44"/>
      <c r="BK235" s="43"/>
      <c r="BL235" s="44"/>
      <c r="BM235" s="43"/>
      <c r="BN235" s="44"/>
      <c r="BO235" s="43"/>
      <c r="BP235" s="44"/>
      <c r="BQ235" s="43"/>
      <c r="BR235" s="44"/>
      <c r="BS235" s="45"/>
      <c r="BT235" s="46"/>
      <c r="BU235" s="47"/>
      <c r="BV235" s="48"/>
      <c r="BW235" s="49"/>
      <c r="BX235" s="49"/>
      <c r="BY235" s="49"/>
      <c r="BZ235" s="50"/>
    </row>
    <row r="236" spans="32:78" x14ac:dyDescent="0.25">
      <c r="AF236" s="87"/>
      <c r="AG236" s="88"/>
      <c r="AH236" s="87">
        <v>-1274</v>
      </c>
      <c r="AI236" s="88"/>
      <c r="AJ236" s="87"/>
      <c r="AK236" s="88"/>
      <c r="AL236" s="87"/>
      <c r="AM236" s="88"/>
      <c r="AN236" s="87"/>
      <c r="AO236" s="88"/>
      <c r="AP236" s="87"/>
      <c r="AQ236" s="88"/>
      <c r="AR236" s="45">
        <v>42580</v>
      </c>
      <c r="AS236" s="46"/>
      <c r="AT236" s="47"/>
      <c r="AU236" s="53" t="s">
        <v>284</v>
      </c>
      <c r="AV236" s="54"/>
      <c r="AW236" s="54"/>
      <c r="AX236" s="54"/>
      <c r="AY236" s="55"/>
      <c r="BG236" s="43"/>
      <c r="BH236" s="44"/>
      <c r="BI236" s="43"/>
      <c r="BJ236" s="44"/>
      <c r="BK236" s="43"/>
      <c r="BL236" s="44"/>
      <c r="BM236" s="43"/>
      <c r="BN236" s="44"/>
      <c r="BO236" s="43"/>
      <c r="BP236" s="44"/>
      <c r="BQ236" s="43"/>
      <c r="BR236" s="44"/>
      <c r="BS236" s="45"/>
      <c r="BT236" s="46"/>
      <c r="BU236" s="47"/>
      <c r="BV236" s="48"/>
      <c r="BW236" s="49"/>
      <c r="BX236" s="49"/>
      <c r="BY236" s="49"/>
      <c r="BZ236" s="50"/>
    </row>
    <row r="237" spans="32:78" x14ac:dyDescent="0.25">
      <c r="AF237" s="87"/>
      <c r="AG237" s="88"/>
      <c r="AH237" s="87">
        <v>-1274</v>
      </c>
      <c r="AI237" s="88"/>
      <c r="AJ237" s="87"/>
      <c r="AK237" s="88"/>
      <c r="AL237" s="87"/>
      <c r="AM237" s="88"/>
      <c r="AN237" s="87"/>
      <c r="AO237" s="88"/>
      <c r="AP237" s="87"/>
      <c r="AQ237" s="88"/>
      <c r="AR237" s="45">
        <v>42580</v>
      </c>
      <c r="AS237" s="46"/>
      <c r="AT237" s="47"/>
      <c r="AU237" s="48" t="s">
        <v>285</v>
      </c>
      <c r="AV237" s="49"/>
      <c r="AW237" s="49"/>
      <c r="AX237" s="49"/>
      <c r="AY237" s="50"/>
      <c r="BG237" s="43"/>
      <c r="BH237" s="44"/>
      <c r="BI237" s="43"/>
      <c r="BJ237" s="44"/>
      <c r="BK237" s="43"/>
      <c r="BL237" s="44"/>
      <c r="BM237" s="43"/>
      <c r="BN237" s="44"/>
      <c r="BO237" s="43"/>
      <c r="BP237" s="44"/>
      <c r="BQ237" s="43"/>
      <c r="BR237" s="44"/>
      <c r="BS237" s="45"/>
      <c r="BT237" s="46"/>
      <c r="BU237" s="47"/>
      <c r="BV237" s="48"/>
      <c r="BW237" s="49"/>
      <c r="BX237" s="49"/>
      <c r="BY237" s="49"/>
      <c r="BZ237" s="50"/>
    </row>
    <row r="238" spans="32:78" x14ac:dyDescent="0.25">
      <c r="AF238" s="87"/>
      <c r="AG238" s="88"/>
      <c r="AH238" s="87">
        <v>-1274</v>
      </c>
      <c r="AI238" s="88"/>
      <c r="AJ238" s="87"/>
      <c r="AK238" s="88"/>
      <c r="AL238" s="87"/>
      <c r="AM238" s="88"/>
      <c r="AN238" s="87"/>
      <c r="AO238" s="88"/>
      <c r="AP238" s="87"/>
      <c r="AQ238" s="88"/>
      <c r="AR238" s="45">
        <v>42580</v>
      </c>
      <c r="AS238" s="46"/>
      <c r="AT238" s="47"/>
      <c r="AU238" s="48" t="s">
        <v>286</v>
      </c>
      <c r="AV238" s="49"/>
      <c r="AW238" s="49"/>
      <c r="AX238" s="49"/>
      <c r="AY238" s="50"/>
      <c r="BG238" s="43"/>
      <c r="BH238" s="44"/>
      <c r="BI238" s="43"/>
      <c r="BJ238" s="44"/>
      <c r="BK238" s="43"/>
      <c r="BL238" s="44"/>
      <c r="BM238" s="43"/>
      <c r="BN238" s="44"/>
      <c r="BO238" s="43"/>
      <c r="BP238" s="44"/>
      <c r="BQ238" s="43"/>
      <c r="BR238" s="44"/>
      <c r="BS238" s="45"/>
      <c r="BT238" s="46"/>
      <c r="BU238" s="47"/>
      <c r="BV238" s="48"/>
      <c r="BW238" s="49"/>
      <c r="BX238" s="49"/>
      <c r="BY238" s="49"/>
      <c r="BZ238" s="50"/>
    </row>
    <row r="239" spans="32:78" x14ac:dyDescent="0.25">
      <c r="AF239" s="87"/>
      <c r="AG239" s="88"/>
      <c r="AH239" s="87">
        <v>-1274</v>
      </c>
      <c r="AI239" s="88"/>
      <c r="AJ239" s="89"/>
      <c r="AK239" s="89"/>
      <c r="AL239" s="89"/>
      <c r="AM239" s="89"/>
      <c r="AN239" s="89"/>
      <c r="AO239" s="89"/>
      <c r="AP239" s="89"/>
      <c r="AQ239" s="89"/>
      <c r="AR239" s="45">
        <v>42580</v>
      </c>
      <c r="AS239" s="46"/>
      <c r="AT239" s="47"/>
      <c r="AU239" s="48" t="s">
        <v>287</v>
      </c>
      <c r="AV239" s="49"/>
      <c r="AW239" s="49"/>
      <c r="AX239" s="49"/>
      <c r="AY239" s="50"/>
      <c r="BG239" s="51"/>
      <c r="BH239" s="52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45"/>
      <c r="BT239" s="46"/>
      <c r="BU239" s="47"/>
      <c r="BV239" s="53"/>
      <c r="BW239" s="54"/>
      <c r="BX239" s="54"/>
      <c r="BY239" s="54"/>
      <c r="BZ239" s="55"/>
    </row>
    <row r="240" spans="32:78" x14ac:dyDescent="0.25">
      <c r="AF240" s="87"/>
      <c r="AG240" s="88"/>
      <c r="AH240" s="89">
        <v>-1626</v>
      </c>
      <c r="AI240" s="89"/>
      <c r="AJ240" s="89"/>
      <c r="AK240" s="89"/>
      <c r="AL240" s="89"/>
      <c r="AM240" s="89"/>
      <c r="AN240" s="89"/>
      <c r="AO240" s="89"/>
      <c r="AP240" s="89"/>
      <c r="AQ240" s="89"/>
      <c r="AR240" s="45">
        <v>42580</v>
      </c>
      <c r="AS240" s="46"/>
      <c r="AT240" s="47"/>
      <c r="AU240" s="48" t="s">
        <v>288</v>
      </c>
      <c r="AV240" s="49"/>
      <c r="AW240" s="49"/>
      <c r="AX240" s="49"/>
      <c r="AY240" s="50"/>
      <c r="BG240" s="51"/>
      <c r="BH240" s="52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45"/>
      <c r="BT240" s="46"/>
      <c r="BU240" s="47"/>
      <c r="BV240" s="53"/>
      <c r="BW240" s="54"/>
      <c r="BX240" s="54"/>
      <c r="BY240" s="54"/>
      <c r="BZ240" s="55"/>
    </row>
    <row r="241" spans="32:83" x14ac:dyDescent="0.25">
      <c r="AF241" s="89"/>
      <c r="AG241" s="89"/>
      <c r="AH241" s="89"/>
      <c r="AI241" s="89"/>
      <c r="AJ241" s="89"/>
      <c r="AK241" s="89"/>
      <c r="AL241" s="89"/>
      <c r="AM241" s="89"/>
      <c r="AN241" s="89"/>
      <c r="AO241" s="89"/>
      <c r="AP241" s="89"/>
      <c r="AQ241" s="89"/>
      <c r="AR241" s="37"/>
      <c r="AS241" s="37"/>
      <c r="AT241" s="37"/>
      <c r="AU241" s="38"/>
      <c r="AV241" s="38"/>
      <c r="AW241" s="38"/>
      <c r="AX241" s="38"/>
      <c r="AY241" s="38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7"/>
      <c r="BT241" s="37"/>
      <c r="BU241" s="37"/>
      <c r="BV241" s="38"/>
      <c r="BW241" s="38"/>
      <c r="BX241" s="38"/>
      <c r="BY241" s="38"/>
      <c r="BZ241" s="38"/>
    </row>
    <row r="242" spans="32:83" x14ac:dyDescent="0.25">
      <c r="AF242" s="89"/>
      <c r="AG242" s="89"/>
      <c r="AH242" s="89"/>
      <c r="AI242" s="89"/>
      <c r="AJ242" s="89"/>
      <c r="AK242" s="89"/>
      <c r="AL242" s="89"/>
      <c r="AM242" s="89"/>
      <c r="AN242" s="89"/>
      <c r="AO242" s="89"/>
      <c r="AP242" s="89"/>
      <c r="AQ242" s="89"/>
      <c r="AR242" s="37"/>
      <c r="AS242" s="37"/>
      <c r="AT242" s="37"/>
      <c r="AU242" s="38"/>
      <c r="AV242" s="38"/>
      <c r="AW242" s="38"/>
      <c r="AX242" s="38"/>
      <c r="AY242" s="38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7"/>
      <c r="BT242" s="37"/>
      <c r="BU242" s="37"/>
      <c r="BV242" s="38"/>
      <c r="BW242" s="38"/>
      <c r="BX242" s="38"/>
      <c r="BY242" s="38"/>
      <c r="BZ242" s="38"/>
    </row>
    <row r="243" spans="32:83" x14ac:dyDescent="0.25">
      <c r="AF243" s="89"/>
      <c r="AG243" s="89"/>
      <c r="AH243" s="89"/>
      <c r="AI243" s="89"/>
      <c r="AJ243" s="89"/>
      <c r="AK243" s="89"/>
      <c r="AL243" s="89"/>
      <c r="AM243" s="89"/>
      <c r="AN243" s="89"/>
      <c r="AO243" s="89"/>
      <c r="AP243" s="89"/>
      <c r="AQ243" s="89"/>
      <c r="AR243" s="37"/>
      <c r="AS243" s="37"/>
      <c r="AT243" s="37"/>
      <c r="AU243" s="38"/>
      <c r="AV243" s="38"/>
      <c r="AW243" s="38"/>
      <c r="AX243" s="38"/>
      <c r="AY243" s="38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7"/>
      <c r="BT243" s="37"/>
      <c r="BU243" s="37"/>
      <c r="BV243" s="38"/>
      <c r="BW243" s="38"/>
      <c r="BX243" s="38"/>
      <c r="BY243" s="38"/>
      <c r="BZ243" s="38"/>
    </row>
    <row r="244" spans="32:83" x14ac:dyDescent="0.25">
      <c r="AF244" s="89"/>
      <c r="AG244" s="89"/>
      <c r="AH244" s="89"/>
      <c r="AI244" s="89"/>
      <c r="AJ244" s="89"/>
      <c r="AK244" s="89"/>
      <c r="AL244" s="89"/>
      <c r="AM244" s="89"/>
      <c r="AN244" s="89"/>
      <c r="AO244" s="89"/>
      <c r="AP244" s="89"/>
      <c r="AQ244" s="89"/>
      <c r="AR244" s="37"/>
      <c r="AS244" s="37"/>
      <c r="AT244" s="37"/>
      <c r="AU244" s="38"/>
      <c r="AV244" s="38"/>
      <c r="AW244" s="38"/>
      <c r="AX244" s="38"/>
      <c r="AY244" s="38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7"/>
      <c r="BT244" s="37"/>
      <c r="BU244" s="37"/>
      <c r="BV244" s="38"/>
      <c r="BW244" s="38"/>
      <c r="BX244" s="38"/>
      <c r="BY244" s="38"/>
      <c r="BZ244" s="38"/>
    </row>
    <row r="245" spans="32:83" x14ac:dyDescent="0.25"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89"/>
      <c r="AQ245" s="89"/>
      <c r="AR245" s="37"/>
      <c r="AS245" s="37"/>
      <c r="AT245" s="37"/>
      <c r="AU245" s="38"/>
      <c r="AV245" s="38"/>
      <c r="AW245" s="38"/>
      <c r="AX245" s="38"/>
      <c r="AY245" s="38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7"/>
      <c r="BT245" s="37"/>
      <c r="BU245" s="37"/>
      <c r="BV245" s="38"/>
      <c r="BW245" s="38"/>
      <c r="BX245" s="38"/>
      <c r="BY245" s="38"/>
      <c r="BZ245" s="38"/>
    </row>
    <row r="246" spans="32:83" x14ac:dyDescent="0.25">
      <c r="AF246" s="89"/>
      <c r="AG246" s="89"/>
      <c r="AH246" s="89"/>
      <c r="AI246" s="89"/>
      <c r="AJ246" s="89"/>
      <c r="AK246" s="89"/>
      <c r="AL246" s="89"/>
      <c r="AM246" s="89"/>
      <c r="AN246" s="89"/>
      <c r="AO246" s="89"/>
      <c r="AP246" s="89"/>
      <c r="AQ246" s="89"/>
      <c r="AR246" s="37"/>
      <c r="AS246" s="37"/>
      <c r="AT246" s="37"/>
      <c r="AU246" s="38"/>
      <c r="AV246" s="38"/>
      <c r="AW246" s="38"/>
      <c r="AX246" s="38"/>
      <c r="AY246" s="38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7"/>
      <c r="BT246" s="37"/>
      <c r="BU246" s="37"/>
      <c r="BV246" s="38"/>
      <c r="BW246" s="38"/>
      <c r="BX246" s="38"/>
      <c r="BY246" s="38"/>
      <c r="BZ246" s="38"/>
    </row>
    <row r="247" spans="32:83" x14ac:dyDescent="0.25">
      <c r="AF247" s="89"/>
      <c r="AG247" s="89"/>
      <c r="AH247" s="89"/>
      <c r="AI247" s="89"/>
      <c r="AJ247" s="89"/>
      <c r="AK247" s="89"/>
      <c r="AL247" s="89"/>
      <c r="AM247" s="89"/>
      <c r="AN247" s="89"/>
      <c r="AO247" s="89"/>
      <c r="AP247" s="89"/>
      <c r="AQ247" s="89"/>
      <c r="AR247" s="37"/>
      <c r="AS247" s="37"/>
      <c r="AT247" s="37"/>
      <c r="AU247" s="38"/>
      <c r="AV247" s="38"/>
      <c r="AW247" s="38"/>
      <c r="AX247" s="38"/>
      <c r="AY247" s="38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7"/>
      <c r="BT247" s="37"/>
      <c r="BU247" s="37"/>
      <c r="BV247" s="38"/>
      <c r="BW247" s="38"/>
      <c r="BX247" s="38"/>
      <c r="BY247" s="38"/>
      <c r="BZ247" s="38"/>
    </row>
    <row r="248" spans="32:83" x14ac:dyDescent="0.25">
      <c r="AF248" s="39">
        <f>SUM(AF217:AF247)</f>
        <v>130194</v>
      </c>
      <c r="AG248" s="39"/>
      <c r="AH248" s="39">
        <f>SUM(AH217:AH247)</f>
        <v>-16908</v>
      </c>
      <c r="AI248" s="39"/>
      <c r="AJ248" s="39">
        <f>SUM(AJ217:AJ247)</f>
        <v>0</v>
      </c>
      <c r="AK248" s="39"/>
      <c r="AL248" s="39">
        <f>SUM(AL218:AL247)</f>
        <v>-27088</v>
      </c>
      <c r="AM248" s="39"/>
      <c r="AN248" s="39">
        <f>SUM(AN217:AN247)</f>
        <v>-19116</v>
      </c>
      <c r="AO248" s="39"/>
      <c r="AP248" s="39">
        <f>SUM(AP217:AP247)</f>
        <v>-4716</v>
      </c>
      <c r="AQ248" s="39"/>
      <c r="AR248" s="42"/>
      <c r="AS248" s="42"/>
      <c r="AT248" s="42"/>
      <c r="AU248" s="42"/>
      <c r="AV248" s="42"/>
      <c r="AW248" s="42"/>
      <c r="AX248" s="42"/>
      <c r="AY248" s="42"/>
      <c r="BG248" s="39">
        <f>SUM(BG217:BG247)</f>
        <v>0</v>
      </c>
      <c r="BH248" s="39"/>
      <c r="BI248" s="39">
        <f>SUM(BI217:BI247)</f>
        <v>0</v>
      </c>
      <c r="BJ248" s="39"/>
      <c r="BK248" s="39">
        <f>SUM(BK217:BK247)</f>
        <v>-4044</v>
      </c>
      <c r="BL248" s="39"/>
      <c r="BM248" s="39">
        <f>SUM(BM218:BM247)</f>
        <v>-52063</v>
      </c>
      <c r="BN248" s="39"/>
      <c r="BO248" s="39">
        <f>SUM(BO217:BO247)</f>
        <v>-16769</v>
      </c>
      <c r="BP248" s="39"/>
      <c r="BQ248" s="39">
        <f>SUM(BQ217:BQ247)</f>
        <v>0</v>
      </c>
      <c r="BR248" s="39"/>
      <c r="BS248" s="42"/>
      <c r="BT248" s="42"/>
      <c r="BU248" s="42"/>
      <c r="BV248" s="42"/>
      <c r="BW248" s="42"/>
      <c r="BX248" s="42"/>
      <c r="BY248" s="42"/>
      <c r="BZ248" s="42"/>
    </row>
    <row r="250" spans="32:83" x14ac:dyDescent="0.25">
      <c r="AF250" s="70" t="s">
        <v>48</v>
      </c>
      <c r="AG250" s="71"/>
      <c r="AH250" s="70">
        <v>2016</v>
      </c>
      <c r="AI250" s="72"/>
      <c r="BG250" s="70" t="s">
        <v>48</v>
      </c>
      <c r="BH250" s="71"/>
      <c r="BI250" s="70">
        <v>2015</v>
      </c>
      <c r="BJ250" s="72"/>
    </row>
    <row r="251" spans="32:83" x14ac:dyDescent="0.25">
      <c r="AF251" s="63" t="s">
        <v>3</v>
      </c>
      <c r="AG251" s="64"/>
      <c r="AH251" s="63" t="s">
        <v>4</v>
      </c>
      <c r="AI251" s="64"/>
      <c r="AJ251" s="63" t="s">
        <v>5</v>
      </c>
      <c r="AK251" s="64"/>
      <c r="AL251" s="63" t="s">
        <v>6</v>
      </c>
      <c r="AM251" s="64"/>
      <c r="AN251" s="63" t="s">
        <v>7</v>
      </c>
      <c r="AO251" s="64"/>
      <c r="AP251" s="66" t="s">
        <v>8</v>
      </c>
      <c r="AQ251" s="67"/>
      <c r="AR251" s="66" t="s">
        <v>9</v>
      </c>
      <c r="AS251" s="68"/>
      <c r="AT251" s="67"/>
      <c r="AU251" s="66" t="s">
        <v>10</v>
      </c>
      <c r="AV251" s="68"/>
      <c r="AW251" s="68"/>
      <c r="AX251" s="68"/>
      <c r="AY251" s="67"/>
      <c r="BG251" s="63" t="s">
        <v>3</v>
      </c>
      <c r="BH251" s="64"/>
      <c r="BI251" s="63" t="s">
        <v>4</v>
      </c>
      <c r="BJ251" s="64"/>
      <c r="BK251" s="63" t="s">
        <v>5</v>
      </c>
      <c r="BL251" s="64"/>
      <c r="BM251" s="63" t="s">
        <v>6</v>
      </c>
      <c r="BN251" s="64"/>
      <c r="BO251" s="63" t="s">
        <v>7</v>
      </c>
      <c r="BP251" s="64"/>
      <c r="BQ251" s="66" t="s">
        <v>8</v>
      </c>
      <c r="BR251" s="67"/>
      <c r="BS251" s="66" t="s">
        <v>9</v>
      </c>
      <c r="BT251" s="68"/>
      <c r="BU251" s="67"/>
      <c r="BV251" s="66" t="s">
        <v>10</v>
      </c>
      <c r="BW251" s="68"/>
      <c r="BX251" s="68"/>
      <c r="BY251" s="68"/>
      <c r="BZ251" s="67"/>
    </row>
    <row r="252" spans="32:83" x14ac:dyDescent="0.25">
      <c r="AF252" s="43">
        <v>210074</v>
      </c>
      <c r="AG252" s="44"/>
      <c r="AH252" s="43"/>
      <c r="AI252" s="44"/>
      <c r="AJ252" s="43"/>
      <c r="AK252" s="44"/>
      <c r="AL252" s="43"/>
      <c r="AM252" s="44"/>
      <c r="AN252" s="43"/>
      <c r="AO252" s="44"/>
      <c r="AP252" s="43"/>
      <c r="AQ252" s="44"/>
      <c r="AR252" s="45"/>
      <c r="AS252" s="46"/>
      <c r="AT252" s="47"/>
      <c r="AU252" s="48" t="s">
        <v>11</v>
      </c>
      <c r="AV252" s="49"/>
      <c r="AW252" s="49"/>
      <c r="AX252" s="49"/>
      <c r="AY252" s="50"/>
      <c r="BA252" s="69" t="s">
        <v>12</v>
      </c>
      <c r="BB252" s="69"/>
      <c r="BC252" s="69"/>
      <c r="BD252" s="69"/>
      <c r="BG252" s="43">
        <v>81226</v>
      </c>
      <c r="BH252" s="44"/>
      <c r="BI252" s="43"/>
      <c r="BJ252" s="44"/>
      <c r="BK252" s="43"/>
      <c r="BL252" s="44"/>
      <c r="BM252" s="43"/>
      <c r="BN252" s="44"/>
      <c r="BO252" s="43"/>
      <c r="BP252" s="44"/>
      <c r="BQ252" s="43"/>
      <c r="BR252" s="44"/>
      <c r="BS252" s="45">
        <v>42217</v>
      </c>
      <c r="BT252" s="46"/>
      <c r="BU252" s="47"/>
      <c r="BV252" s="48" t="s">
        <v>11</v>
      </c>
      <c r="BW252" s="49"/>
      <c r="BX252" s="49"/>
      <c r="BY252" s="49"/>
      <c r="BZ252" s="50"/>
      <c r="CB252" s="69" t="s">
        <v>12</v>
      </c>
      <c r="CC252" s="69"/>
      <c r="CD252" s="69"/>
      <c r="CE252" s="69"/>
    </row>
    <row r="253" spans="32:83" x14ac:dyDescent="0.25">
      <c r="AF253" s="43"/>
      <c r="AG253" s="44"/>
      <c r="AH253" s="43"/>
      <c r="AI253" s="44"/>
      <c r="AJ253" s="43"/>
      <c r="AK253" s="44"/>
      <c r="AL253" s="43"/>
      <c r="AM253" s="44"/>
      <c r="AN253" s="43"/>
      <c r="AO253" s="44"/>
      <c r="AP253" s="43">
        <v>-1375</v>
      </c>
      <c r="AQ253" s="44"/>
      <c r="AR253" s="45"/>
      <c r="AS253" s="46"/>
      <c r="AT253" s="47"/>
      <c r="AU253" s="48" t="s">
        <v>13</v>
      </c>
      <c r="AV253" s="49"/>
      <c r="AW253" s="49"/>
      <c r="AX253" s="49"/>
      <c r="AY253" s="50"/>
      <c r="BA253" s="65" t="s">
        <v>3</v>
      </c>
      <c r="BB253" s="65"/>
      <c r="BC253" s="36">
        <f>AF283</f>
        <v>142139</v>
      </c>
      <c r="BD253" s="36"/>
      <c r="BG253" s="60">
        <f>-(393+549+24)</f>
        <v>-966</v>
      </c>
      <c r="BH253" s="61"/>
      <c r="BI253" s="60">
        <f>-(257+378)</f>
        <v>-635</v>
      </c>
      <c r="BJ253" s="61"/>
      <c r="BK253" s="43"/>
      <c r="BL253" s="44"/>
      <c r="BM253" s="43"/>
      <c r="BN253" s="44"/>
      <c r="BO253" s="43"/>
      <c r="BP253" s="44"/>
      <c r="BQ253" s="43"/>
      <c r="BR253" s="44"/>
      <c r="BS253" s="45">
        <v>42217</v>
      </c>
      <c r="BT253" s="46"/>
      <c r="BU253" s="47"/>
      <c r="BV253" s="74" t="s">
        <v>149</v>
      </c>
      <c r="BW253" s="75"/>
      <c r="BX253" s="75"/>
      <c r="BY253" s="75"/>
      <c r="BZ253" s="76"/>
      <c r="CB253" s="65" t="s">
        <v>3</v>
      </c>
      <c r="CC253" s="65"/>
      <c r="CD253" s="36">
        <f>BG283</f>
        <v>61779</v>
      </c>
      <c r="CE253" s="36"/>
    </row>
    <row r="254" spans="32:83" x14ac:dyDescent="0.25">
      <c r="AF254" s="43"/>
      <c r="AG254" s="44"/>
      <c r="AH254" s="43"/>
      <c r="AI254" s="44"/>
      <c r="AJ254" s="43"/>
      <c r="AK254" s="44"/>
      <c r="AL254" s="43"/>
      <c r="AM254" s="44"/>
      <c r="AN254" s="43"/>
      <c r="AO254" s="44"/>
      <c r="AP254" s="43">
        <v>-1797</v>
      </c>
      <c r="AQ254" s="44"/>
      <c r="AR254" s="45"/>
      <c r="AS254" s="46"/>
      <c r="AT254" s="47"/>
      <c r="AU254" s="48" t="s">
        <v>15</v>
      </c>
      <c r="AV254" s="49"/>
      <c r="AW254" s="49"/>
      <c r="AX254" s="49"/>
      <c r="AY254" s="50"/>
      <c r="BA254" s="65" t="s">
        <v>4</v>
      </c>
      <c r="BB254" s="65"/>
      <c r="BC254" s="51">
        <f>AH283</f>
        <v>-881</v>
      </c>
      <c r="BD254" s="52"/>
      <c r="BG254" s="60"/>
      <c r="BH254" s="61"/>
      <c r="BI254" s="60">
        <v>-219</v>
      </c>
      <c r="BJ254" s="61"/>
      <c r="BK254" s="43"/>
      <c r="BL254" s="44"/>
      <c r="BM254" s="43"/>
      <c r="BN254" s="44"/>
      <c r="BO254" s="60">
        <v>-5000</v>
      </c>
      <c r="BP254" s="61"/>
      <c r="BQ254" s="43"/>
      <c r="BR254" s="44"/>
      <c r="BS254" s="45">
        <v>42220</v>
      </c>
      <c r="BT254" s="46"/>
      <c r="BU254" s="47"/>
      <c r="BV254" s="74" t="s">
        <v>150</v>
      </c>
      <c r="BW254" s="75"/>
      <c r="BX254" s="75"/>
      <c r="BY254" s="75"/>
      <c r="BZ254" s="76"/>
      <c r="CB254" s="65" t="s">
        <v>4</v>
      </c>
      <c r="CC254" s="65"/>
      <c r="CD254" s="51">
        <f>BI283</f>
        <v>-7642</v>
      </c>
      <c r="CE254" s="52"/>
    </row>
    <row r="255" spans="32:83" x14ac:dyDescent="0.25">
      <c r="AF255" s="43"/>
      <c r="AG255" s="44"/>
      <c r="AH255" s="43"/>
      <c r="AI255" s="44"/>
      <c r="AJ255" s="43"/>
      <c r="AK255" s="44"/>
      <c r="AL255" s="43"/>
      <c r="AM255" s="44"/>
      <c r="AN255" s="43"/>
      <c r="AO255" s="44"/>
      <c r="AP255" s="43">
        <v>-1435</v>
      </c>
      <c r="AQ255" s="44"/>
      <c r="AR255" s="45"/>
      <c r="AS255" s="46"/>
      <c r="AT255" s="47"/>
      <c r="AU255" s="48" t="s">
        <v>71</v>
      </c>
      <c r="AV255" s="49"/>
      <c r="AW255" s="49"/>
      <c r="AX255" s="49"/>
      <c r="AY255" s="50"/>
      <c r="BA255" s="63" t="s">
        <v>5</v>
      </c>
      <c r="BB255" s="64"/>
      <c r="BC255" s="51">
        <f>AJ283</f>
        <v>-8245</v>
      </c>
      <c r="BD255" s="52"/>
      <c r="BG255" s="60">
        <f>-(1225+606)</f>
        <v>-1831</v>
      </c>
      <c r="BH255" s="61"/>
      <c r="BI255" s="60"/>
      <c r="BJ255" s="61"/>
      <c r="BK255" s="43"/>
      <c r="BL255" s="44"/>
      <c r="BM255" s="43"/>
      <c r="BN255" s="44"/>
      <c r="BO255" s="60">
        <v>-7994</v>
      </c>
      <c r="BP255" s="61"/>
      <c r="BQ255" s="43"/>
      <c r="BR255" s="44"/>
      <c r="BS255" s="45">
        <v>42221</v>
      </c>
      <c r="BT255" s="46"/>
      <c r="BU255" s="47"/>
      <c r="BV255" s="74" t="s">
        <v>151</v>
      </c>
      <c r="BW255" s="75"/>
      <c r="BX255" s="75"/>
      <c r="BY255" s="75"/>
      <c r="BZ255" s="76"/>
      <c r="CB255" s="63" t="s">
        <v>5</v>
      </c>
      <c r="CC255" s="64"/>
      <c r="CD255" s="51">
        <f>BK283</f>
        <v>-3801</v>
      </c>
      <c r="CE255" s="52"/>
    </row>
    <row r="256" spans="32:83" x14ac:dyDescent="0.25">
      <c r="AF256" s="43">
        <v>13600</v>
      </c>
      <c r="AG256" s="44"/>
      <c r="AH256" s="43"/>
      <c r="AI256" s="44"/>
      <c r="AJ256" s="43"/>
      <c r="AK256" s="44"/>
      <c r="AL256" s="43"/>
      <c r="AM256" s="44"/>
      <c r="AN256" s="43"/>
      <c r="AO256" s="44"/>
      <c r="AP256" s="43"/>
      <c r="AQ256" s="44"/>
      <c r="AR256" s="45"/>
      <c r="AS256" s="46"/>
      <c r="AT256" s="47"/>
      <c r="AU256" s="48" t="s">
        <v>16</v>
      </c>
      <c r="AV256" s="49"/>
      <c r="AW256" s="49"/>
      <c r="AX256" s="49"/>
      <c r="AY256" s="50"/>
      <c r="BA256" s="63" t="s">
        <v>6</v>
      </c>
      <c r="BB256" s="64"/>
      <c r="BC256" s="51">
        <f>AL283</f>
        <v>-6490</v>
      </c>
      <c r="BD256" s="52"/>
      <c r="BG256" s="60">
        <f>-(399+20)</f>
        <v>-419</v>
      </c>
      <c r="BH256" s="61"/>
      <c r="BI256" s="60">
        <f>-(199+149+299+199)</f>
        <v>-846</v>
      </c>
      <c r="BJ256" s="61"/>
      <c r="BK256" s="43"/>
      <c r="BL256" s="44"/>
      <c r="BM256" s="43"/>
      <c r="BN256" s="44"/>
      <c r="BO256" s="60"/>
      <c r="BP256" s="61"/>
      <c r="BQ256" s="43"/>
      <c r="BR256" s="44"/>
      <c r="BS256" s="45">
        <v>42222</v>
      </c>
      <c r="BT256" s="46"/>
      <c r="BU256" s="47"/>
      <c r="BV256" s="74" t="s">
        <v>152</v>
      </c>
      <c r="BW256" s="75"/>
      <c r="BX256" s="75"/>
      <c r="BY256" s="75"/>
      <c r="BZ256" s="76"/>
      <c r="CB256" s="63" t="s">
        <v>6</v>
      </c>
      <c r="CC256" s="64"/>
      <c r="CD256" s="51">
        <f>BM283</f>
        <v>-3778</v>
      </c>
      <c r="CE256" s="52"/>
    </row>
    <row r="257" spans="32:83" x14ac:dyDescent="0.25">
      <c r="AF257" s="43">
        <v>-73535</v>
      </c>
      <c r="AG257" s="44"/>
      <c r="AH257" s="43"/>
      <c r="AI257" s="44"/>
      <c r="AJ257" s="43"/>
      <c r="AK257" s="44"/>
      <c r="AL257" s="43"/>
      <c r="AM257" s="44"/>
      <c r="AN257" s="43"/>
      <c r="AO257" s="44"/>
      <c r="AP257" s="43"/>
      <c r="AQ257" s="44"/>
      <c r="AR257" s="45"/>
      <c r="AS257" s="46"/>
      <c r="AT257" s="47"/>
      <c r="AU257" s="48" t="s">
        <v>14</v>
      </c>
      <c r="AV257" s="49"/>
      <c r="AW257" s="49"/>
      <c r="AX257" s="49"/>
      <c r="AY257" s="50"/>
      <c r="BA257" s="63" t="s">
        <v>7</v>
      </c>
      <c r="BB257" s="64"/>
      <c r="BC257" s="51">
        <f>AN283</f>
        <v>-21610</v>
      </c>
      <c r="BD257" s="52"/>
      <c r="BG257" s="60">
        <f>-(482+229+665)</f>
        <v>-1376</v>
      </c>
      <c r="BH257" s="61"/>
      <c r="BI257" s="60">
        <v>-199</v>
      </c>
      <c r="BJ257" s="61"/>
      <c r="BK257" s="43"/>
      <c r="BL257" s="44"/>
      <c r="BM257" s="43"/>
      <c r="BN257" s="44"/>
      <c r="BO257" s="60"/>
      <c r="BP257" s="61"/>
      <c r="BQ257" s="43"/>
      <c r="BR257" s="44"/>
      <c r="BS257" s="45">
        <v>42223</v>
      </c>
      <c r="BT257" s="46"/>
      <c r="BU257" s="47"/>
      <c r="BV257" s="74" t="s">
        <v>152</v>
      </c>
      <c r="BW257" s="75"/>
      <c r="BX257" s="75"/>
      <c r="BY257" s="75"/>
      <c r="BZ257" s="76"/>
      <c r="CB257" s="63" t="s">
        <v>7</v>
      </c>
      <c r="CC257" s="64"/>
      <c r="CD257" s="51">
        <f>BO283</f>
        <v>-42267</v>
      </c>
      <c r="CE257" s="52"/>
    </row>
    <row r="258" spans="32:83" x14ac:dyDescent="0.25">
      <c r="AF258" s="43"/>
      <c r="AG258" s="44"/>
      <c r="AH258" s="43"/>
      <c r="AI258" s="44"/>
      <c r="AJ258" s="43"/>
      <c r="AK258" s="44"/>
      <c r="AL258" s="43"/>
      <c r="AM258" s="44"/>
      <c r="AN258" s="43">
        <v>-598</v>
      </c>
      <c r="AO258" s="44"/>
      <c r="AP258" s="43"/>
      <c r="AQ258" s="44"/>
      <c r="AR258" s="45">
        <v>42609</v>
      </c>
      <c r="AS258" s="46"/>
      <c r="AT258" s="47"/>
      <c r="AU258" s="48" t="s">
        <v>289</v>
      </c>
      <c r="AV258" s="49"/>
      <c r="AW258" s="49"/>
      <c r="AX258" s="49"/>
      <c r="AY258" s="50"/>
      <c r="BA258" s="63" t="s">
        <v>17</v>
      </c>
      <c r="BB258" s="64"/>
      <c r="BC258" s="51">
        <f>AP283</f>
        <v>-6408</v>
      </c>
      <c r="BD258" s="52"/>
      <c r="BG258" s="60">
        <f>-(1174+220)</f>
        <v>-1394</v>
      </c>
      <c r="BH258" s="61"/>
      <c r="BI258" s="60">
        <f>-(821+179)</f>
        <v>-1000</v>
      </c>
      <c r="BJ258" s="61"/>
      <c r="BK258" s="43"/>
      <c r="BL258" s="44"/>
      <c r="BM258" s="43"/>
      <c r="BN258" s="44"/>
      <c r="BO258" s="60">
        <v>-879</v>
      </c>
      <c r="BP258" s="61"/>
      <c r="BQ258" s="43"/>
      <c r="BR258" s="44"/>
      <c r="BS258" s="45">
        <v>42224</v>
      </c>
      <c r="BT258" s="46"/>
      <c r="BU258" s="47"/>
      <c r="BV258" s="74" t="s">
        <v>153</v>
      </c>
      <c r="BW258" s="75"/>
      <c r="BX258" s="75"/>
      <c r="BY258" s="75"/>
      <c r="BZ258" s="76"/>
      <c r="CB258" s="63" t="s">
        <v>17</v>
      </c>
      <c r="CC258" s="64"/>
      <c r="CD258" s="51">
        <f>BQ283</f>
        <v>0</v>
      </c>
      <c r="CE258" s="52"/>
    </row>
    <row r="259" spans="32:83" x14ac:dyDescent="0.25">
      <c r="AF259" s="43"/>
      <c r="AG259" s="44"/>
      <c r="AH259" s="43"/>
      <c r="AI259" s="44"/>
      <c r="AJ259" s="43"/>
      <c r="AK259" s="44"/>
      <c r="AL259" s="43"/>
      <c r="AM259" s="44"/>
      <c r="AN259" s="43">
        <v>-1836</v>
      </c>
      <c r="AO259" s="44"/>
      <c r="AP259" s="43"/>
      <c r="AQ259" s="44"/>
      <c r="AR259" s="45">
        <v>42608</v>
      </c>
      <c r="AS259" s="46"/>
      <c r="AT259" s="47"/>
      <c r="AU259" s="48" t="s">
        <v>290</v>
      </c>
      <c r="AV259" s="49"/>
      <c r="AW259" s="49"/>
      <c r="AX259" s="49"/>
      <c r="AY259" s="50"/>
      <c r="BA259" s="56" t="s">
        <v>2</v>
      </c>
      <c r="BB259" s="57"/>
      <c r="BC259" s="58">
        <f>SUM(BC253:BD258)</f>
        <v>98505</v>
      </c>
      <c r="BD259" s="59"/>
      <c r="BG259" s="60">
        <v>-747</v>
      </c>
      <c r="BH259" s="61"/>
      <c r="BI259" s="60"/>
      <c r="BJ259" s="61"/>
      <c r="BK259" s="43"/>
      <c r="BL259" s="44"/>
      <c r="BM259" s="43"/>
      <c r="BN259" s="44"/>
      <c r="BO259" s="60"/>
      <c r="BP259" s="61"/>
      <c r="BQ259" s="43"/>
      <c r="BR259" s="44"/>
      <c r="BS259" s="45">
        <v>42225</v>
      </c>
      <c r="BT259" s="46"/>
      <c r="BU259" s="47"/>
      <c r="BV259" s="74" t="s">
        <v>154</v>
      </c>
      <c r="BW259" s="75"/>
      <c r="BX259" s="75"/>
      <c r="BY259" s="75"/>
      <c r="BZ259" s="76"/>
      <c r="CB259" s="56" t="s">
        <v>2</v>
      </c>
      <c r="CC259" s="57"/>
      <c r="CD259" s="58">
        <f>SUM(CD253:CE258)</f>
        <v>4291</v>
      </c>
      <c r="CE259" s="59"/>
    </row>
    <row r="260" spans="32:83" x14ac:dyDescent="0.25">
      <c r="AF260" s="43"/>
      <c r="AG260" s="44"/>
      <c r="AH260" s="43"/>
      <c r="AI260" s="44"/>
      <c r="AJ260" s="43"/>
      <c r="AK260" s="44"/>
      <c r="AL260" s="43">
        <v>-6490</v>
      </c>
      <c r="AM260" s="44"/>
      <c r="AN260" s="43"/>
      <c r="AO260" s="44"/>
      <c r="AP260" s="43"/>
      <c r="AQ260" s="44"/>
      <c r="AR260" s="45">
        <v>42586</v>
      </c>
      <c r="AS260" s="46"/>
      <c r="AT260" s="47"/>
      <c r="AU260" s="48" t="s">
        <v>291</v>
      </c>
      <c r="AV260" s="49"/>
      <c r="AW260" s="49"/>
      <c r="AX260" s="49"/>
      <c r="AY260" s="50"/>
      <c r="BG260" s="60">
        <v>-219</v>
      </c>
      <c r="BH260" s="61"/>
      <c r="BI260" s="60">
        <v>-497</v>
      </c>
      <c r="BJ260" s="61"/>
      <c r="BK260" s="43"/>
      <c r="BL260" s="44"/>
      <c r="BM260" s="43"/>
      <c r="BN260" s="44"/>
      <c r="BO260" s="60"/>
      <c r="BP260" s="61"/>
      <c r="BQ260" s="43"/>
      <c r="BR260" s="44"/>
      <c r="BS260" s="45">
        <v>42227</v>
      </c>
      <c r="BT260" s="46"/>
      <c r="BU260" s="47"/>
      <c r="BV260" s="74" t="s">
        <v>155</v>
      </c>
      <c r="BW260" s="75"/>
      <c r="BX260" s="75"/>
      <c r="BY260" s="75"/>
      <c r="BZ260" s="76"/>
    </row>
    <row r="261" spans="32:83" x14ac:dyDescent="0.25">
      <c r="AF261" s="43"/>
      <c r="AG261" s="44"/>
      <c r="AH261" s="43">
        <v>-881</v>
      </c>
      <c r="AI261" s="44"/>
      <c r="AJ261" s="43"/>
      <c r="AK261" s="44"/>
      <c r="AL261" s="43"/>
      <c r="AM261" s="44"/>
      <c r="AN261" s="43"/>
      <c r="AO261" s="44"/>
      <c r="AP261" s="43"/>
      <c r="AQ261" s="44"/>
      <c r="AR261" s="45">
        <v>42601</v>
      </c>
      <c r="AS261" s="46"/>
      <c r="AT261" s="47"/>
      <c r="AU261" s="48" t="s">
        <v>292</v>
      </c>
      <c r="AV261" s="49"/>
      <c r="AW261" s="49"/>
      <c r="AX261" s="49"/>
      <c r="AY261" s="50"/>
      <c r="BG261" s="60"/>
      <c r="BH261" s="61"/>
      <c r="BI261" s="60"/>
      <c r="BJ261" s="61"/>
      <c r="BK261" s="43"/>
      <c r="BL261" s="44"/>
      <c r="BM261" s="43"/>
      <c r="BN261" s="44"/>
      <c r="BO261" s="60">
        <v>-24575</v>
      </c>
      <c r="BP261" s="61"/>
      <c r="BQ261" s="43"/>
      <c r="BR261" s="44"/>
      <c r="BS261" s="45">
        <v>42229</v>
      </c>
      <c r="BT261" s="46"/>
      <c r="BU261" s="47"/>
      <c r="BV261" s="74" t="s">
        <v>156</v>
      </c>
      <c r="BW261" s="75"/>
      <c r="BX261" s="75"/>
      <c r="BY261" s="75"/>
      <c r="BZ261" s="76"/>
    </row>
    <row r="262" spans="32:83" x14ac:dyDescent="0.25">
      <c r="AF262" s="43"/>
      <c r="AG262" s="44"/>
      <c r="AH262" s="43"/>
      <c r="AI262" s="44"/>
      <c r="AJ262" s="43"/>
      <c r="AK262" s="44"/>
      <c r="AL262" s="43"/>
      <c r="AM262" s="44"/>
      <c r="AN262" s="43">
        <v>-1232</v>
      </c>
      <c r="AO262" s="44"/>
      <c r="AP262" s="43"/>
      <c r="AQ262" s="44"/>
      <c r="AR262" s="45">
        <v>42604</v>
      </c>
      <c r="AS262" s="46"/>
      <c r="AT262" s="47"/>
      <c r="AU262" s="48" t="s">
        <v>293</v>
      </c>
      <c r="AV262" s="49"/>
      <c r="AW262" s="49"/>
      <c r="AX262" s="49"/>
      <c r="AY262" s="50"/>
      <c r="BG262" s="60">
        <v>-1230</v>
      </c>
      <c r="BH262" s="61"/>
      <c r="BI262" s="60"/>
      <c r="BJ262" s="61"/>
      <c r="BK262" s="43"/>
      <c r="BL262" s="44"/>
      <c r="BM262" s="43"/>
      <c r="BN262" s="44"/>
      <c r="BO262" s="60"/>
      <c r="BP262" s="61"/>
      <c r="BQ262" s="43"/>
      <c r="BR262" s="44"/>
      <c r="BS262" s="45">
        <v>42231</v>
      </c>
      <c r="BT262" s="46"/>
      <c r="BU262" s="47"/>
      <c r="BV262" s="74" t="s">
        <v>157</v>
      </c>
      <c r="BW262" s="75"/>
      <c r="BX262" s="75"/>
      <c r="BY262" s="75"/>
      <c r="BZ262" s="76"/>
    </row>
    <row r="263" spans="32:83" x14ac:dyDescent="0.25">
      <c r="AF263" s="43">
        <v>-8000</v>
      </c>
      <c r="AG263" s="44"/>
      <c r="AH263" s="43"/>
      <c r="AI263" s="44"/>
      <c r="AJ263" s="43"/>
      <c r="AK263" s="44"/>
      <c r="AL263" s="43"/>
      <c r="AM263" s="44"/>
      <c r="AN263" s="43"/>
      <c r="AO263" s="44"/>
      <c r="AP263" s="43"/>
      <c r="AQ263" s="44"/>
      <c r="AR263" s="45">
        <v>42605</v>
      </c>
      <c r="AS263" s="46"/>
      <c r="AT263" s="47"/>
      <c r="AU263" s="48" t="s">
        <v>294</v>
      </c>
      <c r="AV263" s="49"/>
      <c r="AW263" s="49"/>
      <c r="AX263" s="49"/>
      <c r="AY263" s="50"/>
      <c r="BG263" s="60">
        <f>-(240+240+240+500+500)</f>
        <v>-1720</v>
      </c>
      <c r="BH263" s="61"/>
      <c r="BI263" s="60"/>
      <c r="BJ263" s="61"/>
      <c r="BK263" s="43"/>
      <c r="BL263" s="44"/>
      <c r="BM263" s="43"/>
      <c r="BN263" s="44"/>
      <c r="BO263" s="60"/>
      <c r="BP263" s="61"/>
      <c r="BQ263" s="43"/>
      <c r="BR263" s="44"/>
      <c r="BS263" s="45">
        <v>42233</v>
      </c>
      <c r="BT263" s="46"/>
      <c r="BU263" s="47"/>
      <c r="BV263" s="74" t="s">
        <v>158</v>
      </c>
      <c r="BW263" s="75"/>
      <c r="BX263" s="75"/>
      <c r="BY263" s="75"/>
      <c r="BZ263" s="76"/>
    </row>
    <row r="264" spans="32:83" x14ac:dyDescent="0.25">
      <c r="AF264" s="43"/>
      <c r="AG264" s="44"/>
      <c r="AH264" s="43"/>
      <c r="AI264" s="44"/>
      <c r="AJ264" s="43"/>
      <c r="AK264" s="44"/>
      <c r="AL264" s="43"/>
      <c r="AM264" s="44"/>
      <c r="AN264" s="43">
        <v>-1834</v>
      </c>
      <c r="AO264" s="44"/>
      <c r="AP264" s="43"/>
      <c r="AQ264" s="44"/>
      <c r="AR264" s="45">
        <v>42599</v>
      </c>
      <c r="AS264" s="46"/>
      <c r="AT264" s="47"/>
      <c r="AU264" s="48" t="s">
        <v>295</v>
      </c>
      <c r="AV264" s="49"/>
      <c r="AW264" s="49"/>
      <c r="AX264" s="49"/>
      <c r="AY264" s="50"/>
      <c r="BG264" s="60">
        <v>-665</v>
      </c>
      <c r="BH264" s="61"/>
      <c r="BI264" s="60"/>
      <c r="BJ264" s="61"/>
      <c r="BK264" s="43"/>
      <c r="BL264" s="44"/>
      <c r="BM264" s="43"/>
      <c r="BN264" s="44"/>
      <c r="BO264" s="60"/>
      <c r="BP264" s="61"/>
      <c r="BQ264" s="43"/>
      <c r="BR264" s="44"/>
      <c r="BS264" s="45">
        <v>42234</v>
      </c>
      <c r="BT264" s="46"/>
      <c r="BU264" s="47"/>
      <c r="BV264" s="74" t="s">
        <v>159</v>
      </c>
      <c r="BW264" s="75"/>
      <c r="BX264" s="75"/>
      <c r="BY264" s="75"/>
      <c r="BZ264" s="76"/>
    </row>
    <row r="265" spans="32:83" x14ac:dyDescent="0.25">
      <c r="AF265" s="43"/>
      <c r="AG265" s="44"/>
      <c r="AH265" s="43"/>
      <c r="AI265" s="44"/>
      <c r="AJ265" s="43"/>
      <c r="AK265" s="44"/>
      <c r="AL265" s="43"/>
      <c r="AM265" s="44"/>
      <c r="AN265" s="43">
        <v>-1150</v>
      </c>
      <c r="AO265" s="44"/>
      <c r="AP265" s="43"/>
      <c r="AQ265" s="44"/>
      <c r="AR265" s="45">
        <v>42598</v>
      </c>
      <c r="AS265" s="46"/>
      <c r="AT265" s="47"/>
      <c r="AU265" s="48" t="s">
        <v>296</v>
      </c>
      <c r="AV265" s="49"/>
      <c r="AW265" s="49"/>
      <c r="AX265" s="49"/>
      <c r="AY265" s="50"/>
      <c r="BG265" s="60">
        <v>-2111</v>
      </c>
      <c r="BH265" s="61"/>
      <c r="BI265" s="60"/>
      <c r="BJ265" s="61"/>
      <c r="BK265" s="43"/>
      <c r="BL265" s="44"/>
      <c r="BM265" s="43"/>
      <c r="BN265" s="44"/>
      <c r="BO265" s="60"/>
      <c r="BP265" s="61"/>
      <c r="BQ265" s="43"/>
      <c r="BR265" s="44"/>
      <c r="BS265" s="45">
        <v>42235</v>
      </c>
      <c r="BT265" s="46"/>
      <c r="BU265" s="47"/>
      <c r="BV265" s="74" t="s">
        <v>149</v>
      </c>
      <c r="BW265" s="75"/>
      <c r="BX265" s="75"/>
      <c r="BY265" s="75"/>
      <c r="BZ265" s="76"/>
    </row>
    <row r="266" spans="32:83" x14ac:dyDescent="0.25">
      <c r="AF266" s="43"/>
      <c r="AG266" s="44"/>
      <c r="AH266" s="43"/>
      <c r="AI266" s="44"/>
      <c r="AJ266" s="43"/>
      <c r="AK266" s="44"/>
      <c r="AL266" s="43"/>
      <c r="AM266" s="44"/>
      <c r="AN266" s="43"/>
      <c r="AO266" s="44"/>
      <c r="AP266" s="43">
        <v>-1801</v>
      </c>
      <c r="AQ266" s="44"/>
      <c r="AR266" s="45"/>
      <c r="AS266" s="46"/>
      <c r="AT266" s="47"/>
      <c r="AU266" s="48" t="s">
        <v>298</v>
      </c>
      <c r="AV266" s="49"/>
      <c r="AW266" s="49"/>
      <c r="AX266" s="49"/>
      <c r="AY266" s="50"/>
      <c r="BG266" s="60"/>
      <c r="BH266" s="61"/>
      <c r="BI266" s="60">
        <v>-765</v>
      </c>
      <c r="BJ266" s="61"/>
      <c r="BK266" s="43"/>
      <c r="BL266" s="44"/>
      <c r="BM266" s="43"/>
      <c r="BN266" s="44"/>
      <c r="BO266" s="60"/>
      <c r="BP266" s="61"/>
      <c r="BQ266" s="43"/>
      <c r="BR266" s="44"/>
      <c r="BS266" s="45">
        <v>42237</v>
      </c>
      <c r="BT266" s="46"/>
      <c r="BU266" s="47"/>
      <c r="BV266" s="74" t="s">
        <v>160</v>
      </c>
      <c r="BW266" s="75"/>
      <c r="BX266" s="75"/>
      <c r="BY266" s="75"/>
      <c r="BZ266" s="76"/>
    </row>
    <row r="267" spans="32:83" x14ac:dyDescent="0.25">
      <c r="AF267" s="43"/>
      <c r="AG267" s="44"/>
      <c r="AH267" s="43"/>
      <c r="AI267" s="44"/>
      <c r="AJ267" s="43">
        <v>-6575</v>
      </c>
      <c r="AK267" s="44"/>
      <c r="AL267" s="43"/>
      <c r="AM267" s="44"/>
      <c r="AN267" s="43"/>
      <c r="AO267" s="44"/>
      <c r="AP267" s="43"/>
      <c r="AQ267" s="44"/>
      <c r="AR267" s="45">
        <v>42605</v>
      </c>
      <c r="AS267" s="46"/>
      <c r="AT267" s="47"/>
      <c r="AU267" s="48" t="s">
        <v>299</v>
      </c>
      <c r="AV267" s="49"/>
      <c r="AW267" s="49"/>
      <c r="AX267" s="49"/>
      <c r="AY267" s="50"/>
      <c r="BG267" s="60"/>
      <c r="BH267" s="61"/>
      <c r="BI267" s="60">
        <v>-646</v>
      </c>
      <c r="BJ267" s="61"/>
      <c r="BK267" s="43"/>
      <c r="BL267" s="44"/>
      <c r="BM267" s="43">
        <v>-2979</v>
      </c>
      <c r="BN267" s="44"/>
      <c r="BO267" s="60"/>
      <c r="BP267" s="61"/>
      <c r="BQ267" s="43"/>
      <c r="BR267" s="44"/>
      <c r="BS267" s="45">
        <v>42239</v>
      </c>
      <c r="BT267" s="46"/>
      <c r="BU267" s="47"/>
      <c r="BV267" s="74" t="s">
        <v>161</v>
      </c>
      <c r="BW267" s="75"/>
      <c r="BX267" s="75"/>
      <c r="BY267" s="75"/>
      <c r="BZ267" s="76"/>
    </row>
    <row r="268" spans="32:83" x14ac:dyDescent="0.25">
      <c r="AF268" s="43"/>
      <c r="AG268" s="44"/>
      <c r="AH268" s="43"/>
      <c r="AI268" s="44"/>
      <c r="AJ268" s="43"/>
      <c r="AK268" s="44"/>
      <c r="AL268" s="43"/>
      <c r="AM268" s="44"/>
      <c r="AN268" s="43"/>
      <c r="AO268" s="44"/>
      <c r="AP268" s="43"/>
      <c r="AQ268" s="44"/>
      <c r="AR268" s="45"/>
      <c r="AS268" s="46"/>
      <c r="AT268" s="47"/>
      <c r="AU268" s="48"/>
      <c r="AV268" s="49"/>
      <c r="AW268" s="49"/>
      <c r="AX268" s="49"/>
      <c r="AY268" s="50"/>
      <c r="BG268" s="60"/>
      <c r="BH268" s="61"/>
      <c r="BI268" s="60">
        <v>-2835</v>
      </c>
      <c r="BJ268" s="61"/>
      <c r="BK268" s="43"/>
      <c r="BL268" s="44"/>
      <c r="BM268" s="43"/>
      <c r="BN268" s="44"/>
      <c r="BO268" s="60"/>
      <c r="BP268" s="61"/>
      <c r="BQ268" s="43"/>
      <c r="BR268" s="44"/>
      <c r="BS268" s="45">
        <v>42243</v>
      </c>
      <c r="BT268" s="46"/>
      <c r="BU268" s="47"/>
      <c r="BV268" s="74" t="s">
        <v>162</v>
      </c>
      <c r="BW268" s="75"/>
      <c r="BX268" s="75"/>
      <c r="BY268" s="75"/>
      <c r="BZ268" s="76"/>
    </row>
    <row r="269" spans="32:83" x14ac:dyDescent="0.25">
      <c r="AF269" s="43"/>
      <c r="AG269" s="44"/>
      <c r="AH269" s="43"/>
      <c r="AI269" s="44"/>
      <c r="AJ269" s="43">
        <v>-1670</v>
      </c>
      <c r="AK269" s="44"/>
      <c r="AL269" s="43"/>
      <c r="AM269" s="44"/>
      <c r="AN269" s="43"/>
      <c r="AO269" s="44"/>
      <c r="AP269" s="43"/>
      <c r="AQ269" s="44"/>
      <c r="AR269" s="45">
        <v>42595</v>
      </c>
      <c r="AS269" s="46"/>
      <c r="AT269" s="47"/>
      <c r="AU269" s="48" t="s">
        <v>301</v>
      </c>
      <c r="AV269" s="49"/>
      <c r="AW269" s="49"/>
      <c r="AX269" s="49"/>
      <c r="AY269" s="50"/>
      <c r="BG269" s="60">
        <f>-(665+870+870+665+459+1910+665+665)</f>
        <v>-6769</v>
      </c>
      <c r="BH269" s="61"/>
      <c r="BI269" s="60"/>
      <c r="BJ269" s="61"/>
      <c r="BK269" s="43"/>
      <c r="BL269" s="44"/>
      <c r="BM269" s="43"/>
      <c r="BN269" s="44"/>
      <c r="BO269" s="60"/>
      <c r="BP269" s="61"/>
      <c r="BQ269" s="43"/>
      <c r="BR269" s="44"/>
      <c r="BS269" s="45">
        <v>42244</v>
      </c>
      <c r="BT269" s="46"/>
      <c r="BU269" s="47"/>
      <c r="BV269" s="74" t="s">
        <v>163</v>
      </c>
      <c r="BW269" s="75"/>
      <c r="BX269" s="75"/>
      <c r="BY269" s="75"/>
      <c r="BZ269" s="76"/>
    </row>
    <row r="270" spans="32:83" x14ac:dyDescent="0.25">
      <c r="AF270" s="43"/>
      <c r="AG270" s="44"/>
      <c r="AH270" s="43"/>
      <c r="AI270" s="44"/>
      <c r="AJ270" s="43"/>
      <c r="AK270" s="44"/>
      <c r="AL270" s="43"/>
      <c r="AM270" s="44"/>
      <c r="AN270" s="43">
        <v>-6480</v>
      </c>
      <c r="AO270" s="44"/>
      <c r="AP270" s="43"/>
      <c r="AQ270" s="44"/>
      <c r="AR270" s="45">
        <v>42611</v>
      </c>
      <c r="AS270" s="46"/>
      <c r="AT270" s="47"/>
      <c r="AU270" s="48" t="s">
        <v>303</v>
      </c>
      <c r="AV270" s="49"/>
      <c r="AW270" s="49"/>
      <c r="AX270" s="49"/>
      <c r="AY270" s="50"/>
      <c r="BG270" s="43"/>
      <c r="BH270" s="44"/>
      <c r="BI270" s="43"/>
      <c r="BJ270" s="44"/>
      <c r="BK270" s="43">
        <v>-3801</v>
      </c>
      <c r="BL270" s="44"/>
      <c r="BM270" s="43"/>
      <c r="BN270" s="44"/>
      <c r="BO270" s="60"/>
      <c r="BP270" s="61"/>
      <c r="BQ270" s="43"/>
      <c r="BR270" s="44"/>
      <c r="BS270" s="45">
        <v>42244</v>
      </c>
      <c r="BT270" s="46"/>
      <c r="BU270" s="47"/>
      <c r="BV270" s="74" t="s">
        <v>164</v>
      </c>
      <c r="BW270" s="75"/>
      <c r="BX270" s="75"/>
      <c r="BY270" s="75"/>
      <c r="BZ270" s="76"/>
    </row>
    <row r="271" spans="32:83" x14ac:dyDescent="0.25">
      <c r="AF271" s="43"/>
      <c r="AG271" s="44"/>
      <c r="AH271" s="43"/>
      <c r="AI271" s="44"/>
      <c r="AJ271" s="43"/>
      <c r="AK271" s="44"/>
      <c r="AL271" s="43"/>
      <c r="AM271" s="44"/>
      <c r="AN271" s="43">
        <v>-8480</v>
      </c>
      <c r="AO271" s="44"/>
      <c r="AP271" s="43"/>
      <c r="AQ271" s="44"/>
      <c r="AR271" s="45">
        <v>42611</v>
      </c>
      <c r="AS271" s="46"/>
      <c r="AT271" s="47"/>
      <c r="AU271" s="48" t="s">
        <v>304</v>
      </c>
      <c r="AV271" s="49"/>
      <c r="AW271" s="49"/>
      <c r="AX271" s="49"/>
      <c r="AY271" s="50"/>
      <c r="BG271" s="43"/>
      <c r="BH271" s="44"/>
      <c r="BI271" s="43"/>
      <c r="BJ271" s="44"/>
      <c r="BK271" s="43"/>
      <c r="BL271" s="44"/>
      <c r="BM271" s="43">
        <v>-799</v>
      </c>
      <c r="BN271" s="44"/>
      <c r="BO271" s="60">
        <f>-(1969+1850)</f>
        <v>-3819</v>
      </c>
      <c r="BP271" s="61"/>
      <c r="BQ271" s="43"/>
      <c r="BR271" s="44"/>
      <c r="BS271" s="45">
        <v>42247</v>
      </c>
      <c r="BT271" s="46"/>
      <c r="BU271" s="47"/>
      <c r="BV271" s="74" t="s">
        <v>165</v>
      </c>
      <c r="BW271" s="75"/>
      <c r="BX271" s="75"/>
      <c r="BY271" s="75"/>
      <c r="BZ271" s="76"/>
    </row>
    <row r="272" spans="32:83" x14ac:dyDescent="0.25">
      <c r="AF272" s="43"/>
      <c r="AG272" s="44"/>
      <c r="AH272" s="43"/>
      <c r="AI272" s="44"/>
      <c r="AJ272" s="43"/>
      <c r="AK272" s="44"/>
      <c r="AL272" s="43"/>
      <c r="AM272" s="44"/>
      <c r="AN272" s="43"/>
      <c r="AO272" s="44"/>
      <c r="AP272" s="43"/>
      <c r="AQ272" s="44"/>
      <c r="AR272" s="45"/>
      <c r="AS272" s="46"/>
      <c r="AT272" s="47"/>
      <c r="AU272" s="48"/>
      <c r="AV272" s="49"/>
      <c r="AW272" s="49"/>
      <c r="AX272" s="49"/>
      <c r="AY272" s="50"/>
      <c r="BG272" s="43"/>
      <c r="BH272" s="44"/>
      <c r="BI272" s="43"/>
      <c r="BJ272" s="44"/>
      <c r="BK272" s="43"/>
      <c r="BL272" s="44"/>
      <c r="BM272" s="43"/>
      <c r="BN272" s="44"/>
      <c r="BO272" s="43"/>
      <c r="BP272" s="44"/>
      <c r="BQ272" s="43"/>
      <c r="BR272" s="44"/>
      <c r="BS272" s="45"/>
      <c r="BT272" s="46"/>
      <c r="BU272" s="47"/>
      <c r="BV272" s="48"/>
      <c r="BW272" s="49"/>
      <c r="BX272" s="49"/>
      <c r="BY272" s="49"/>
      <c r="BZ272" s="50"/>
    </row>
    <row r="273" spans="32:83" x14ac:dyDescent="0.25">
      <c r="AF273" s="43"/>
      <c r="AG273" s="44"/>
      <c r="AH273" s="43"/>
      <c r="AI273" s="44"/>
      <c r="AJ273" s="43"/>
      <c r="AK273" s="44"/>
      <c r="AL273" s="43"/>
      <c r="AM273" s="44"/>
      <c r="AN273" s="43"/>
      <c r="AO273" s="44"/>
      <c r="AP273" s="43"/>
      <c r="AQ273" s="44"/>
      <c r="AR273" s="45"/>
      <c r="AS273" s="46"/>
      <c r="AT273" s="47"/>
      <c r="AU273" s="48"/>
      <c r="AV273" s="49"/>
      <c r="AW273" s="49"/>
      <c r="AX273" s="49"/>
      <c r="AY273" s="50"/>
      <c r="BG273" s="43"/>
      <c r="BH273" s="44"/>
      <c r="BI273" s="43"/>
      <c r="BJ273" s="44"/>
      <c r="BK273" s="43"/>
      <c r="BL273" s="44"/>
      <c r="BM273" s="43"/>
      <c r="BN273" s="44"/>
      <c r="BO273" s="43"/>
      <c r="BP273" s="44"/>
      <c r="BQ273" s="43"/>
      <c r="BR273" s="44"/>
      <c r="BS273" s="45"/>
      <c r="BT273" s="46"/>
      <c r="BU273" s="47"/>
      <c r="BV273" s="48"/>
      <c r="BW273" s="49"/>
      <c r="BX273" s="49"/>
      <c r="BY273" s="49"/>
      <c r="BZ273" s="50"/>
    </row>
    <row r="274" spans="32:83" x14ac:dyDescent="0.25">
      <c r="AF274" s="51"/>
      <c r="AG274" s="52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45"/>
      <c r="AS274" s="46"/>
      <c r="AT274" s="47"/>
      <c r="AU274" s="53"/>
      <c r="AV274" s="54"/>
      <c r="AW274" s="54"/>
      <c r="AX274" s="54"/>
      <c r="AY274" s="55"/>
      <c r="BG274" s="51"/>
      <c r="BH274" s="52"/>
      <c r="BI274" s="36"/>
      <c r="BJ274" s="36"/>
      <c r="BK274" s="36"/>
      <c r="BL274" s="36"/>
      <c r="BM274" s="36"/>
      <c r="BN274" s="36"/>
      <c r="BO274" s="51"/>
      <c r="BP274" s="52"/>
      <c r="BQ274" s="36"/>
      <c r="BR274" s="36"/>
      <c r="BS274" s="45"/>
      <c r="BT274" s="46"/>
      <c r="BU274" s="47"/>
      <c r="BV274" s="53"/>
      <c r="BW274" s="54"/>
      <c r="BX274" s="54"/>
      <c r="BY274" s="54"/>
      <c r="BZ274" s="55"/>
    </row>
    <row r="275" spans="32:83" x14ac:dyDescent="0.25">
      <c r="AF275" s="51"/>
      <c r="AG275" s="52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45"/>
      <c r="AS275" s="46"/>
      <c r="AT275" s="47"/>
      <c r="AU275" s="53"/>
      <c r="AV275" s="54"/>
      <c r="AW275" s="54"/>
      <c r="AX275" s="54"/>
      <c r="AY275" s="55"/>
      <c r="BG275" s="51"/>
      <c r="BH275" s="52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45"/>
      <c r="BT275" s="46"/>
      <c r="BU275" s="47"/>
      <c r="BV275" s="53"/>
      <c r="BW275" s="54"/>
      <c r="BX275" s="54"/>
      <c r="BY275" s="54"/>
      <c r="BZ275" s="55"/>
    </row>
    <row r="276" spans="32:83" x14ac:dyDescent="0.25"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7"/>
      <c r="AS276" s="37"/>
      <c r="AT276" s="37"/>
      <c r="AU276" s="38"/>
      <c r="AV276" s="38"/>
      <c r="AW276" s="38"/>
      <c r="AX276" s="38"/>
      <c r="AY276" s="38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7"/>
      <c r="BT276" s="37"/>
      <c r="BU276" s="37"/>
      <c r="BV276" s="38"/>
      <c r="BW276" s="38"/>
      <c r="BX276" s="38"/>
      <c r="BY276" s="38"/>
      <c r="BZ276" s="38"/>
    </row>
    <row r="277" spans="32:83" x14ac:dyDescent="0.25"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7"/>
      <c r="AS277" s="37"/>
      <c r="AT277" s="37"/>
      <c r="AU277" s="38"/>
      <c r="AV277" s="38"/>
      <c r="AW277" s="38"/>
      <c r="AX277" s="38"/>
      <c r="AY277" s="38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7"/>
      <c r="BT277" s="37"/>
      <c r="BU277" s="37"/>
      <c r="BV277" s="38"/>
      <c r="BW277" s="38"/>
      <c r="BX277" s="38"/>
      <c r="BY277" s="38"/>
      <c r="BZ277" s="38"/>
    </row>
    <row r="278" spans="32:83" x14ac:dyDescent="0.25"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7"/>
      <c r="AS278" s="37"/>
      <c r="AT278" s="37"/>
      <c r="AU278" s="38"/>
      <c r="AV278" s="38"/>
      <c r="AW278" s="38"/>
      <c r="AX278" s="38"/>
      <c r="AY278" s="38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7"/>
      <c r="BT278" s="37"/>
      <c r="BU278" s="37"/>
      <c r="BV278" s="38"/>
      <c r="BW278" s="38"/>
      <c r="BX278" s="38"/>
      <c r="BY278" s="38"/>
      <c r="BZ278" s="38"/>
    </row>
    <row r="279" spans="32:83" x14ac:dyDescent="0.25"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7"/>
      <c r="AS279" s="37"/>
      <c r="AT279" s="37"/>
      <c r="AU279" s="38"/>
      <c r="AV279" s="38"/>
      <c r="AW279" s="38"/>
      <c r="AX279" s="38"/>
      <c r="AY279" s="38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7"/>
      <c r="BT279" s="37"/>
      <c r="BU279" s="37"/>
      <c r="BV279" s="38"/>
      <c r="BW279" s="38"/>
      <c r="BX279" s="38"/>
      <c r="BY279" s="38"/>
      <c r="BZ279" s="38"/>
    </row>
    <row r="280" spans="32:83" x14ac:dyDescent="0.25"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7"/>
      <c r="AS280" s="37"/>
      <c r="AT280" s="37"/>
      <c r="AU280" s="38"/>
      <c r="AV280" s="38"/>
      <c r="AW280" s="38"/>
      <c r="AX280" s="38"/>
      <c r="AY280" s="38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7"/>
      <c r="BT280" s="37"/>
      <c r="BU280" s="37"/>
      <c r="BV280" s="38"/>
      <c r="BW280" s="38"/>
      <c r="BX280" s="38"/>
      <c r="BY280" s="38"/>
      <c r="BZ280" s="38"/>
    </row>
    <row r="281" spans="32:83" x14ac:dyDescent="0.25"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7"/>
      <c r="AS281" s="37"/>
      <c r="AT281" s="37"/>
      <c r="AU281" s="38"/>
      <c r="AV281" s="38"/>
      <c r="AW281" s="38"/>
      <c r="AX281" s="38"/>
      <c r="AY281" s="38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7"/>
      <c r="BT281" s="37"/>
      <c r="BU281" s="37"/>
      <c r="BV281" s="38"/>
      <c r="BW281" s="38"/>
      <c r="BX281" s="38"/>
      <c r="BY281" s="38"/>
      <c r="BZ281" s="38"/>
    </row>
    <row r="282" spans="32:83" x14ac:dyDescent="0.25"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7"/>
      <c r="AS282" s="37"/>
      <c r="AT282" s="37"/>
      <c r="AU282" s="38"/>
      <c r="AV282" s="38"/>
      <c r="AW282" s="38"/>
      <c r="AX282" s="38"/>
      <c r="AY282" s="38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7"/>
      <c r="BT282" s="37"/>
      <c r="BU282" s="37"/>
      <c r="BV282" s="38"/>
      <c r="BW282" s="38"/>
      <c r="BX282" s="38"/>
      <c r="BY282" s="38"/>
      <c r="BZ282" s="38"/>
    </row>
    <row r="283" spans="32:83" x14ac:dyDescent="0.25">
      <c r="AF283" s="39">
        <f>SUM(AF252:AF282)</f>
        <v>142139</v>
      </c>
      <c r="AG283" s="39"/>
      <c r="AH283" s="39">
        <f>SUM(AH252:AH282)</f>
        <v>-881</v>
      </c>
      <c r="AI283" s="39"/>
      <c r="AJ283" s="39">
        <f>SUM(AJ252:AJ282)</f>
        <v>-8245</v>
      </c>
      <c r="AK283" s="39"/>
      <c r="AL283" s="39">
        <f>SUM(AL253:AL282)</f>
        <v>-6490</v>
      </c>
      <c r="AM283" s="39"/>
      <c r="AN283" s="39">
        <f>SUM(AN252:AN282)</f>
        <v>-21610</v>
      </c>
      <c r="AO283" s="39"/>
      <c r="AP283" s="39">
        <f>SUM(AP252:AP282)</f>
        <v>-6408</v>
      </c>
      <c r="AQ283" s="39"/>
      <c r="AR283" s="42"/>
      <c r="AS283" s="42"/>
      <c r="AT283" s="42"/>
      <c r="AU283" s="42"/>
      <c r="AV283" s="42"/>
      <c r="AW283" s="42"/>
      <c r="AX283" s="42"/>
      <c r="AY283" s="42"/>
      <c r="BG283" s="39">
        <f>SUM(BG252:BG282)</f>
        <v>61779</v>
      </c>
      <c r="BH283" s="39"/>
      <c r="BI283" s="39">
        <f>SUM(BI252:BI282)</f>
        <v>-7642</v>
      </c>
      <c r="BJ283" s="39"/>
      <c r="BK283" s="39">
        <f>SUM(BK252:BK282)</f>
        <v>-3801</v>
      </c>
      <c r="BL283" s="39"/>
      <c r="BM283" s="39">
        <f>SUM(BM253:BM282)</f>
        <v>-3778</v>
      </c>
      <c r="BN283" s="39"/>
      <c r="BO283" s="39">
        <f>SUM(BO252:BO282)</f>
        <v>-42267</v>
      </c>
      <c r="BP283" s="39"/>
      <c r="BQ283" s="39">
        <f>SUM(BQ252:BQ282)</f>
        <v>0</v>
      </c>
      <c r="BR283" s="39"/>
      <c r="BS283" s="42"/>
      <c r="BT283" s="42"/>
      <c r="BU283" s="42"/>
      <c r="BV283" s="42"/>
      <c r="BW283" s="42"/>
      <c r="BX283" s="42"/>
      <c r="BY283" s="42"/>
      <c r="BZ283" s="42"/>
    </row>
    <row r="285" spans="32:83" x14ac:dyDescent="0.25">
      <c r="AF285" s="70" t="s">
        <v>47</v>
      </c>
      <c r="AG285" s="71"/>
      <c r="AH285" s="70">
        <v>2016</v>
      </c>
      <c r="AI285" s="72"/>
      <c r="BG285" s="70" t="s">
        <v>47</v>
      </c>
      <c r="BH285" s="71"/>
      <c r="BI285" s="70">
        <v>2015</v>
      </c>
      <c r="BJ285" s="72"/>
    </row>
    <row r="286" spans="32:83" x14ac:dyDescent="0.25">
      <c r="AF286" s="63" t="s">
        <v>3</v>
      </c>
      <c r="AG286" s="64"/>
      <c r="AH286" s="63" t="s">
        <v>4</v>
      </c>
      <c r="AI286" s="64"/>
      <c r="AJ286" s="63" t="s">
        <v>5</v>
      </c>
      <c r="AK286" s="64"/>
      <c r="AL286" s="63" t="s">
        <v>6</v>
      </c>
      <c r="AM286" s="64"/>
      <c r="AN286" s="63" t="s">
        <v>7</v>
      </c>
      <c r="AO286" s="64"/>
      <c r="AP286" s="66" t="s">
        <v>8</v>
      </c>
      <c r="AQ286" s="67"/>
      <c r="AR286" s="66" t="s">
        <v>9</v>
      </c>
      <c r="AS286" s="68"/>
      <c r="AT286" s="67"/>
      <c r="AU286" s="66" t="s">
        <v>10</v>
      </c>
      <c r="AV286" s="68"/>
      <c r="AW286" s="68"/>
      <c r="AX286" s="68"/>
      <c r="AY286" s="67"/>
      <c r="BG286" s="63" t="s">
        <v>3</v>
      </c>
      <c r="BH286" s="64"/>
      <c r="BI286" s="63" t="s">
        <v>4</v>
      </c>
      <c r="BJ286" s="64"/>
      <c r="BK286" s="63" t="s">
        <v>5</v>
      </c>
      <c r="BL286" s="64"/>
      <c r="BM286" s="63" t="s">
        <v>6</v>
      </c>
      <c r="BN286" s="64"/>
      <c r="BO286" s="63" t="s">
        <v>7</v>
      </c>
      <c r="BP286" s="64"/>
      <c r="BQ286" s="66" t="s">
        <v>8</v>
      </c>
      <c r="BR286" s="67"/>
      <c r="BS286" s="66" t="s">
        <v>9</v>
      </c>
      <c r="BT286" s="68"/>
      <c r="BU286" s="67"/>
      <c r="BV286" s="66" t="s">
        <v>10</v>
      </c>
      <c r="BW286" s="68"/>
      <c r="BX286" s="68"/>
      <c r="BY286" s="68"/>
      <c r="BZ286" s="67"/>
    </row>
    <row r="287" spans="32:83" x14ac:dyDescent="0.25">
      <c r="AF287" s="43">
        <v>221022</v>
      </c>
      <c r="AG287" s="44"/>
      <c r="AH287" s="43"/>
      <c r="AI287" s="44"/>
      <c r="AJ287" s="43"/>
      <c r="AK287" s="44"/>
      <c r="AL287" s="43"/>
      <c r="AM287" s="44"/>
      <c r="AN287" s="43"/>
      <c r="AO287" s="44"/>
      <c r="AP287" s="43"/>
      <c r="AQ287" s="44"/>
      <c r="AR287" s="45"/>
      <c r="AS287" s="46"/>
      <c r="AT287" s="47"/>
      <c r="AU287" s="48" t="s">
        <v>11</v>
      </c>
      <c r="AV287" s="49"/>
      <c r="AW287" s="49"/>
      <c r="AX287" s="49"/>
      <c r="AY287" s="50"/>
      <c r="BA287" s="69" t="s">
        <v>12</v>
      </c>
      <c r="BB287" s="69"/>
      <c r="BC287" s="69"/>
      <c r="BD287" s="69"/>
      <c r="BG287" s="43">
        <v>54851</v>
      </c>
      <c r="BH287" s="44"/>
      <c r="BI287" s="43"/>
      <c r="BJ287" s="44"/>
      <c r="BK287" s="43"/>
      <c r="BL287" s="44"/>
      <c r="BM287" s="43"/>
      <c r="BN287" s="44"/>
      <c r="BO287" s="43"/>
      <c r="BP287" s="44"/>
      <c r="BQ287" s="43"/>
      <c r="BR287" s="44"/>
      <c r="BS287" s="45">
        <v>42248</v>
      </c>
      <c r="BT287" s="46"/>
      <c r="BU287" s="47"/>
      <c r="BV287" s="48" t="s">
        <v>11</v>
      </c>
      <c r="BW287" s="49"/>
      <c r="BX287" s="49"/>
      <c r="BY287" s="49"/>
      <c r="BZ287" s="50"/>
      <c r="CB287" s="69" t="s">
        <v>12</v>
      </c>
      <c r="CC287" s="69"/>
      <c r="CD287" s="69"/>
      <c r="CE287" s="69"/>
    </row>
    <row r="288" spans="32:83" x14ac:dyDescent="0.25">
      <c r="AF288" s="43"/>
      <c r="AG288" s="44"/>
      <c r="AH288" s="43"/>
      <c r="AI288" s="44"/>
      <c r="AJ288" s="43"/>
      <c r="AK288" s="44"/>
      <c r="AL288" s="43"/>
      <c r="AM288" s="44"/>
      <c r="AN288" s="43"/>
      <c r="AO288" s="44"/>
      <c r="AP288" s="43">
        <v>-1334</v>
      </c>
      <c r="AQ288" s="44"/>
      <c r="AR288" s="45"/>
      <c r="AS288" s="46"/>
      <c r="AT288" s="47"/>
      <c r="AU288" s="48" t="s">
        <v>13</v>
      </c>
      <c r="AV288" s="49"/>
      <c r="AW288" s="49"/>
      <c r="AX288" s="49"/>
      <c r="AY288" s="50"/>
      <c r="BA288" s="65" t="s">
        <v>3</v>
      </c>
      <c r="BB288" s="65"/>
      <c r="BC288" s="36">
        <f>AF318</f>
        <v>180399</v>
      </c>
      <c r="BD288" s="36"/>
      <c r="BG288" s="43"/>
      <c r="BH288" s="44"/>
      <c r="BI288" s="43"/>
      <c r="BJ288" s="44"/>
      <c r="BK288" s="60">
        <v>-1578</v>
      </c>
      <c r="BL288" s="61"/>
      <c r="BM288" s="60"/>
      <c r="BN288" s="61"/>
      <c r="BO288" s="43"/>
      <c r="BP288" s="44"/>
      <c r="BQ288" s="43"/>
      <c r="BR288" s="44"/>
      <c r="BS288" s="45">
        <v>42249</v>
      </c>
      <c r="BT288" s="46"/>
      <c r="BU288" s="47"/>
      <c r="BV288" s="74" t="s">
        <v>166</v>
      </c>
      <c r="BW288" s="75"/>
      <c r="BX288" s="75"/>
      <c r="BY288" s="75"/>
      <c r="BZ288" s="76"/>
      <c r="CB288" s="65" t="s">
        <v>3</v>
      </c>
      <c r="CC288" s="65"/>
      <c r="CD288" s="36">
        <f>BG318</f>
        <v>20233</v>
      </c>
      <c r="CE288" s="36"/>
    </row>
    <row r="289" spans="32:83" x14ac:dyDescent="0.25">
      <c r="AF289" s="43"/>
      <c r="AG289" s="44"/>
      <c r="AH289" s="43"/>
      <c r="AI289" s="44"/>
      <c r="AJ289" s="43"/>
      <c r="AK289" s="44"/>
      <c r="AL289" s="43"/>
      <c r="AM289" s="44"/>
      <c r="AN289" s="43"/>
      <c r="AO289" s="44"/>
      <c r="AP289" s="43">
        <v>-1751</v>
      </c>
      <c r="AQ289" s="44"/>
      <c r="AR289" s="45"/>
      <c r="AS289" s="46"/>
      <c r="AT289" s="47"/>
      <c r="AU289" s="48" t="s">
        <v>15</v>
      </c>
      <c r="AV289" s="49"/>
      <c r="AW289" s="49"/>
      <c r="AX289" s="49"/>
      <c r="AY289" s="50"/>
      <c r="BA289" s="65" t="s">
        <v>4</v>
      </c>
      <c r="BB289" s="65"/>
      <c r="BC289" s="51">
        <f>AH318</f>
        <v>-1167</v>
      </c>
      <c r="BD289" s="52"/>
      <c r="BG289" s="43"/>
      <c r="BH289" s="44"/>
      <c r="BI289" s="43"/>
      <c r="BJ289" s="44"/>
      <c r="BK289" s="60"/>
      <c r="BL289" s="61"/>
      <c r="BM289" s="60">
        <v>-6198</v>
      </c>
      <c r="BN289" s="61"/>
      <c r="BO289" s="43"/>
      <c r="BP289" s="44"/>
      <c r="BQ289" s="43"/>
      <c r="BR289" s="44"/>
      <c r="BS289" s="45">
        <v>42254</v>
      </c>
      <c r="BT289" s="46"/>
      <c r="BU289" s="47"/>
      <c r="BV289" s="74" t="s">
        <v>167</v>
      </c>
      <c r="BW289" s="75"/>
      <c r="BX289" s="75"/>
      <c r="BY289" s="75"/>
      <c r="BZ289" s="76"/>
      <c r="CB289" s="65" t="s">
        <v>4</v>
      </c>
      <c r="CC289" s="65"/>
      <c r="CD289" s="51">
        <f>BI318</f>
        <v>0</v>
      </c>
      <c r="CE289" s="52"/>
    </row>
    <row r="290" spans="32:83" x14ac:dyDescent="0.25">
      <c r="AF290" s="43"/>
      <c r="AG290" s="44"/>
      <c r="AH290" s="43"/>
      <c r="AI290" s="44"/>
      <c r="AJ290" s="43"/>
      <c r="AK290" s="44"/>
      <c r="AL290" s="43"/>
      <c r="AM290" s="44"/>
      <c r="AN290" s="43"/>
      <c r="AO290" s="44"/>
      <c r="AP290" s="43">
        <v>-1406</v>
      </c>
      <c r="AQ290" s="44"/>
      <c r="AR290" s="45"/>
      <c r="AS290" s="46"/>
      <c r="AT290" s="47"/>
      <c r="AU290" s="48" t="s">
        <v>71</v>
      </c>
      <c r="AV290" s="49"/>
      <c r="AW290" s="49"/>
      <c r="AX290" s="49"/>
      <c r="AY290" s="50"/>
      <c r="BA290" s="63" t="s">
        <v>5</v>
      </c>
      <c r="BB290" s="64"/>
      <c r="BC290" s="51">
        <f>AJ318</f>
        <v>-3603</v>
      </c>
      <c r="BD290" s="52"/>
      <c r="BG290" s="43"/>
      <c r="BH290" s="44"/>
      <c r="BI290" s="43"/>
      <c r="BJ290" s="44"/>
      <c r="BK290" s="60"/>
      <c r="BL290" s="61"/>
      <c r="BM290" s="60"/>
      <c r="BN290" s="61"/>
      <c r="BO290" s="43">
        <v>-12704</v>
      </c>
      <c r="BP290" s="44"/>
      <c r="BQ290" s="43"/>
      <c r="BR290" s="44"/>
      <c r="BS290" s="45">
        <v>42260</v>
      </c>
      <c r="BT290" s="46"/>
      <c r="BU290" s="47"/>
      <c r="BV290" s="74" t="s">
        <v>168</v>
      </c>
      <c r="BW290" s="75"/>
      <c r="BX290" s="75"/>
      <c r="BY290" s="75"/>
      <c r="BZ290" s="76"/>
      <c r="CB290" s="63" t="s">
        <v>5</v>
      </c>
      <c r="CC290" s="64"/>
      <c r="CD290" s="51">
        <f>BK318</f>
        <v>-9454</v>
      </c>
      <c r="CE290" s="52"/>
    </row>
    <row r="291" spans="32:83" x14ac:dyDescent="0.25">
      <c r="AF291" s="43"/>
      <c r="AG291" s="44"/>
      <c r="AH291" s="43"/>
      <c r="AI291" s="44"/>
      <c r="AJ291" s="43"/>
      <c r="AK291" s="44"/>
      <c r="AL291" s="43"/>
      <c r="AM291" s="44"/>
      <c r="AN291" s="43"/>
      <c r="AO291" s="44"/>
      <c r="AP291" s="43">
        <v>-1760</v>
      </c>
      <c r="AQ291" s="44"/>
      <c r="AR291" s="45"/>
      <c r="AS291" s="46"/>
      <c r="AT291" s="47"/>
      <c r="AU291" s="48" t="s">
        <v>298</v>
      </c>
      <c r="AV291" s="49"/>
      <c r="AW291" s="49"/>
      <c r="AX291" s="49"/>
      <c r="AY291" s="50"/>
      <c r="BA291" s="63" t="s">
        <v>6</v>
      </c>
      <c r="BB291" s="64"/>
      <c r="BC291" s="51">
        <f>AL318</f>
        <v>-12990</v>
      </c>
      <c r="BD291" s="52"/>
      <c r="BG291" s="43"/>
      <c r="BH291" s="44"/>
      <c r="BI291" s="43"/>
      <c r="BJ291" s="44"/>
      <c r="BK291" s="60"/>
      <c r="BL291" s="61"/>
      <c r="BM291" s="60">
        <v>-3098</v>
      </c>
      <c r="BN291" s="61"/>
      <c r="BO291" s="43"/>
      <c r="BP291" s="44"/>
      <c r="BQ291" s="43"/>
      <c r="BR291" s="44"/>
      <c r="BS291" s="45">
        <v>42261</v>
      </c>
      <c r="BT291" s="46"/>
      <c r="BU291" s="47"/>
      <c r="BV291" s="74" t="s">
        <v>169</v>
      </c>
      <c r="BW291" s="75"/>
      <c r="BX291" s="75"/>
      <c r="BY291" s="75"/>
      <c r="BZ291" s="76"/>
      <c r="CB291" s="63" t="s">
        <v>6</v>
      </c>
      <c r="CC291" s="64"/>
      <c r="CD291" s="51">
        <f>BM318</f>
        <v>-15795</v>
      </c>
      <c r="CE291" s="52"/>
    </row>
    <row r="292" spans="32:83" x14ac:dyDescent="0.25">
      <c r="AF292" s="43">
        <v>7500</v>
      </c>
      <c r="AG292" s="44"/>
      <c r="AH292" s="43"/>
      <c r="AI292" s="44"/>
      <c r="AJ292" s="43"/>
      <c r="AK292" s="44"/>
      <c r="AL292" s="43"/>
      <c r="AM292" s="44"/>
      <c r="AN292" s="43"/>
      <c r="AO292" s="44"/>
      <c r="AP292" s="43"/>
      <c r="AQ292" s="44"/>
      <c r="AR292" s="45"/>
      <c r="AS292" s="46"/>
      <c r="AT292" s="47"/>
      <c r="AU292" s="48" t="s">
        <v>16</v>
      </c>
      <c r="AV292" s="49"/>
      <c r="AW292" s="49"/>
      <c r="AX292" s="49"/>
      <c r="AY292" s="50"/>
      <c r="BA292" s="63" t="s">
        <v>7</v>
      </c>
      <c r="BB292" s="64"/>
      <c r="BC292" s="51">
        <f>AN318</f>
        <v>-1417</v>
      </c>
      <c r="BD292" s="52"/>
      <c r="BG292" s="43"/>
      <c r="BH292" s="44"/>
      <c r="BI292" s="43"/>
      <c r="BJ292" s="44"/>
      <c r="BK292" s="60">
        <v>-322</v>
      </c>
      <c r="BL292" s="61"/>
      <c r="BM292" s="60"/>
      <c r="BN292" s="61"/>
      <c r="BO292" s="43"/>
      <c r="BP292" s="44"/>
      <c r="BQ292" s="43"/>
      <c r="BR292" s="44"/>
      <c r="BS292" s="45">
        <v>42262</v>
      </c>
      <c r="BT292" s="46"/>
      <c r="BU292" s="47"/>
      <c r="BV292" s="74" t="s">
        <v>170</v>
      </c>
      <c r="BW292" s="75"/>
      <c r="BX292" s="75"/>
      <c r="BY292" s="75"/>
      <c r="BZ292" s="76"/>
      <c r="CB292" s="63" t="s">
        <v>7</v>
      </c>
      <c r="CC292" s="64"/>
      <c r="CD292" s="51">
        <f>BO318</f>
        <v>-12704</v>
      </c>
      <c r="CE292" s="52"/>
    </row>
    <row r="293" spans="32:83" x14ac:dyDescent="0.25">
      <c r="AF293" s="43">
        <v>-48123</v>
      </c>
      <c r="AG293" s="44"/>
      <c r="AH293" s="43"/>
      <c r="AI293" s="44"/>
      <c r="AJ293" s="43"/>
      <c r="AK293" s="44"/>
      <c r="AL293" s="43"/>
      <c r="AM293" s="44"/>
      <c r="AN293" s="43"/>
      <c r="AO293" s="44"/>
      <c r="AP293" s="43"/>
      <c r="AQ293" s="44"/>
      <c r="AR293" s="45"/>
      <c r="AS293" s="46"/>
      <c r="AT293" s="47"/>
      <c r="AU293" s="3" t="s">
        <v>14</v>
      </c>
      <c r="AV293" s="4"/>
      <c r="AW293" s="4"/>
      <c r="AX293" s="4"/>
      <c r="AY293" s="5"/>
      <c r="BA293" s="63" t="s">
        <v>17</v>
      </c>
      <c r="BB293" s="64"/>
      <c r="BC293" s="51">
        <f>AP318</f>
        <v>-6727</v>
      </c>
      <c r="BD293" s="52"/>
      <c r="BG293" s="43"/>
      <c r="BH293" s="44"/>
      <c r="BI293" s="43"/>
      <c r="BJ293" s="44"/>
      <c r="BK293" s="60">
        <v>-1522</v>
      </c>
      <c r="BL293" s="61"/>
      <c r="BM293" s="60"/>
      <c r="BN293" s="61"/>
      <c r="BO293" s="43"/>
      <c r="BP293" s="44"/>
      <c r="BQ293" s="43"/>
      <c r="BR293" s="44"/>
      <c r="BS293" s="45">
        <v>42266</v>
      </c>
      <c r="BT293" s="46"/>
      <c r="BU293" s="47"/>
      <c r="BV293" s="74" t="s">
        <v>171</v>
      </c>
      <c r="BW293" s="75"/>
      <c r="BX293" s="75"/>
      <c r="BY293" s="75"/>
      <c r="BZ293" s="76"/>
      <c r="CB293" s="63" t="s">
        <v>17</v>
      </c>
      <c r="CC293" s="64"/>
      <c r="CD293" s="51">
        <f>BQ318</f>
        <v>0</v>
      </c>
      <c r="CE293" s="52"/>
    </row>
    <row r="294" spans="32:83" x14ac:dyDescent="0.25">
      <c r="AF294" s="43"/>
      <c r="AG294" s="44"/>
      <c r="AH294" s="43"/>
      <c r="AI294" s="44"/>
      <c r="AJ294" s="43">
        <v>-1175</v>
      </c>
      <c r="AK294" s="44"/>
      <c r="AL294" s="43"/>
      <c r="AM294" s="44"/>
      <c r="AN294" s="43"/>
      <c r="AO294" s="44"/>
      <c r="AP294" s="43"/>
      <c r="AQ294" s="44"/>
      <c r="AR294" s="45">
        <v>42619</v>
      </c>
      <c r="AS294" s="46"/>
      <c r="AT294" s="47"/>
      <c r="AU294" s="48" t="s">
        <v>300</v>
      </c>
      <c r="AV294" s="49"/>
      <c r="AW294" s="49"/>
      <c r="AX294" s="49"/>
      <c r="AY294" s="50"/>
      <c r="BA294" s="56" t="s">
        <v>2</v>
      </c>
      <c r="BB294" s="57"/>
      <c r="BC294" s="58">
        <f>SUM(BC288:BD293)</f>
        <v>154495</v>
      </c>
      <c r="BD294" s="59"/>
      <c r="BG294" s="43"/>
      <c r="BH294" s="44"/>
      <c r="BI294" s="43"/>
      <c r="BJ294" s="44"/>
      <c r="BK294" s="60">
        <v>-6032</v>
      </c>
      <c r="BL294" s="61"/>
      <c r="BM294" s="60"/>
      <c r="BN294" s="61"/>
      <c r="BO294" s="43"/>
      <c r="BP294" s="44"/>
      <c r="BQ294" s="43"/>
      <c r="BR294" s="44"/>
      <c r="BS294" s="45">
        <v>42268</v>
      </c>
      <c r="BT294" s="46"/>
      <c r="BU294" s="47"/>
      <c r="BV294" s="74" t="s">
        <v>172</v>
      </c>
      <c r="BW294" s="75"/>
      <c r="BX294" s="75"/>
      <c r="BY294" s="75"/>
      <c r="BZ294" s="76"/>
      <c r="CB294" s="56" t="s">
        <v>2</v>
      </c>
      <c r="CC294" s="57"/>
      <c r="CD294" s="58">
        <f>SUM(CD288:CE293)</f>
        <v>-17720</v>
      </c>
      <c r="CE294" s="59"/>
    </row>
    <row r="295" spans="32:83" x14ac:dyDescent="0.25">
      <c r="AF295" s="43"/>
      <c r="AG295" s="44"/>
      <c r="AH295" s="43"/>
      <c r="AI295" s="44"/>
      <c r="AJ295" s="43"/>
      <c r="AK295" s="44"/>
      <c r="AL295" s="43"/>
      <c r="AM295" s="44"/>
      <c r="AN295" s="43">
        <v>585</v>
      </c>
      <c r="AO295" s="44"/>
      <c r="AP295" s="43"/>
      <c r="AQ295" s="44"/>
      <c r="AR295" s="45">
        <v>42620</v>
      </c>
      <c r="AS295" s="46"/>
      <c r="AT295" s="47"/>
      <c r="AU295" s="48" t="s">
        <v>305</v>
      </c>
      <c r="AV295" s="49"/>
      <c r="AW295" s="49"/>
      <c r="AX295" s="49"/>
      <c r="AY295" s="50"/>
      <c r="BG295" s="43"/>
      <c r="BH295" s="44"/>
      <c r="BI295" s="43"/>
      <c r="BJ295" s="44"/>
      <c r="BK295" s="60"/>
      <c r="BL295" s="61"/>
      <c r="BM295" s="60">
        <v>-6499</v>
      </c>
      <c r="BN295" s="61"/>
      <c r="BO295" s="43"/>
      <c r="BP295" s="44"/>
      <c r="BQ295" s="43"/>
      <c r="BR295" s="44"/>
      <c r="BS295" s="45">
        <v>42268</v>
      </c>
      <c r="BT295" s="46"/>
      <c r="BU295" s="47"/>
      <c r="BV295" s="74" t="s">
        <v>173</v>
      </c>
      <c r="BW295" s="75"/>
      <c r="BX295" s="75"/>
      <c r="BY295" s="75"/>
      <c r="BZ295" s="76"/>
    </row>
    <row r="296" spans="32:83" x14ac:dyDescent="0.25">
      <c r="AF296" s="43"/>
      <c r="AG296" s="44"/>
      <c r="AH296" s="43">
        <v>-1167</v>
      </c>
      <c r="AI296" s="44"/>
      <c r="AJ296" s="43"/>
      <c r="AK296" s="44"/>
      <c r="AL296" s="43"/>
      <c r="AM296" s="44"/>
      <c r="AN296" s="43"/>
      <c r="AO296" s="44"/>
      <c r="AP296" s="43"/>
      <c r="AQ296" s="44"/>
      <c r="AR296" s="45">
        <v>42639</v>
      </c>
      <c r="AS296" s="46"/>
      <c r="AT296" s="47"/>
      <c r="AU296" s="48" t="s">
        <v>306</v>
      </c>
      <c r="AV296" s="49"/>
      <c r="AW296" s="49"/>
      <c r="AX296" s="49"/>
      <c r="AY296" s="50"/>
      <c r="BG296" s="43">
        <v>-34618</v>
      </c>
      <c r="BH296" s="44"/>
      <c r="BI296" s="43"/>
      <c r="BJ296" s="44"/>
      <c r="BK296" s="43"/>
      <c r="BL296" s="44"/>
      <c r="BM296" s="43"/>
      <c r="BN296" s="44"/>
      <c r="BO296" s="43"/>
      <c r="BP296" s="44"/>
      <c r="BQ296" s="43"/>
      <c r="BR296" s="44"/>
      <c r="BS296" s="45">
        <v>42276</v>
      </c>
      <c r="BT296" s="46"/>
      <c r="BU296" s="47"/>
      <c r="BV296" s="74" t="s">
        <v>174</v>
      </c>
      <c r="BW296" s="75"/>
      <c r="BX296" s="75"/>
      <c r="BY296" s="75"/>
      <c r="BZ296" s="76"/>
    </row>
    <row r="297" spans="32:83" x14ac:dyDescent="0.25">
      <c r="AF297" s="43"/>
      <c r="AG297" s="44"/>
      <c r="AH297" s="43"/>
      <c r="AI297" s="44"/>
      <c r="AJ297" s="43">
        <v>-671</v>
      </c>
      <c r="AK297" s="44"/>
      <c r="AL297" s="43"/>
      <c r="AM297" s="44"/>
      <c r="AN297" s="43"/>
      <c r="AO297" s="44"/>
      <c r="AP297" s="43"/>
      <c r="AQ297" s="44"/>
      <c r="AR297" s="45">
        <v>42630</v>
      </c>
      <c r="AS297" s="46"/>
      <c r="AT297" s="47"/>
      <c r="AU297" s="48" t="s">
        <v>307</v>
      </c>
      <c r="AV297" s="49"/>
      <c r="AW297" s="49"/>
      <c r="AX297" s="49"/>
      <c r="AY297" s="50"/>
      <c r="BG297" s="43"/>
      <c r="BH297" s="44"/>
      <c r="BI297" s="43"/>
      <c r="BJ297" s="44"/>
      <c r="BK297" s="43"/>
      <c r="BL297" s="44"/>
      <c r="BM297" s="43"/>
      <c r="BN297" s="44"/>
      <c r="BO297" s="43"/>
      <c r="BP297" s="44"/>
      <c r="BQ297" s="43"/>
      <c r="BR297" s="44"/>
      <c r="BS297" s="45"/>
      <c r="BT297" s="46"/>
      <c r="BU297" s="47"/>
      <c r="BV297" s="48"/>
      <c r="BW297" s="49"/>
      <c r="BX297" s="49"/>
      <c r="BY297" s="49"/>
      <c r="BZ297" s="50"/>
    </row>
    <row r="298" spans="32:83" x14ac:dyDescent="0.25">
      <c r="AF298" s="43"/>
      <c r="AG298" s="44"/>
      <c r="AH298" s="43"/>
      <c r="AI298" s="44"/>
      <c r="AJ298" s="43"/>
      <c r="AK298" s="44"/>
      <c r="AL298" s="43"/>
      <c r="AM298" s="44"/>
      <c r="AN298" s="43">
        <v>-1167</v>
      </c>
      <c r="AO298" s="44"/>
      <c r="AP298" s="43"/>
      <c r="AQ298" s="44"/>
      <c r="AR298" s="45">
        <v>42639</v>
      </c>
      <c r="AS298" s="46"/>
      <c r="AT298" s="47"/>
      <c r="AU298" s="48" t="s">
        <v>308</v>
      </c>
      <c r="AV298" s="49"/>
      <c r="AW298" s="49"/>
      <c r="AX298" s="49"/>
      <c r="AY298" s="50"/>
      <c r="BG298" s="43"/>
      <c r="BH298" s="44"/>
      <c r="BI298" s="43"/>
      <c r="BJ298" s="44"/>
      <c r="BK298" s="43"/>
      <c r="BL298" s="44"/>
      <c r="BM298" s="43"/>
      <c r="BN298" s="44"/>
      <c r="BO298" s="43"/>
      <c r="BP298" s="44"/>
      <c r="BQ298" s="43"/>
      <c r="BR298" s="44"/>
      <c r="BS298" s="45"/>
      <c r="BT298" s="46"/>
      <c r="BU298" s="47"/>
      <c r="BV298" s="48"/>
      <c r="BW298" s="49"/>
      <c r="BX298" s="49"/>
      <c r="BY298" s="49"/>
      <c r="BZ298" s="50"/>
    </row>
    <row r="299" spans="32:83" x14ac:dyDescent="0.25">
      <c r="AF299" s="43"/>
      <c r="AG299" s="44"/>
      <c r="AH299" s="43"/>
      <c r="AI299" s="44"/>
      <c r="AJ299" s="43"/>
      <c r="AK299" s="44"/>
      <c r="AL299" s="43"/>
      <c r="AM299" s="44"/>
      <c r="AN299" s="43">
        <v>-835</v>
      </c>
      <c r="AO299" s="44"/>
      <c r="AP299" s="43"/>
      <c r="AQ299" s="44"/>
      <c r="AR299" s="45">
        <v>42642</v>
      </c>
      <c r="AS299" s="46"/>
      <c r="AT299" s="47"/>
      <c r="AU299" s="48" t="s">
        <v>309</v>
      </c>
      <c r="AV299" s="49"/>
      <c r="AW299" s="49"/>
      <c r="AX299" s="49"/>
      <c r="AY299" s="50"/>
      <c r="BG299" s="43"/>
      <c r="BH299" s="44"/>
      <c r="BI299" s="43"/>
      <c r="BJ299" s="44"/>
      <c r="BK299" s="43"/>
      <c r="BL299" s="44"/>
      <c r="BM299" s="43"/>
      <c r="BN299" s="44"/>
      <c r="BO299" s="43"/>
      <c r="BP299" s="44"/>
      <c r="BQ299" s="43"/>
      <c r="BR299" s="44"/>
      <c r="BS299" s="45"/>
      <c r="BT299" s="46"/>
      <c r="BU299" s="47"/>
      <c r="BV299" s="48"/>
      <c r="BW299" s="49"/>
      <c r="BX299" s="49"/>
      <c r="BY299" s="49"/>
      <c r="BZ299" s="50"/>
    </row>
    <row r="300" spans="32:83" x14ac:dyDescent="0.25">
      <c r="AF300" s="43"/>
      <c r="AG300" s="44"/>
      <c r="AH300" s="43"/>
      <c r="AI300" s="44"/>
      <c r="AJ300" s="43">
        <v>-1757</v>
      </c>
      <c r="AK300" s="44"/>
      <c r="AL300" s="43"/>
      <c r="AM300" s="44"/>
      <c r="AN300" s="43"/>
      <c r="AO300" s="44"/>
      <c r="AP300" s="43"/>
      <c r="AQ300" s="44"/>
      <c r="AR300" s="45">
        <v>42642</v>
      </c>
      <c r="AS300" s="46"/>
      <c r="AT300" s="47"/>
      <c r="AU300" s="48" t="s">
        <v>310</v>
      </c>
      <c r="AV300" s="49"/>
      <c r="AW300" s="49"/>
      <c r="AX300" s="49"/>
      <c r="AY300" s="50"/>
      <c r="BG300" s="43"/>
      <c r="BH300" s="44"/>
      <c r="BI300" s="43"/>
      <c r="BJ300" s="44"/>
      <c r="BK300" s="43"/>
      <c r="BL300" s="44"/>
      <c r="BM300" s="43"/>
      <c r="BN300" s="44"/>
      <c r="BO300" s="43"/>
      <c r="BP300" s="44"/>
      <c r="BQ300" s="43"/>
      <c r="BR300" s="44"/>
      <c r="BS300" s="45"/>
      <c r="BT300" s="46"/>
      <c r="BU300" s="47"/>
      <c r="BV300" s="48"/>
      <c r="BW300" s="49"/>
      <c r="BX300" s="49"/>
      <c r="BY300" s="49"/>
      <c r="BZ300" s="50"/>
    </row>
    <row r="301" spans="32:83" x14ac:dyDescent="0.25">
      <c r="AF301" s="43"/>
      <c r="AG301" s="44"/>
      <c r="AH301" s="43"/>
      <c r="AI301" s="44"/>
      <c r="AJ301" s="43"/>
      <c r="AK301" s="44"/>
      <c r="AL301" s="43"/>
      <c r="AM301" s="44"/>
      <c r="AN301" s="43"/>
      <c r="AO301" s="44"/>
      <c r="AP301" s="43">
        <v>-476</v>
      </c>
      <c r="AQ301" s="44"/>
      <c r="AR301" s="45"/>
      <c r="AS301" s="46"/>
      <c r="AT301" s="47"/>
      <c r="AU301" s="48" t="s">
        <v>311</v>
      </c>
      <c r="AV301" s="49"/>
      <c r="AW301" s="49"/>
      <c r="AX301" s="49"/>
      <c r="AY301" s="50"/>
      <c r="BG301" s="43"/>
      <c r="BH301" s="44"/>
      <c r="BI301" s="43"/>
      <c r="BJ301" s="44"/>
      <c r="BK301" s="43"/>
      <c r="BL301" s="44"/>
      <c r="BM301" s="43"/>
      <c r="BN301" s="44"/>
      <c r="BO301" s="43"/>
      <c r="BP301" s="44"/>
      <c r="BQ301" s="43"/>
      <c r="BR301" s="44"/>
      <c r="BS301" s="45"/>
      <c r="BT301" s="46"/>
      <c r="BU301" s="47"/>
      <c r="BV301" s="48"/>
      <c r="BW301" s="49"/>
      <c r="BX301" s="49"/>
      <c r="BY301" s="49"/>
      <c r="BZ301" s="50"/>
    </row>
    <row r="302" spans="32:83" x14ac:dyDescent="0.25">
      <c r="AF302" s="43"/>
      <c r="AG302" s="44"/>
      <c r="AH302" s="43"/>
      <c r="AI302" s="44"/>
      <c r="AJ302" s="43"/>
      <c r="AK302" s="44"/>
      <c r="AL302" s="43">
        <v>-12990</v>
      </c>
      <c r="AM302" s="44"/>
      <c r="AN302" s="43"/>
      <c r="AO302" s="44"/>
      <c r="AP302" s="43"/>
      <c r="AQ302" s="44"/>
      <c r="AR302" s="45">
        <v>42618</v>
      </c>
      <c r="AS302" s="46"/>
      <c r="AT302" s="47"/>
      <c r="AU302" s="48" t="s">
        <v>313</v>
      </c>
      <c r="AV302" s="49"/>
      <c r="AW302" s="49"/>
      <c r="AX302" s="49"/>
      <c r="AY302" s="50"/>
      <c r="BG302" s="43"/>
      <c r="BH302" s="44"/>
      <c r="BI302" s="43"/>
      <c r="BJ302" s="44"/>
      <c r="BK302" s="43"/>
      <c r="BL302" s="44"/>
      <c r="BM302" s="43"/>
      <c r="BN302" s="44"/>
      <c r="BO302" s="43"/>
      <c r="BP302" s="44"/>
      <c r="BQ302" s="43"/>
      <c r="BR302" s="44"/>
      <c r="BS302" s="45"/>
      <c r="BT302" s="46"/>
      <c r="BU302" s="47"/>
      <c r="BV302" s="48"/>
      <c r="BW302" s="49"/>
      <c r="BX302" s="49"/>
      <c r="BY302" s="49"/>
      <c r="BZ302" s="50"/>
    </row>
    <row r="303" spans="32:83" x14ac:dyDescent="0.25">
      <c r="AF303" s="43"/>
      <c r="AG303" s="44"/>
      <c r="AH303" s="43"/>
      <c r="AI303" s="44"/>
      <c r="AJ303" s="43"/>
      <c r="AK303" s="44"/>
      <c r="AL303" s="43"/>
      <c r="AM303" s="44"/>
      <c r="AN303" s="43"/>
      <c r="AO303" s="44"/>
      <c r="AP303" s="43"/>
      <c r="AQ303" s="44"/>
      <c r="AR303" s="45"/>
      <c r="AS303" s="46"/>
      <c r="AT303" s="47"/>
      <c r="AU303" s="48"/>
      <c r="AV303" s="49"/>
      <c r="AW303" s="49"/>
      <c r="AX303" s="49"/>
      <c r="AY303" s="50"/>
      <c r="BG303" s="43"/>
      <c r="BH303" s="44"/>
      <c r="BI303" s="43"/>
      <c r="BJ303" s="44"/>
      <c r="BK303" s="43"/>
      <c r="BL303" s="44"/>
      <c r="BM303" s="43"/>
      <c r="BN303" s="44"/>
      <c r="BO303" s="43"/>
      <c r="BP303" s="44"/>
      <c r="BQ303" s="43"/>
      <c r="BR303" s="44"/>
      <c r="BS303" s="45"/>
      <c r="BT303" s="46"/>
      <c r="BU303" s="47"/>
      <c r="BV303" s="48"/>
      <c r="BW303" s="49"/>
      <c r="BX303" s="49"/>
      <c r="BY303" s="49"/>
      <c r="BZ303" s="50"/>
    </row>
    <row r="304" spans="32:83" x14ac:dyDescent="0.25">
      <c r="AF304" s="43"/>
      <c r="AG304" s="44"/>
      <c r="AH304" s="43"/>
      <c r="AI304" s="44"/>
      <c r="AJ304" s="43"/>
      <c r="AK304" s="44"/>
      <c r="AL304" s="43"/>
      <c r="AM304" s="44"/>
      <c r="AN304" s="43"/>
      <c r="AO304" s="44"/>
      <c r="AP304" s="43"/>
      <c r="AQ304" s="44"/>
      <c r="AR304" s="45"/>
      <c r="AS304" s="46"/>
      <c r="AT304" s="47"/>
      <c r="AU304" s="48"/>
      <c r="AV304" s="49"/>
      <c r="AW304" s="49"/>
      <c r="AX304" s="49"/>
      <c r="AY304" s="50"/>
      <c r="BG304" s="43"/>
      <c r="BH304" s="44"/>
      <c r="BI304" s="43"/>
      <c r="BJ304" s="44"/>
      <c r="BK304" s="43"/>
      <c r="BL304" s="44"/>
      <c r="BM304" s="43"/>
      <c r="BN304" s="44"/>
      <c r="BO304" s="43"/>
      <c r="BP304" s="44"/>
      <c r="BQ304" s="43"/>
      <c r="BR304" s="44"/>
      <c r="BS304" s="45"/>
      <c r="BT304" s="46"/>
      <c r="BU304" s="47"/>
      <c r="BV304" s="48"/>
      <c r="BW304" s="49"/>
      <c r="BX304" s="49"/>
      <c r="BY304" s="49"/>
      <c r="BZ304" s="50"/>
    </row>
    <row r="305" spans="32:78" x14ac:dyDescent="0.25">
      <c r="AF305" s="43"/>
      <c r="AG305" s="44"/>
      <c r="AH305" s="43"/>
      <c r="AI305" s="44"/>
      <c r="AJ305" s="43"/>
      <c r="AK305" s="44"/>
      <c r="AL305" s="43"/>
      <c r="AM305" s="44"/>
      <c r="AN305" s="43"/>
      <c r="AO305" s="44"/>
      <c r="AP305" s="43"/>
      <c r="AQ305" s="44"/>
      <c r="AR305" s="45"/>
      <c r="AS305" s="46"/>
      <c r="AT305" s="47"/>
      <c r="AU305" s="48"/>
      <c r="AV305" s="49"/>
      <c r="AW305" s="49"/>
      <c r="AX305" s="49"/>
      <c r="AY305" s="50"/>
      <c r="BG305" s="43"/>
      <c r="BH305" s="44"/>
      <c r="BI305" s="43"/>
      <c r="BJ305" s="44"/>
      <c r="BK305" s="43"/>
      <c r="BL305" s="44"/>
      <c r="BM305" s="43"/>
      <c r="BN305" s="44"/>
      <c r="BO305" s="43"/>
      <c r="BP305" s="44"/>
      <c r="BQ305" s="43"/>
      <c r="BR305" s="44"/>
      <c r="BS305" s="45"/>
      <c r="BT305" s="46"/>
      <c r="BU305" s="47"/>
      <c r="BV305" s="48"/>
      <c r="BW305" s="49"/>
      <c r="BX305" s="49"/>
      <c r="BY305" s="49"/>
      <c r="BZ305" s="50"/>
    </row>
    <row r="306" spans="32:78" x14ac:dyDescent="0.25">
      <c r="AF306" s="43"/>
      <c r="AG306" s="44"/>
      <c r="AH306" s="43"/>
      <c r="AI306" s="44"/>
      <c r="AJ306" s="43"/>
      <c r="AK306" s="44"/>
      <c r="AL306" s="43"/>
      <c r="AM306" s="44"/>
      <c r="AN306" s="43"/>
      <c r="AO306" s="44"/>
      <c r="AP306" s="43"/>
      <c r="AQ306" s="44"/>
      <c r="AR306" s="45"/>
      <c r="AS306" s="46"/>
      <c r="AT306" s="47"/>
      <c r="AU306" s="48"/>
      <c r="AV306" s="49"/>
      <c r="AW306" s="49"/>
      <c r="AX306" s="49"/>
      <c r="AY306" s="50"/>
      <c r="BG306" s="43"/>
      <c r="BH306" s="44"/>
      <c r="BI306" s="43"/>
      <c r="BJ306" s="44"/>
      <c r="BK306" s="43"/>
      <c r="BL306" s="44"/>
      <c r="BM306" s="43"/>
      <c r="BN306" s="44"/>
      <c r="BO306" s="43"/>
      <c r="BP306" s="44"/>
      <c r="BQ306" s="43"/>
      <c r="BR306" s="44"/>
      <c r="BS306" s="45"/>
      <c r="BT306" s="46"/>
      <c r="BU306" s="47"/>
      <c r="BV306" s="48"/>
      <c r="BW306" s="49"/>
      <c r="BX306" s="49"/>
      <c r="BY306" s="49"/>
      <c r="BZ306" s="50"/>
    </row>
    <row r="307" spans="32:78" x14ac:dyDescent="0.25">
      <c r="AF307" s="43"/>
      <c r="AG307" s="44"/>
      <c r="AH307" s="43"/>
      <c r="AI307" s="44"/>
      <c r="AJ307" s="43"/>
      <c r="AK307" s="44"/>
      <c r="AL307" s="43"/>
      <c r="AM307" s="44"/>
      <c r="AN307" s="43"/>
      <c r="AO307" s="44"/>
      <c r="AP307" s="43"/>
      <c r="AQ307" s="44"/>
      <c r="AR307" s="45"/>
      <c r="AS307" s="46"/>
      <c r="AT307" s="47"/>
      <c r="AU307" s="48"/>
      <c r="AV307" s="49"/>
      <c r="AW307" s="49"/>
      <c r="AX307" s="49"/>
      <c r="AY307" s="50"/>
      <c r="BG307" s="43"/>
      <c r="BH307" s="44"/>
      <c r="BI307" s="43"/>
      <c r="BJ307" s="44"/>
      <c r="BK307" s="43"/>
      <c r="BL307" s="44"/>
      <c r="BM307" s="43"/>
      <c r="BN307" s="44"/>
      <c r="BO307" s="43"/>
      <c r="BP307" s="44"/>
      <c r="BQ307" s="43"/>
      <c r="BR307" s="44"/>
      <c r="BS307" s="45"/>
      <c r="BT307" s="46"/>
      <c r="BU307" s="47"/>
      <c r="BV307" s="48"/>
      <c r="BW307" s="49"/>
      <c r="BX307" s="49"/>
      <c r="BY307" s="49"/>
      <c r="BZ307" s="50"/>
    </row>
    <row r="308" spans="32:78" x14ac:dyDescent="0.25">
      <c r="AF308" s="43"/>
      <c r="AG308" s="44"/>
      <c r="AH308" s="43"/>
      <c r="AI308" s="44"/>
      <c r="AJ308" s="43"/>
      <c r="AK308" s="44"/>
      <c r="AL308" s="43"/>
      <c r="AM308" s="44"/>
      <c r="AN308" s="43"/>
      <c r="AO308" s="44"/>
      <c r="AP308" s="43"/>
      <c r="AQ308" s="44"/>
      <c r="AR308" s="45"/>
      <c r="AS308" s="46"/>
      <c r="AT308" s="47"/>
      <c r="AU308" s="48"/>
      <c r="AV308" s="49"/>
      <c r="AW308" s="49"/>
      <c r="AX308" s="49"/>
      <c r="AY308" s="50"/>
      <c r="BG308" s="43"/>
      <c r="BH308" s="44"/>
      <c r="BI308" s="43"/>
      <c r="BJ308" s="44"/>
      <c r="BK308" s="43"/>
      <c r="BL308" s="44"/>
      <c r="BM308" s="43"/>
      <c r="BN308" s="44"/>
      <c r="BO308" s="43"/>
      <c r="BP308" s="44"/>
      <c r="BQ308" s="43"/>
      <c r="BR308" s="44"/>
      <c r="BS308" s="45"/>
      <c r="BT308" s="46"/>
      <c r="BU308" s="47"/>
      <c r="BV308" s="48"/>
      <c r="BW308" s="49"/>
      <c r="BX308" s="49"/>
      <c r="BY308" s="49"/>
      <c r="BZ308" s="50"/>
    </row>
    <row r="309" spans="32:78" x14ac:dyDescent="0.25">
      <c r="AF309" s="51"/>
      <c r="AG309" s="52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45"/>
      <c r="AS309" s="46"/>
      <c r="AT309" s="47"/>
      <c r="AU309" s="53"/>
      <c r="AV309" s="54"/>
      <c r="AW309" s="54"/>
      <c r="AX309" s="54"/>
      <c r="AY309" s="55"/>
      <c r="BG309" s="51"/>
      <c r="BH309" s="52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45"/>
      <c r="BT309" s="46"/>
      <c r="BU309" s="47"/>
      <c r="BV309" s="53"/>
      <c r="BW309" s="54"/>
      <c r="BX309" s="54"/>
      <c r="BY309" s="54"/>
      <c r="BZ309" s="55"/>
    </row>
    <row r="310" spans="32:78" x14ac:dyDescent="0.25">
      <c r="AF310" s="51"/>
      <c r="AG310" s="52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45"/>
      <c r="AS310" s="46"/>
      <c r="AT310" s="47"/>
      <c r="AU310" s="53"/>
      <c r="AV310" s="54"/>
      <c r="AW310" s="54"/>
      <c r="AX310" s="54"/>
      <c r="AY310" s="55"/>
      <c r="BG310" s="51"/>
      <c r="BH310" s="52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45"/>
      <c r="BT310" s="46"/>
      <c r="BU310" s="47"/>
      <c r="BV310" s="53"/>
      <c r="BW310" s="54"/>
      <c r="BX310" s="54"/>
      <c r="BY310" s="54"/>
      <c r="BZ310" s="55"/>
    </row>
    <row r="311" spans="32:78" x14ac:dyDescent="0.25"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7"/>
      <c r="AS311" s="37"/>
      <c r="AT311" s="37"/>
      <c r="AU311" s="38"/>
      <c r="AV311" s="38"/>
      <c r="AW311" s="38"/>
      <c r="AX311" s="38"/>
      <c r="AY311" s="38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7"/>
      <c r="BT311" s="37"/>
      <c r="BU311" s="37"/>
      <c r="BV311" s="38"/>
      <c r="BW311" s="38"/>
      <c r="BX311" s="38"/>
      <c r="BY311" s="38"/>
      <c r="BZ311" s="38"/>
    </row>
    <row r="312" spans="32:78" x14ac:dyDescent="0.25"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7"/>
      <c r="AS312" s="37"/>
      <c r="AT312" s="37"/>
      <c r="AU312" s="38"/>
      <c r="AV312" s="38"/>
      <c r="AW312" s="38"/>
      <c r="AX312" s="38"/>
      <c r="AY312" s="38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7"/>
      <c r="BT312" s="37"/>
      <c r="BU312" s="37"/>
      <c r="BV312" s="38"/>
      <c r="BW312" s="38"/>
      <c r="BX312" s="38"/>
      <c r="BY312" s="38"/>
      <c r="BZ312" s="38"/>
    </row>
    <row r="313" spans="32:78" x14ac:dyDescent="0.25"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7"/>
      <c r="AS313" s="37"/>
      <c r="AT313" s="37"/>
      <c r="AU313" s="38"/>
      <c r="AV313" s="38"/>
      <c r="AW313" s="38"/>
      <c r="AX313" s="38"/>
      <c r="AY313" s="38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7"/>
      <c r="BT313" s="37"/>
      <c r="BU313" s="37"/>
      <c r="BV313" s="38"/>
      <c r="BW313" s="38"/>
      <c r="BX313" s="38"/>
      <c r="BY313" s="38"/>
      <c r="BZ313" s="38"/>
    </row>
    <row r="314" spans="32:78" x14ac:dyDescent="0.25"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7"/>
      <c r="AS314" s="37"/>
      <c r="AT314" s="37"/>
      <c r="AU314" s="38"/>
      <c r="AV314" s="38"/>
      <c r="AW314" s="38"/>
      <c r="AX314" s="38"/>
      <c r="AY314" s="38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7"/>
      <c r="BT314" s="37"/>
      <c r="BU314" s="37"/>
      <c r="BV314" s="38"/>
      <c r="BW314" s="38"/>
      <c r="BX314" s="38"/>
      <c r="BY314" s="38"/>
      <c r="BZ314" s="38"/>
    </row>
    <row r="315" spans="32:78" x14ac:dyDescent="0.25"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7"/>
      <c r="AS315" s="37"/>
      <c r="AT315" s="37"/>
      <c r="AU315" s="38"/>
      <c r="AV315" s="38"/>
      <c r="AW315" s="38"/>
      <c r="AX315" s="38"/>
      <c r="AY315" s="38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7"/>
      <c r="BT315" s="37"/>
      <c r="BU315" s="37"/>
      <c r="BV315" s="38"/>
      <c r="BW315" s="38"/>
      <c r="BX315" s="38"/>
      <c r="BY315" s="38"/>
      <c r="BZ315" s="38"/>
    </row>
    <row r="316" spans="32:78" x14ac:dyDescent="0.25"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7"/>
      <c r="AS316" s="37"/>
      <c r="AT316" s="37"/>
      <c r="AU316" s="38"/>
      <c r="AV316" s="38"/>
      <c r="AW316" s="38"/>
      <c r="AX316" s="38"/>
      <c r="AY316" s="38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7"/>
      <c r="BT316" s="37"/>
      <c r="BU316" s="37"/>
      <c r="BV316" s="38"/>
      <c r="BW316" s="38"/>
      <c r="BX316" s="38"/>
      <c r="BY316" s="38"/>
      <c r="BZ316" s="38"/>
    </row>
    <row r="317" spans="32:78" x14ac:dyDescent="0.25"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7"/>
      <c r="AS317" s="37"/>
      <c r="AT317" s="37"/>
      <c r="AU317" s="38"/>
      <c r="AV317" s="38"/>
      <c r="AW317" s="38"/>
      <c r="AX317" s="38"/>
      <c r="AY317" s="38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7"/>
      <c r="BT317" s="37"/>
      <c r="BU317" s="37"/>
      <c r="BV317" s="38"/>
      <c r="BW317" s="38"/>
      <c r="BX317" s="38"/>
      <c r="BY317" s="38"/>
      <c r="BZ317" s="38"/>
    </row>
    <row r="318" spans="32:78" x14ac:dyDescent="0.25">
      <c r="AF318" s="39">
        <f>SUM(AF287:AF317)</f>
        <v>180399</v>
      </c>
      <c r="AG318" s="39"/>
      <c r="AH318" s="39">
        <f>SUM(AH287:AH317)</f>
        <v>-1167</v>
      </c>
      <c r="AI318" s="39"/>
      <c r="AJ318" s="39">
        <f>SUM(AJ287:AJ317)</f>
        <v>-3603</v>
      </c>
      <c r="AK318" s="39"/>
      <c r="AL318" s="39">
        <f>SUM(AL288:AL317)</f>
        <v>-12990</v>
      </c>
      <c r="AM318" s="39"/>
      <c r="AN318" s="39">
        <f>SUM(AN287:AN317)</f>
        <v>-1417</v>
      </c>
      <c r="AO318" s="39"/>
      <c r="AP318" s="39">
        <f>SUM(AP287:AP317)</f>
        <v>-6727</v>
      </c>
      <c r="AQ318" s="39"/>
      <c r="AR318" s="42"/>
      <c r="AS318" s="42"/>
      <c r="AT318" s="42"/>
      <c r="AU318" s="42"/>
      <c r="AV318" s="42"/>
      <c r="AW318" s="42"/>
      <c r="AX318" s="42"/>
      <c r="AY318" s="42"/>
      <c r="BG318" s="39">
        <f>SUM(BG287:BG317)</f>
        <v>20233</v>
      </c>
      <c r="BH318" s="39"/>
      <c r="BI318" s="39">
        <f>SUM(BI287:BI317)</f>
        <v>0</v>
      </c>
      <c r="BJ318" s="39"/>
      <c r="BK318" s="39">
        <f>SUM(BK287:BK317)</f>
        <v>-9454</v>
      </c>
      <c r="BL318" s="39"/>
      <c r="BM318" s="39">
        <f>SUM(BM288:BM317)</f>
        <v>-15795</v>
      </c>
      <c r="BN318" s="39"/>
      <c r="BO318" s="39">
        <f>SUM(BO287:BO317)</f>
        <v>-12704</v>
      </c>
      <c r="BP318" s="39"/>
      <c r="BQ318" s="39">
        <f>SUM(BQ287:BQ317)</f>
        <v>0</v>
      </c>
      <c r="BR318" s="39"/>
      <c r="BS318" s="42"/>
      <c r="BT318" s="42"/>
      <c r="BU318" s="42"/>
      <c r="BV318" s="42"/>
      <c r="BW318" s="42"/>
      <c r="BX318" s="42"/>
      <c r="BY318" s="42"/>
      <c r="BZ318" s="42"/>
    </row>
    <row r="320" spans="32:78" x14ac:dyDescent="0.25">
      <c r="AF320" s="70" t="s">
        <v>46</v>
      </c>
      <c r="AG320" s="71"/>
      <c r="AH320" s="70">
        <v>2016</v>
      </c>
      <c r="AI320" s="72"/>
      <c r="BG320" s="70" t="s">
        <v>46</v>
      </c>
      <c r="BH320" s="71"/>
      <c r="BI320" s="70">
        <v>2015</v>
      </c>
      <c r="BJ320" s="72"/>
    </row>
    <row r="321" spans="32:83" x14ac:dyDescent="0.25">
      <c r="AF321" s="63" t="s">
        <v>3</v>
      </c>
      <c r="AG321" s="64"/>
      <c r="AH321" s="63" t="s">
        <v>4</v>
      </c>
      <c r="AI321" s="64"/>
      <c r="AJ321" s="63" t="s">
        <v>5</v>
      </c>
      <c r="AK321" s="64"/>
      <c r="AL321" s="63" t="s">
        <v>6</v>
      </c>
      <c r="AM321" s="64"/>
      <c r="AN321" s="63" t="s">
        <v>7</v>
      </c>
      <c r="AO321" s="64"/>
      <c r="AP321" s="66" t="s">
        <v>8</v>
      </c>
      <c r="AQ321" s="67"/>
      <c r="AR321" s="66" t="s">
        <v>9</v>
      </c>
      <c r="AS321" s="68"/>
      <c r="AT321" s="67"/>
      <c r="AU321" s="66" t="s">
        <v>10</v>
      </c>
      <c r="AV321" s="68"/>
      <c r="AW321" s="68"/>
      <c r="AX321" s="68"/>
      <c r="AY321" s="67"/>
      <c r="BG321" s="63" t="s">
        <v>3</v>
      </c>
      <c r="BH321" s="64"/>
      <c r="BI321" s="63" t="s">
        <v>4</v>
      </c>
      <c r="BJ321" s="64"/>
      <c r="BK321" s="63" t="s">
        <v>5</v>
      </c>
      <c r="BL321" s="64"/>
      <c r="BM321" s="63" t="s">
        <v>6</v>
      </c>
      <c r="BN321" s="64"/>
      <c r="BO321" s="63" t="s">
        <v>7</v>
      </c>
      <c r="BP321" s="64"/>
      <c r="BQ321" s="66" t="s">
        <v>8</v>
      </c>
      <c r="BR321" s="67"/>
      <c r="BS321" s="66" t="s">
        <v>9</v>
      </c>
      <c r="BT321" s="68"/>
      <c r="BU321" s="67"/>
      <c r="BV321" s="66" t="s">
        <v>10</v>
      </c>
      <c r="BW321" s="68"/>
      <c r="BX321" s="68"/>
      <c r="BY321" s="68"/>
      <c r="BZ321" s="67"/>
    </row>
    <row r="322" spans="32:83" x14ac:dyDescent="0.25">
      <c r="AF322" s="43">
        <v>203457</v>
      </c>
      <c r="AG322" s="44"/>
      <c r="AH322" s="43"/>
      <c r="AI322" s="44"/>
      <c r="AJ322" s="43"/>
      <c r="AK322" s="44"/>
      <c r="AL322" s="43"/>
      <c r="AM322" s="44"/>
      <c r="AN322" s="43"/>
      <c r="AO322" s="44"/>
      <c r="AP322" s="43"/>
      <c r="AQ322" s="44"/>
      <c r="AR322" s="45"/>
      <c r="AS322" s="46"/>
      <c r="AT322" s="47"/>
      <c r="AU322" s="48" t="s">
        <v>11</v>
      </c>
      <c r="AV322" s="49"/>
      <c r="AW322" s="49"/>
      <c r="AX322" s="49"/>
      <c r="AY322" s="50"/>
      <c r="BA322" s="69" t="s">
        <v>12</v>
      </c>
      <c r="BB322" s="69"/>
      <c r="BC322" s="69"/>
      <c r="BD322" s="69"/>
      <c r="BG322" s="43">
        <v>5215</v>
      </c>
      <c r="BH322" s="44"/>
      <c r="BI322" s="43"/>
      <c r="BJ322" s="44"/>
      <c r="BK322" s="43"/>
      <c r="BL322" s="44"/>
      <c r="BM322" s="43"/>
      <c r="BN322" s="44"/>
      <c r="BO322" s="43"/>
      <c r="BP322" s="44"/>
      <c r="BQ322" s="43"/>
      <c r="BR322" s="44"/>
      <c r="BS322" s="45">
        <v>42278</v>
      </c>
      <c r="BT322" s="46"/>
      <c r="BU322" s="47"/>
      <c r="BV322" s="48" t="s">
        <v>11</v>
      </c>
      <c r="BW322" s="49"/>
      <c r="BX322" s="49"/>
      <c r="BY322" s="49"/>
      <c r="BZ322" s="50"/>
      <c r="CB322" s="69" t="s">
        <v>12</v>
      </c>
      <c r="CC322" s="69"/>
      <c r="CD322" s="69"/>
      <c r="CE322" s="69"/>
    </row>
    <row r="323" spans="32:83" x14ac:dyDescent="0.25">
      <c r="AF323" s="43"/>
      <c r="AG323" s="44"/>
      <c r="AH323" s="43"/>
      <c r="AI323" s="44"/>
      <c r="AJ323" s="43"/>
      <c r="AK323" s="44"/>
      <c r="AL323" s="43"/>
      <c r="AM323" s="44"/>
      <c r="AN323" s="43"/>
      <c r="AO323" s="44"/>
      <c r="AP323" s="43">
        <v>-1314</v>
      </c>
      <c r="AQ323" s="44"/>
      <c r="AR323" s="45"/>
      <c r="AS323" s="46"/>
      <c r="AT323" s="47"/>
      <c r="AU323" s="48" t="s">
        <v>13</v>
      </c>
      <c r="AV323" s="49"/>
      <c r="AW323" s="49"/>
      <c r="AX323" s="49"/>
      <c r="AY323" s="50"/>
      <c r="BA323" s="65" t="s">
        <v>3</v>
      </c>
      <c r="BB323" s="65"/>
      <c r="BC323" s="36">
        <f>AF353</f>
        <v>259456</v>
      </c>
      <c r="BD323" s="36"/>
      <c r="BG323" s="43"/>
      <c r="BH323" s="44"/>
      <c r="BI323" s="43"/>
      <c r="BJ323" s="44"/>
      <c r="BK323" s="43"/>
      <c r="BL323" s="44"/>
      <c r="BM323" s="43"/>
      <c r="BN323" s="44"/>
      <c r="BO323" s="60">
        <f>-(18795+80)</f>
        <v>-18875</v>
      </c>
      <c r="BP323" s="61"/>
      <c r="BQ323" s="43"/>
      <c r="BR323" s="44"/>
      <c r="BS323" s="45">
        <v>42278</v>
      </c>
      <c r="BT323" s="46"/>
      <c r="BU323" s="47"/>
      <c r="BV323" s="74" t="s">
        <v>175</v>
      </c>
      <c r="BW323" s="75"/>
      <c r="BX323" s="75"/>
      <c r="BY323" s="75"/>
      <c r="BZ323" s="76"/>
      <c r="CB323" s="65" t="s">
        <v>3</v>
      </c>
      <c r="CC323" s="65"/>
      <c r="CD323" s="36">
        <f>BG353</f>
        <v>-35323</v>
      </c>
      <c r="CE323" s="36"/>
    </row>
    <row r="324" spans="32:83" x14ac:dyDescent="0.25">
      <c r="AF324" s="43"/>
      <c r="AG324" s="44"/>
      <c r="AH324" s="43"/>
      <c r="AI324" s="44"/>
      <c r="AJ324" s="43"/>
      <c r="AK324" s="44"/>
      <c r="AL324" s="43"/>
      <c r="AM324" s="44"/>
      <c r="AN324" s="43"/>
      <c r="AO324" s="44"/>
      <c r="AP324" s="43">
        <v>-1713</v>
      </c>
      <c r="AQ324" s="44"/>
      <c r="AR324" s="45"/>
      <c r="AS324" s="46"/>
      <c r="AT324" s="47"/>
      <c r="AU324" s="48" t="s">
        <v>15</v>
      </c>
      <c r="AV324" s="49"/>
      <c r="AW324" s="49"/>
      <c r="AX324" s="49"/>
      <c r="AY324" s="50"/>
      <c r="BA324" s="65" t="s">
        <v>4</v>
      </c>
      <c r="BB324" s="65"/>
      <c r="BC324" s="51">
        <f>AH353</f>
        <v>-11487</v>
      </c>
      <c r="BD324" s="52"/>
      <c r="BG324" s="43"/>
      <c r="BH324" s="44"/>
      <c r="BI324" s="43"/>
      <c r="BJ324" s="44"/>
      <c r="BK324" s="43"/>
      <c r="BL324" s="44"/>
      <c r="BM324" s="60">
        <v>-2799</v>
      </c>
      <c r="BN324" s="61"/>
      <c r="BO324" s="60"/>
      <c r="BP324" s="61"/>
      <c r="BQ324" s="43"/>
      <c r="BR324" s="44"/>
      <c r="BS324" s="45">
        <v>42279</v>
      </c>
      <c r="BT324" s="46"/>
      <c r="BU324" s="47"/>
      <c r="BV324" s="74" t="s">
        <v>176</v>
      </c>
      <c r="BW324" s="75"/>
      <c r="BX324" s="75"/>
      <c r="BY324" s="75"/>
      <c r="BZ324" s="76"/>
      <c r="CB324" s="65" t="s">
        <v>4</v>
      </c>
      <c r="CC324" s="65"/>
      <c r="CD324" s="51">
        <f>BI353</f>
        <v>0</v>
      </c>
      <c r="CE324" s="52"/>
    </row>
    <row r="325" spans="32:83" x14ac:dyDescent="0.25">
      <c r="AF325" s="43"/>
      <c r="AG325" s="44"/>
      <c r="AH325" s="43"/>
      <c r="AI325" s="44"/>
      <c r="AJ325" s="43"/>
      <c r="AK325" s="44"/>
      <c r="AL325" s="43"/>
      <c r="AM325" s="44"/>
      <c r="AN325" s="43"/>
      <c r="AO325" s="44"/>
      <c r="AP325" s="43">
        <v>-1391</v>
      </c>
      <c r="AQ325" s="44"/>
      <c r="AR325" s="45"/>
      <c r="AS325" s="46"/>
      <c r="AT325" s="47"/>
      <c r="AU325" s="48" t="s">
        <v>71</v>
      </c>
      <c r="AV325" s="49"/>
      <c r="AW325" s="49"/>
      <c r="AX325" s="49"/>
      <c r="AY325" s="50"/>
      <c r="BA325" s="63" t="s">
        <v>5</v>
      </c>
      <c r="BB325" s="64"/>
      <c r="BC325" s="51">
        <f>AJ353</f>
        <v>-655</v>
      </c>
      <c r="BD325" s="52"/>
      <c r="BG325" s="43"/>
      <c r="BH325" s="44"/>
      <c r="BI325" s="43"/>
      <c r="BJ325" s="44"/>
      <c r="BK325" s="43"/>
      <c r="BL325" s="44"/>
      <c r="BM325" s="60">
        <v>-6489</v>
      </c>
      <c r="BN325" s="61"/>
      <c r="BO325" s="60"/>
      <c r="BP325" s="61"/>
      <c r="BQ325" s="43"/>
      <c r="BR325" s="44"/>
      <c r="BS325" s="45">
        <v>42281</v>
      </c>
      <c r="BT325" s="46"/>
      <c r="BU325" s="47"/>
      <c r="BV325" s="74" t="s">
        <v>177</v>
      </c>
      <c r="BW325" s="75"/>
      <c r="BX325" s="75"/>
      <c r="BY325" s="75"/>
      <c r="BZ325" s="76"/>
      <c r="CB325" s="63" t="s">
        <v>5</v>
      </c>
      <c r="CC325" s="64"/>
      <c r="CD325" s="51">
        <f>BK353</f>
        <v>-13054</v>
      </c>
      <c r="CE325" s="52"/>
    </row>
    <row r="326" spans="32:83" x14ac:dyDescent="0.25">
      <c r="AF326" s="43"/>
      <c r="AG326" s="44"/>
      <c r="AH326" s="43"/>
      <c r="AI326" s="44"/>
      <c r="AJ326" s="43"/>
      <c r="AK326" s="44"/>
      <c r="AL326" s="43"/>
      <c r="AM326" s="44"/>
      <c r="AN326" s="43"/>
      <c r="AO326" s="44"/>
      <c r="AP326" s="43">
        <v>-1742</v>
      </c>
      <c r="AQ326" s="44"/>
      <c r="AR326" s="45"/>
      <c r="AS326" s="46"/>
      <c r="AT326" s="47"/>
      <c r="AU326" s="48" t="s">
        <v>298</v>
      </c>
      <c r="AV326" s="49"/>
      <c r="AW326" s="49"/>
      <c r="AX326" s="49"/>
      <c r="AY326" s="50"/>
      <c r="BA326" s="63" t="s">
        <v>6</v>
      </c>
      <c r="BB326" s="64"/>
      <c r="BC326" s="51">
        <f>AL353</f>
        <v>-8969</v>
      </c>
      <c r="BD326" s="52"/>
      <c r="BG326" s="43"/>
      <c r="BH326" s="44"/>
      <c r="BI326" s="43"/>
      <c r="BJ326" s="44"/>
      <c r="BK326" s="60">
        <v>-1028</v>
      </c>
      <c r="BL326" s="61"/>
      <c r="BM326" s="60"/>
      <c r="BN326" s="61"/>
      <c r="BO326" s="60"/>
      <c r="BP326" s="61"/>
      <c r="BQ326" s="43"/>
      <c r="BR326" s="44"/>
      <c r="BS326" s="45">
        <v>42283</v>
      </c>
      <c r="BT326" s="46"/>
      <c r="BU326" s="47"/>
      <c r="BV326" s="74" t="s">
        <v>178</v>
      </c>
      <c r="BW326" s="75"/>
      <c r="BX326" s="75"/>
      <c r="BY326" s="75"/>
      <c r="BZ326" s="76"/>
      <c r="CB326" s="63" t="s">
        <v>6</v>
      </c>
      <c r="CC326" s="64"/>
      <c r="CD326" s="51">
        <f>BM353</f>
        <v>-11284</v>
      </c>
      <c r="CE326" s="52"/>
    </row>
    <row r="327" spans="32:83" x14ac:dyDescent="0.25">
      <c r="AF327" s="43">
        <f>2300+1767</f>
        <v>4067</v>
      </c>
      <c r="AG327" s="44"/>
      <c r="AH327" s="43"/>
      <c r="AI327" s="44"/>
      <c r="AJ327" s="43"/>
      <c r="AK327" s="44"/>
      <c r="AL327" s="43"/>
      <c r="AM327" s="44"/>
      <c r="AN327" s="43"/>
      <c r="AO327" s="44"/>
      <c r="AP327" s="43"/>
      <c r="AQ327" s="44"/>
      <c r="AR327" s="45"/>
      <c r="AS327" s="46"/>
      <c r="AT327" s="47"/>
      <c r="AU327" s="48" t="s">
        <v>16</v>
      </c>
      <c r="AV327" s="49"/>
      <c r="AW327" s="49"/>
      <c r="AX327" s="49"/>
      <c r="AY327" s="50"/>
      <c r="BA327" s="63" t="s">
        <v>7</v>
      </c>
      <c r="BB327" s="64"/>
      <c r="BC327" s="51">
        <f>AN353</f>
        <v>-8719</v>
      </c>
      <c r="BD327" s="52"/>
      <c r="BG327" s="43"/>
      <c r="BH327" s="44"/>
      <c r="BI327" s="43"/>
      <c r="BJ327" s="44"/>
      <c r="BK327" s="60">
        <v>-1896</v>
      </c>
      <c r="BL327" s="61"/>
      <c r="BM327" s="60"/>
      <c r="BN327" s="61"/>
      <c r="BO327" s="60"/>
      <c r="BP327" s="61"/>
      <c r="BQ327" s="43"/>
      <c r="BR327" s="44"/>
      <c r="BS327" s="45">
        <v>42284</v>
      </c>
      <c r="BT327" s="46"/>
      <c r="BU327" s="47"/>
      <c r="BV327" s="74" t="s">
        <v>179</v>
      </c>
      <c r="BW327" s="75"/>
      <c r="BX327" s="75"/>
      <c r="BY327" s="75"/>
      <c r="BZ327" s="76"/>
      <c r="CB327" s="63" t="s">
        <v>7</v>
      </c>
      <c r="CC327" s="64"/>
      <c r="CD327" s="51">
        <f>BO353</f>
        <v>-25786</v>
      </c>
      <c r="CE327" s="52"/>
    </row>
    <row r="328" spans="32:83" x14ac:dyDescent="0.25">
      <c r="AF328" s="43">
        <v>-46888</v>
      </c>
      <c r="AG328" s="44"/>
      <c r="AH328" s="43"/>
      <c r="AI328" s="44"/>
      <c r="AJ328" s="43"/>
      <c r="AK328" s="44"/>
      <c r="AL328" s="43"/>
      <c r="AM328" s="44"/>
      <c r="AN328" s="43"/>
      <c r="AO328" s="44"/>
      <c r="AP328" s="43"/>
      <c r="AQ328" s="44"/>
      <c r="AR328" s="45"/>
      <c r="AS328" s="46"/>
      <c r="AT328" s="47"/>
      <c r="AU328" s="3" t="s">
        <v>14</v>
      </c>
      <c r="AV328" s="4"/>
      <c r="AW328" s="4"/>
      <c r="AX328" s="4"/>
      <c r="AY328" s="5"/>
      <c r="BA328" s="63" t="s">
        <v>17</v>
      </c>
      <c r="BB328" s="64"/>
      <c r="BC328" s="51">
        <f>AP353</f>
        <v>-6636</v>
      </c>
      <c r="BD328" s="52"/>
      <c r="BG328" s="43"/>
      <c r="BH328" s="44"/>
      <c r="BI328" s="43"/>
      <c r="BJ328" s="44"/>
      <c r="BK328" s="60"/>
      <c r="BL328" s="61"/>
      <c r="BM328" s="60">
        <v>-1996</v>
      </c>
      <c r="BN328" s="61"/>
      <c r="BO328" s="60"/>
      <c r="BP328" s="61"/>
      <c r="BQ328" s="43"/>
      <c r="BR328" s="44"/>
      <c r="BS328" s="45">
        <v>42286</v>
      </c>
      <c r="BT328" s="46"/>
      <c r="BU328" s="47"/>
      <c r="BV328" s="74" t="s">
        <v>180</v>
      </c>
      <c r="BW328" s="75"/>
      <c r="BX328" s="75"/>
      <c r="BY328" s="75"/>
      <c r="BZ328" s="76"/>
      <c r="CB328" s="63" t="s">
        <v>17</v>
      </c>
      <c r="CC328" s="64"/>
      <c r="CD328" s="51">
        <f>BQ353</f>
        <v>0</v>
      </c>
      <c r="CE328" s="52"/>
    </row>
    <row r="329" spans="32:83" x14ac:dyDescent="0.25">
      <c r="AF329" s="43">
        <v>98820</v>
      </c>
      <c r="AG329" s="44"/>
      <c r="AH329" s="43"/>
      <c r="AI329" s="44"/>
      <c r="AJ329" s="43"/>
      <c r="AK329" s="44"/>
      <c r="AL329" s="43"/>
      <c r="AM329" s="44"/>
      <c r="AN329" s="43"/>
      <c r="AO329" s="44"/>
      <c r="AP329" s="43"/>
      <c r="AQ329" s="44"/>
      <c r="AR329" s="45"/>
      <c r="AS329" s="46"/>
      <c r="AT329" s="47"/>
      <c r="AU329" s="48" t="s">
        <v>314</v>
      </c>
      <c r="AV329" s="49"/>
      <c r="AW329" s="49"/>
      <c r="AX329" s="49"/>
      <c r="AY329" s="50"/>
      <c r="BA329" s="56" t="s">
        <v>2</v>
      </c>
      <c r="BB329" s="57"/>
      <c r="BC329" s="58">
        <f>SUM(BC323:BD328)</f>
        <v>222990</v>
      </c>
      <c r="BD329" s="59"/>
      <c r="BG329" s="43"/>
      <c r="BH329" s="44"/>
      <c r="BI329" s="43"/>
      <c r="BJ329" s="44"/>
      <c r="BK329" s="60"/>
      <c r="BL329" s="61"/>
      <c r="BM329" s="43"/>
      <c r="BN329" s="44"/>
      <c r="BO329" s="60">
        <v>-4361</v>
      </c>
      <c r="BP329" s="61"/>
      <c r="BQ329" s="43"/>
      <c r="BR329" s="44"/>
      <c r="BS329" s="45">
        <v>42288</v>
      </c>
      <c r="BT329" s="46"/>
      <c r="BU329" s="47"/>
      <c r="BV329" s="74" t="s">
        <v>181</v>
      </c>
      <c r="BW329" s="75"/>
      <c r="BX329" s="75"/>
      <c r="BY329" s="75"/>
      <c r="BZ329" s="76"/>
      <c r="CB329" s="56" t="s">
        <v>2</v>
      </c>
      <c r="CC329" s="57"/>
      <c r="CD329" s="58">
        <f>SUM(CD323:CE328)</f>
        <v>-85447</v>
      </c>
      <c r="CE329" s="59"/>
    </row>
    <row r="330" spans="32:83" x14ac:dyDescent="0.25">
      <c r="AF330" s="43"/>
      <c r="AG330" s="44"/>
      <c r="AH330" s="43"/>
      <c r="AI330" s="44"/>
      <c r="AJ330" s="43"/>
      <c r="AK330" s="44"/>
      <c r="AL330" s="43"/>
      <c r="AM330" s="44"/>
      <c r="AN330" s="43">
        <v>-2699</v>
      </c>
      <c r="AO330" s="44"/>
      <c r="AP330" s="43"/>
      <c r="AQ330" s="44"/>
      <c r="AR330" s="45">
        <v>42648</v>
      </c>
      <c r="AS330" s="46"/>
      <c r="AT330" s="47"/>
      <c r="AU330" s="48" t="s">
        <v>315</v>
      </c>
      <c r="AV330" s="49"/>
      <c r="AW330" s="49"/>
      <c r="AX330" s="49"/>
      <c r="AY330" s="50"/>
      <c r="BG330" s="43"/>
      <c r="BH330" s="44"/>
      <c r="BI330" s="43"/>
      <c r="BJ330" s="44"/>
      <c r="BK330" s="60"/>
      <c r="BL330" s="61"/>
      <c r="BM330" s="43"/>
      <c r="BN330" s="44"/>
      <c r="BO330" s="60">
        <v>-1450</v>
      </c>
      <c r="BP330" s="61"/>
      <c r="BQ330" s="43"/>
      <c r="BR330" s="44"/>
      <c r="BS330" s="45">
        <v>42291</v>
      </c>
      <c r="BT330" s="46"/>
      <c r="BU330" s="47"/>
      <c r="BV330" s="74" t="s">
        <v>182</v>
      </c>
      <c r="BW330" s="75"/>
      <c r="BX330" s="75"/>
      <c r="BY330" s="75"/>
      <c r="BZ330" s="76"/>
    </row>
    <row r="331" spans="32:83" x14ac:dyDescent="0.25">
      <c r="AF331" s="43"/>
      <c r="AG331" s="44"/>
      <c r="AH331" s="43"/>
      <c r="AI331" s="44"/>
      <c r="AJ331" s="43"/>
      <c r="AK331" s="44"/>
      <c r="AL331" s="43">
        <v>-3979</v>
      </c>
      <c r="AM331" s="44"/>
      <c r="AN331" s="43"/>
      <c r="AO331" s="44"/>
      <c r="AP331" s="43"/>
      <c r="AQ331" s="44"/>
      <c r="AR331" s="45">
        <v>42648</v>
      </c>
      <c r="AS331" s="46"/>
      <c r="AT331" s="47"/>
      <c r="AU331" s="48" t="s">
        <v>316</v>
      </c>
      <c r="AV331" s="49"/>
      <c r="AW331" s="49"/>
      <c r="AX331" s="49"/>
      <c r="AY331" s="50"/>
      <c r="BG331" s="43"/>
      <c r="BH331" s="44"/>
      <c r="BI331" s="43"/>
      <c r="BJ331" s="44"/>
      <c r="BK331" s="60">
        <v>-5777</v>
      </c>
      <c r="BL331" s="61"/>
      <c r="BM331" s="43"/>
      <c r="BN331" s="44"/>
      <c r="BO331" s="60"/>
      <c r="BP331" s="61"/>
      <c r="BQ331" s="43"/>
      <c r="BR331" s="44"/>
      <c r="BS331" s="45">
        <v>42298</v>
      </c>
      <c r="BT331" s="46"/>
      <c r="BU331" s="47"/>
      <c r="BV331" s="74" t="s">
        <v>183</v>
      </c>
      <c r="BW331" s="75"/>
      <c r="BX331" s="75"/>
      <c r="BY331" s="75"/>
      <c r="BZ331" s="76"/>
    </row>
    <row r="332" spans="32:83" x14ac:dyDescent="0.25">
      <c r="AF332" s="43"/>
      <c r="AG332" s="44"/>
      <c r="AH332" s="43"/>
      <c r="AI332" s="44"/>
      <c r="AJ332" s="43"/>
      <c r="AK332" s="44"/>
      <c r="AL332" s="43"/>
      <c r="AM332" s="44"/>
      <c r="AN332" s="43"/>
      <c r="AO332" s="44"/>
      <c r="AP332" s="43">
        <v>-476</v>
      </c>
      <c r="AQ332" s="44"/>
      <c r="AR332" s="45"/>
      <c r="AS332" s="46"/>
      <c r="AT332" s="47"/>
      <c r="AU332" s="48" t="s">
        <v>311</v>
      </c>
      <c r="AV332" s="49"/>
      <c r="AW332" s="49"/>
      <c r="AX332" s="49"/>
      <c r="AY332" s="50"/>
      <c r="BG332" s="43"/>
      <c r="BH332" s="44"/>
      <c r="BI332" s="43"/>
      <c r="BJ332" s="44"/>
      <c r="BK332" s="60">
        <v>-2913</v>
      </c>
      <c r="BL332" s="61"/>
      <c r="BM332" s="43"/>
      <c r="BN332" s="44"/>
      <c r="BO332" s="60"/>
      <c r="BP332" s="61"/>
      <c r="BQ332" s="43"/>
      <c r="BR332" s="44"/>
      <c r="BS332" s="45">
        <v>42299</v>
      </c>
      <c r="BT332" s="46"/>
      <c r="BU332" s="47"/>
      <c r="BV332" s="74" t="s">
        <v>184</v>
      </c>
      <c r="BW332" s="75"/>
      <c r="BX332" s="75"/>
      <c r="BY332" s="75"/>
      <c r="BZ332" s="76"/>
    </row>
    <row r="333" spans="32:83" x14ac:dyDescent="0.25">
      <c r="AF333" s="43"/>
      <c r="AG333" s="44"/>
      <c r="AH333" s="43">
        <v>-1131</v>
      </c>
      <c r="AI333" s="44"/>
      <c r="AJ333" s="43"/>
      <c r="AK333" s="44"/>
      <c r="AL333" s="43"/>
      <c r="AM333" s="44"/>
      <c r="AN333" s="43"/>
      <c r="AO333" s="44"/>
      <c r="AP333" s="43"/>
      <c r="AQ333" s="44"/>
      <c r="AR333" s="45">
        <v>42657</v>
      </c>
      <c r="AS333" s="46"/>
      <c r="AT333" s="47"/>
      <c r="AU333" s="48" t="s">
        <v>317</v>
      </c>
      <c r="AV333" s="49"/>
      <c r="AW333" s="49"/>
      <c r="AX333" s="49"/>
      <c r="AY333" s="50"/>
      <c r="BG333" s="43"/>
      <c r="BH333" s="44"/>
      <c r="BI333" s="43"/>
      <c r="BJ333" s="44"/>
      <c r="BK333" s="60"/>
      <c r="BL333" s="61"/>
      <c r="BM333" s="43"/>
      <c r="BN333" s="44"/>
      <c r="BO333" s="60">
        <v>-1100</v>
      </c>
      <c r="BP333" s="61"/>
      <c r="BQ333" s="43"/>
      <c r="BR333" s="44"/>
      <c r="BS333" s="45">
        <v>42306</v>
      </c>
      <c r="BT333" s="46"/>
      <c r="BU333" s="47"/>
      <c r="BV333" s="74" t="s">
        <v>185</v>
      </c>
      <c r="BW333" s="75"/>
      <c r="BX333" s="75"/>
      <c r="BY333" s="75"/>
      <c r="BZ333" s="76"/>
    </row>
    <row r="334" spans="32:83" x14ac:dyDescent="0.25">
      <c r="AF334" s="43"/>
      <c r="AG334" s="44"/>
      <c r="AH334" s="43"/>
      <c r="AI334" s="44"/>
      <c r="AJ334" s="43">
        <v>-655</v>
      </c>
      <c r="AK334" s="44"/>
      <c r="AL334" s="43"/>
      <c r="AM334" s="44"/>
      <c r="AN334" s="43"/>
      <c r="AO334" s="44"/>
      <c r="AP334" s="43"/>
      <c r="AQ334" s="44"/>
      <c r="AR334" s="45">
        <v>42662</v>
      </c>
      <c r="AS334" s="46"/>
      <c r="AT334" s="47"/>
      <c r="AU334" s="48" t="s">
        <v>320</v>
      </c>
      <c r="AV334" s="49"/>
      <c r="AW334" s="49"/>
      <c r="AX334" s="49"/>
      <c r="AY334" s="50"/>
      <c r="BG334" s="43"/>
      <c r="BH334" s="44"/>
      <c r="BI334" s="43"/>
      <c r="BJ334" s="44"/>
      <c r="BK334" s="60">
        <v>-1440</v>
      </c>
      <c r="BL334" s="61"/>
      <c r="BM334" s="43"/>
      <c r="BN334" s="44"/>
      <c r="BO334" s="43"/>
      <c r="BP334" s="44"/>
      <c r="BQ334" s="43"/>
      <c r="BR334" s="44"/>
      <c r="BS334" s="45">
        <v>42308</v>
      </c>
      <c r="BT334" s="46"/>
      <c r="BU334" s="47"/>
      <c r="BV334" s="74" t="s">
        <v>186</v>
      </c>
      <c r="BW334" s="75"/>
      <c r="BX334" s="75"/>
      <c r="BY334" s="75"/>
      <c r="BZ334" s="76"/>
    </row>
    <row r="335" spans="32:83" x14ac:dyDescent="0.25">
      <c r="AF335" s="43"/>
      <c r="AG335" s="44"/>
      <c r="AH335" s="43">
        <v>-10356</v>
      </c>
      <c r="AI335" s="44"/>
      <c r="AJ335" s="43"/>
      <c r="AK335" s="44"/>
      <c r="AL335" s="43"/>
      <c r="AM335" s="44"/>
      <c r="AN335" s="43"/>
      <c r="AO335" s="44"/>
      <c r="AP335" s="43"/>
      <c r="AQ335" s="44"/>
      <c r="AR335" s="45">
        <v>42668</v>
      </c>
      <c r="AS335" s="46"/>
      <c r="AT335" s="47"/>
      <c r="AU335" s="48" t="s">
        <v>319</v>
      </c>
      <c r="AV335" s="49"/>
      <c r="AW335" s="49"/>
      <c r="AX335" s="49"/>
      <c r="AY335" s="50"/>
      <c r="BG335" s="43">
        <v>-40538</v>
      </c>
      <c r="BH335" s="44"/>
      <c r="BI335" s="43"/>
      <c r="BJ335" s="44"/>
      <c r="BK335" s="43"/>
      <c r="BL335" s="44"/>
      <c r="BM335" s="43"/>
      <c r="BN335" s="44"/>
      <c r="BO335" s="43"/>
      <c r="BP335" s="44"/>
      <c r="BQ335" s="43"/>
      <c r="BR335" s="44"/>
      <c r="BS335" s="45">
        <v>42308</v>
      </c>
      <c r="BT335" s="46"/>
      <c r="BU335" s="47"/>
      <c r="BV335" s="74" t="s">
        <v>14</v>
      </c>
      <c r="BW335" s="75"/>
      <c r="BX335" s="75"/>
      <c r="BY335" s="75"/>
      <c r="BZ335" s="76"/>
    </row>
    <row r="336" spans="32:83" x14ac:dyDescent="0.25">
      <c r="AF336" s="43"/>
      <c r="AG336" s="44"/>
      <c r="AH336" s="43"/>
      <c r="AI336" s="44"/>
      <c r="AJ336" s="43"/>
      <c r="AK336" s="44"/>
      <c r="AL336" s="43"/>
      <c r="AM336" s="44"/>
      <c r="AN336" s="43">
        <v>-2790</v>
      </c>
      <c r="AO336" s="44"/>
      <c r="AP336" s="43"/>
      <c r="AQ336" s="44"/>
      <c r="AR336" s="45">
        <v>42656</v>
      </c>
      <c r="AS336" s="46"/>
      <c r="AT336" s="47"/>
      <c r="AU336" s="48" t="s">
        <v>322</v>
      </c>
      <c r="AV336" s="49"/>
      <c r="AW336" s="49"/>
      <c r="AX336" s="49"/>
      <c r="AY336" s="50"/>
      <c r="BG336" s="43"/>
      <c r="BH336" s="44"/>
      <c r="BI336" s="43"/>
      <c r="BJ336" s="44"/>
      <c r="BK336" s="43"/>
      <c r="BL336" s="44"/>
      <c r="BM336" s="43"/>
      <c r="BN336" s="44"/>
      <c r="BO336" s="43"/>
      <c r="BP336" s="44"/>
      <c r="BQ336" s="43"/>
      <c r="BR336" s="44"/>
      <c r="BS336" s="45"/>
      <c r="BT336" s="46"/>
      <c r="BU336" s="47"/>
      <c r="BV336" s="48"/>
      <c r="BW336" s="49"/>
      <c r="BX336" s="49"/>
      <c r="BY336" s="49"/>
      <c r="BZ336" s="50"/>
    </row>
    <row r="337" spans="32:78" x14ac:dyDescent="0.25">
      <c r="AF337" s="43"/>
      <c r="AG337" s="44"/>
      <c r="AH337" s="43"/>
      <c r="AI337" s="44"/>
      <c r="AJ337" s="43"/>
      <c r="AK337" s="44"/>
      <c r="AL337" s="43"/>
      <c r="AM337" s="44"/>
      <c r="AN337" s="43">
        <v>-1540</v>
      </c>
      <c r="AO337" s="44"/>
      <c r="AP337" s="43"/>
      <c r="AQ337" s="44"/>
      <c r="AR337" s="45">
        <v>42665</v>
      </c>
      <c r="AS337" s="46"/>
      <c r="AT337" s="47"/>
      <c r="AU337" s="48" t="s">
        <v>323</v>
      </c>
      <c r="AV337" s="49"/>
      <c r="AW337" s="49"/>
      <c r="AX337" s="49"/>
      <c r="AY337" s="50"/>
      <c r="BG337" s="43"/>
      <c r="BH337" s="44"/>
      <c r="BI337" s="43"/>
      <c r="BJ337" s="44"/>
      <c r="BK337" s="43"/>
      <c r="BL337" s="44"/>
      <c r="BM337" s="43"/>
      <c r="BN337" s="44"/>
      <c r="BO337" s="43"/>
      <c r="BP337" s="44"/>
      <c r="BQ337" s="43"/>
      <c r="BR337" s="44"/>
      <c r="BS337" s="45"/>
      <c r="BT337" s="46"/>
      <c r="BU337" s="47"/>
      <c r="BV337" s="48"/>
      <c r="BW337" s="49"/>
      <c r="BX337" s="49"/>
      <c r="BY337" s="49"/>
      <c r="BZ337" s="50"/>
    </row>
    <row r="338" spans="32:78" x14ac:dyDescent="0.25">
      <c r="AF338" s="43"/>
      <c r="AG338" s="44"/>
      <c r="AH338" s="43"/>
      <c r="AI338" s="44"/>
      <c r="AJ338" s="43"/>
      <c r="AK338" s="44"/>
      <c r="AL338" s="43"/>
      <c r="AM338" s="44"/>
      <c r="AN338" s="43">
        <v>-1690</v>
      </c>
      <c r="AO338" s="44"/>
      <c r="AP338" s="43"/>
      <c r="AQ338" s="44"/>
      <c r="AR338" s="45">
        <v>42674</v>
      </c>
      <c r="AS338" s="46"/>
      <c r="AT338" s="47"/>
      <c r="AU338" s="48" t="s">
        <v>324</v>
      </c>
      <c r="AV338" s="49"/>
      <c r="AW338" s="49"/>
      <c r="AX338" s="49"/>
      <c r="AY338" s="50"/>
      <c r="BG338" s="43"/>
      <c r="BH338" s="44"/>
      <c r="BI338" s="43"/>
      <c r="BJ338" s="44"/>
      <c r="BK338" s="43"/>
      <c r="BL338" s="44"/>
      <c r="BM338" s="43"/>
      <c r="BN338" s="44"/>
      <c r="BO338" s="43"/>
      <c r="BP338" s="44"/>
      <c r="BQ338" s="43"/>
      <c r="BR338" s="44"/>
      <c r="BS338" s="45"/>
      <c r="BT338" s="46"/>
      <c r="BU338" s="47"/>
      <c r="BV338" s="48"/>
      <c r="BW338" s="49"/>
      <c r="BX338" s="49"/>
      <c r="BY338" s="49"/>
      <c r="BZ338" s="50"/>
    </row>
    <row r="339" spans="32:78" x14ac:dyDescent="0.25">
      <c r="AF339" s="43"/>
      <c r="AG339" s="44"/>
      <c r="AH339" s="43"/>
      <c r="AI339" s="44"/>
      <c r="AJ339" s="43"/>
      <c r="AK339" s="44"/>
      <c r="AL339" s="43">
        <v>-4990</v>
      </c>
      <c r="AM339" s="44"/>
      <c r="AN339" s="43"/>
      <c r="AO339" s="44"/>
      <c r="AP339" s="43"/>
      <c r="AQ339" s="44"/>
      <c r="AR339" s="45">
        <v>42669</v>
      </c>
      <c r="AS339" s="46"/>
      <c r="AT339" s="47"/>
      <c r="AU339" s="48" t="s">
        <v>325</v>
      </c>
      <c r="AV339" s="49"/>
      <c r="AW339" s="49"/>
      <c r="AX339" s="49"/>
      <c r="AY339" s="50"/>
      <c r="BG339" s="43"/>
      <c r="BH339" s="44"/>
      <c r="BI339" s="43"/>
      <c r="BJ339" s="44"/>
      <c r="BK339" s="43"/>
      <c r="BL339" s="44"/>
      <c r="BM339" s="43"/>
      <c r="BN339" s="44"/>
      <c r="BO339" s="43"/>
      <c r="BP339" s="44"/>
      <c r="BQ339" s="43"/>
      <c r="BR339" s="44"/>
      <c r="BS339" s="45"/>
      <c r="BT339" s="46"/>
      <c r="BU339" s="47"/>
      <c r="BV339" s="48"/>
      <c r="BW339" s="49"/>
      <c r="BX339" s="49"/>
      <c r="BY339" s="49"/>
      <c r="BZ339" s="50"/>
    </row>
    <row r="340" spans="32:78" x14ac:dyDescent="0.25">
      <c r="AF340" s="43"/>
      <c r="AG340" s="44"/>
      <c r="AH340" s="43"/>
      <c r="AI340" s="44"/>
      <c r="AJ340" s="43"/>
      <c r="AK340" s="44"/>
      <c r="AL340" s="43"/>
      <c r="AM340" s="44"/>
      <c r="AN340" s="43"/>
      <c r="AO340" s="44"/>
      <c r="AP340" s="43"/>
      <c r="AQ340" s="44"/>
      <c r="AR340" s="45"/>
      <c r="AS340" s="46"/>
      <c r="AT340" s="47"/>
      <c r="AU340" s="48"/>
      <c r="AV340" s="49"/>
      <c r="AW340" s="49"/>
      <c r="AX340" s="49"/>
      <c r="AY340" s="50"/>
      <c r="BG340" s="43"/>
      <c r="BH340" s="44"/>
      <c r="BI340" s="43"/>
      <c r="BJ340" s="44"/>
      <c r="BK340" s="43"/>
      <c r="BL340" s="44"/>
      <c r="BM340" s="43"/>
      <c r="BN340" s="44"/>
      <c r="BO340" s="43"/>
      <c r="BP340" s="44"/>
      <c r="BQ340" s="43"/>
      <c r="BR340" s="44"/>
      <c r="BS340" s="45"/>
      <c r="BT340" s="46"/>
      <c r="BU340" s="47"/>
      <c r="BV340" s="48"/>
      <c r="BW340" s="49"/>
      <c r="BX340" s="49"/>
      <c r="BY340" s="49"/>
      <c r="BZ340" s="50"/>
    </row>
    <row r="341" spans="32:78" x14ac:dyDescent="0.25">
      <c r="AF341" s="43"/>
      <c r="AG341" s="44"/>
      <c r="AH341" s="43"/>
      <c r="AI341" s="44"/>
      <c r="AJ341" s="43"/>
      <c r="AK341" s="44"/>
      <c r="AL341" s="43"/>
      <c r="AM341" s="44"/>
      <c r="AN341" s="43"/>
      <c r="AO341" s="44"/>
      <c r="AP341" s="43"/>
      <c r="AQ341" s="44"/>
      <c r="AR341" s="45"/>
      <c r="AS341" s="46"/>
      <c r="AT341" s="47"/>
      <c r="AU341" s="48"/>
      <c r="AV341" s="49"/>
      <c r="AW341" s="49"/>
      <c r="AX341" s="49"/>
      <c r="AY341" s="50"/>
      <c r="BG341" s="43"/>
      <c r="BH341" s="44"/>
      <c r="BI341" s="43"/>
      <c r="BJ341" s="44"/>
      <c r="BK341" s="43"/>
      <c r="BL341" s="44"/>
      <c r="BM341" s="43"/>
      <c r="BN341" s="44"/>
      <c r="BO341" s="43"/>
      <c r="BP341" s="44"/>
      <c r="BQ341" s="43"/>
      <c r="BR341" s="44"/>
      <c r="BS341" s="45"/>
      <c r="BT341" s="46"/>
      <c r="BU341" s="47"/>
      <c r="BV341" s="48"/>
      <c r="BW341" s="49"/>
      <c r="BX341" s="49"/>
      <c r="BY341" s="49"/>
      <c r="BZ341" s="50"/>
    </row>
    <row r="342" spans="32:78" x14ac:dyDescent="0.25">
      <c r="AF342" s="43"/>
      <c r="AG342" s="44"/>
      <c r="AH342" s="43"/>
      <c r="AI342" s="44"/>
      <c r="AJ342" s="43"/>
      <c r="AK342" s="44"/>
      <c r="AL342" s="43"/>
      <c r="AM342" s="44"/>
      <c r="AN342" s="43"/>
      <c r="AO342" s="44"/>
      <c r="AP342" s="43"/>
      <c r="AQ342" s="44"/>
      <c r="AR342" s="45"/>
      <c r="AS342" s="46"/>
      <c r="AT342" s="47"/>
      <c r="AU342" s="48"/>
      <c r="AV342" s="49"/>
      <c r="AW342" s="49"/>
      <c r="AX342" s="49"/>
      <c r="AY342" s="50"/>
      <c r="BG342" s="43"/>
      <c r="BH342" s="44"/>
      <c r="BI342" s="43"/>
      <c r="BJ342" s="44"/>
      <c r="BK342" s="43"/>
      <c r="BL342" s="44"/>
      <c r="BM342" s="43"/>
      <c r="BN342" s="44"/>
      <c r="BO342" s="43"/>
      <c r="BP342" s="44"/>
      <c r="BQ342" s="43"/>
      <c r="BR342" s="44"/>
      <c r="BS342" s="45"/>
      <c r="BT342" s="46"/>
      <c r="BU342" s="47"/>
      <c r="BV342" s="48"/>
      <c r="BW342" s="49"/>
      <c r="BX342" s="49"/>
      <c r="BY342" s="49"/>
      <c r="BZ342" s="50"/>
    </row>
    <row r="343" spans="32:78" x14ac:dyDescent="0.25">
      <c r="AF343" s="43"/>
      <c r="AG343" s="44"/>
      <c r="AH343" s="43"/>
      <c r="AI343" s="44"/>
      <c r="AJ343" s="43"/>
      <c r="AK343" s="44"/>
      <c r="AL343" s="43"/>
      <c r="AM343" s="44"/>
      <c r="AN343" s="43"/>
      <c r="AO343" s="44"/>
      <c r="AP343" s="43"/>
      <c r="AQ343" s="44"/>
      <c r="AR343" s="45"/>
      <c r="AS343" s="46"/>
      <c r="AT343" s="47"/>
      <c r="AU343" s="48"/>
      <c r="AV343" s="49"/>
      <c r="AW343" s="49"/>
      <c r="AX343" s="49"/>
      <c r="AY343" s="50"/>
      <c r="BG343" s="43"/>
      <c r="BH343" s="44"/>
      <c r="BI343" s="43"/>
      <c r="BJ343" s="44"/>
      <c r="BK343" s="43"/>
      <c r="BL343" s="44"/>
      <c r="BM343" s="43"/>
      <c r="BN343" s="44"/>
      <c r="BO343" s="43"/>
      <c r="BP343" s="44"/>
      <c r="BQ343" s="43"/>
      <c r="BR343" s="44"/>
      <c r="BS343" s="45"/>
      <c r="BT343" s="46"/>
      <c r="BU343" s="47"/>
      <c r="BV343" s="48"/>
      <c r="BW343" s="49"/>
      <c r="BX343" s="49"/>
      <c r="BY343" s="49"/>
      <c r="BZ343" s="50"/>
    </row>
    <row r="344" spans="32:78" x14ac:dyDescent="0.25">
      <c r="AF344" s="51"/>
      <c r="AG344" s="52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45"/>
      <c r="AS344" s="46"/>
      <c r="AT344" s="47"/>
      <c r="AU344" s="53"/>
      <c r="AV344" s="54"/>
      <c r="AW344" s="54"/>
      <c r="AX344" s="54"/>
      <c r="AY344" s="55"/>
      <c r="BG344" s="51"/>
      <c r="BH344" s="52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45"/>
      <c r="BT344" s="46"/>
      <c r="BU344" s="47"/>
      <c r="BV344" s="53"/>
      <c r="BW344" s="54"/>
      <c r="BX344" s="54"/>
      <c r="BY344" s="54"/>
      <c r="BZ344" s="55"/>
    </row>
    <row r="345" spans="32:78" x14ac:dyDescent="0.25">
      <c r="AF345" s="51"/>
      <c r="AG345" s="52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45"/>
      <c r="AS345" s="46"/>
      <c r="AT345" s="47"/>
      <c r="AU345" s="53"/>
      <c r="AV345" s="54"/>
      <c r="AW345" s="54"/>
      <c r="AX345" s="54"/>
      <c r="AY345" s="55"/>
      <c r="BG345" s="51"/>
      <c r="BH345" s="52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45"/>
      <c r="BT345" s="46"/>
      <c r="BU345" s="47"/>
      <c r="BV345" s="53"/>
      <c r="BW345" s="54"/>
      <c r="BX345" s="54"/>
      <c r="BY345" s="54"/>
      <c r="BZ345" s="55"/>
    </row>
    <row r="346" spans="32:78" x14ac:dyDescent="0.25"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7"/>
      <c r="AS346" s="37"/>
      <c r="AT346" s="37"/>
      <c r="AU346" s="38"/>
      <c r="AV346" s="38"/>
      <c r="AW346" s="38"/>
      <c r="AX346" s="38"/>
      <c r="AY346" s="38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7"/>
      <c r="BT346" s="37"/>
      <c r="BU346" s="37"/>
      <c r="BV346" s="38"/>
      <c r="BW346" s="38"/>
      <c r="BX346" s="38"/>
      <c r="BY346" s="38"/>
      <c r="BZ346" s="38"/>
    </row>
    <row r="347" spans="32:78" x14ac:dyDescent="0.25"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7"/>
      <c r="AS347" s="37"/>
      <c r="AT347" s="37"/>
      <c r="AU347" s="38"/>
      <c r="AV347" s="38"/>
      <c r="AW347" s="38"/>
      <c r="AX347" s="38"/>
      <c r="AY347" s="38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7"/>
      <c r="BT347" s="37"/>
      <c r="BU347" s="37"/>
      <c r="BV347" s="38"/>
      <c r="BW347" s="38"/>
      <c r="BX347" s="38"/>
      <c r="BY347" s="38"/>
      <c r="BZ347" s="38"/>
    </row>
    <row r="348" spans="32:78" x14ac:dyDescent="0.25"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7"/>
      <c r="AS348" s="37"/>
      <c r="AT348" s="37"/>
      <c r="AU348" s="38"/>
      <c r="AV348" s="38"/>
      <c r="AW348" s="38"/>
      <c r="AX348" s="38"/>
      <c r="AY348" s="38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7"/>
      <c r="BT348" s="37"/>
      <c r="BU348" s="37"/>
      <c r="BV348" s="38"/>
      <c r="BW348" s="38"/>
      <c r="BX348" s="38"/>
      <c r="BY348" s="38"/>
      <c r="BZ348" s="38"/>
    </row>
    <row r="349" spans="32:78" x14ac:dyDescent="0.25"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7"/>
      <c r="AS349" s="37"/>
      <c r="AT349" s="37"/>
      <c r="AU349" s="38"/>
      <c r="AV349" s="38"/>
      <c r="AW349" s="38"/>
      <c r="AX349" s="38"/>
      <c r="AY349" s="38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7"/>
      <c r="BT349" s="37"/>
      <c r="BU349" s="37"/>
      <c r="BV349" s="38"/>
      <c r="BW349" s="38"/>
      <c r="BX349" s="38"/>
      <c r="BY349" s="38"/>
      <c r="BZ349" s="38"/>
    </row>
    <row r="350" spans="32:78" x14ac:dyDescent="0.25"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7"/>
      <c r="AS350" s="37"/>
      <c r="AT350" s="37"/>
      <c r="AU350" s="38"/>
      <c r="AV350" s="38"/>
      <c r="AW350" s="38"/>
      <c r="AX350" s="38"/>
      <c r="AY350" s="38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7"/>
      <c r="BT350" s="37"/>
      <c r="BU350" s="37"/>
      <c r="BV350" s="38"/>
      <c r="BW350" s="38"/>
      <c r="BX350" s="38"/>
      <c r="BY350" s="38"/>
      <c r="BZ350" s="38"/>
    </row>
    <row r="351" spans="32:78" x14ac:dyDescent="0.25"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7"/>
      <c r="AS351" s="37"/>
      <c r="AT351" s="37"/>
      <c r="AU351" s="38"/>
      <c r="AV351" s="38"/>
      <c r="AW351" s="38"/>
      <c r="AX351" s="38"/>
      <c r="AY351" s="38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7"/>
      <c r="BT351" s="37"/>
      <c r="BU351" s="37"/>
      <c r="BV351" s="38"/>
      <c r="BW351" s="38"/>
      <c r="BX351" s="38"/>
      <c r="BY351" s="38"/>
      <c r="BZ351" s="38"/>
    </row>
    <row r="352" spans="32:78" x14ac:dyDescent="0.25"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7"/>
      <c r="AS352" s="37"/>
      <c r="AT352" s="37"/>
      <c r="AU352" s="38"/>
      <c r="AV352" s="38"/>
      <c r="AW352" s="38"/>
      <c r="AX352" s="38"/>
      <c r="AY352" s="38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7"/>
      <c r="BT352" s="37"/>
      <c r="BU352" s="37"/>
      <c r="BV352" s="38"/>
      <c r="BW352" s="38"/>
      <c r="BX352" s="38"/>
      <c r="BY352" s="38"/>
      <c r="BZ352" s="38"/>
    </row>
    <row r="353" spans="32:83" x14ac:dyDescent="0.25">
      <c r="AF353" s="39">
        <f>SUM(AF322:AF352)</f>
        <v>259456</v>
      </c>
      <c r="AG353" s="39"/>
      <c r="AH353" s="39">
        <f>SUM(AH322:AH352)</f>
        <v>-11487</v>
      </c>
      <c r="AI353" s="39"/>
      <c r="AJ353" s="39">
        <f>SUM(AJ322:AJ352)</f>
        <v>-655</v>
      </c>
      <c r="AK353" s="39"/>
      <c r="AL353" s="39">
        <f>SUM(AL323:AL352)</f>
        <v>-8969</v>
      </c>
      <c r="AM353" s="39"/>
      <c r="AN353" s="39">
        <f>SUM(AN322:AN352)</f>
        <v>-8719</v>
      </c>
      <c r="AO353" s="39"/>
      <c r="AP353" s="39">
        <f>SUM(AP322:AP352)</f>
        <v>-6636</v>
      </c>
      <c r="AQ353" s="39"/>
      <c r="AR353" s="42"/>
      <c r="AS353" s="42"/>
      <c r="AT353" s="42"/>
      <c r="AU353" s="42"/>
      <c r="AV353" s="42"/>
      <c r="AW353" s="42"/>
      <c r="AX353" s="42"/>
      <c r="AY353" s="42"/>
      <c r="BG353" s="39">
        <f>SUM(BG322:BG352)</f>
        <v>-35323</v>
      </c>
      <c r="BH353" s="39"/>
      <c r="BI353" s="39">
        <f>SUM(BI322:BI352)</f>
        <v>0</v>
      </c>
      <c r="BJ353" s="39"/>
      <c r="BK353" s="39">
        <f>SUM(BK322:BK352)</f>
        <v>-13054</v>
      </c>
      <c r="BL353" s="39"/>
      <c r="BM353" s="39">
        <f>SUM(BM323:BM352)</f>
        <v>-11284</v>
      </c>
      <c r="BN353" s="39"/>
      <c r="BO353" s="39">
        <f>SUM(BO322:BO352)</f>
        <v>-25786</v>
      </c>
      <c r="BP353" s="39"/>
      <c r="BQ353" s="39">
        <f>SUM(BQ322:BQ352)</f>
        <v>0</v>
      </c>
      <c r="BR353" s="39"/>
      <c r="BS353" s="42"/>
      <c r="BT353" s="42"/>
      <c r="BU353" s="42"/>
      <c r="BV353" s="42"/>
      <c r="BW353" s="42"/>
      <c r="BX353" s="42"/>
      <c r="BY353" s="42"/>
      <c r="BZ353" s="42"/>
    </row>
    <row r="355" spans="32:83" x14ac:dyDescent="0.25">
      <c r="AF355" s="70" t="s">
        <v>45</v>
      </c>
      <c r="AG355" s="71"/>
      <c r="AH355" s="70">
        <v>2016</v>
      </c>
      <c r="AI355" s="72"/>
      <c r="BG355" s="70" t="s">
        <v>45</v>
      </c>
      <c r="BH355" s="71"/>
      <c r="BI355" s="70">
        <v>2015</v>
      </c>
      <c r="BJ355" s="72"/>
    </row>
    <row r="356" spans="32:83" x14ac:dyDescent="0.25">
      <c r="AF356" s="63" t="s">
        <v>3</v>
      </c>
      <c r="AG356" s="64"/>
      <c r="AH356" s="63" t="s">
        <v>4</v>
      </c>
      <c r="AI356" s="64"/>
      <c r="AJ356" s="63" t="s">
        <v>5</v>
      </c>
      <c r="AK356" s="64"/>
      <c r="AL356" s="63" t="s">
        <v>6</v>
      </c>
      <c r="AM356" s="64"/>
      <c r="AN356" s="63" t="s">
        <v>7</v>
      </c>
      <c r="AO356" s="64"/>
      <c r="AP356" s="66" t="s">
        <v>8</v>
      </c>
      <c r="AQ356" s="67"/>
      <c r="AR356" s="66" t="s">
        <v>9</v>
      </c>
      <c r="AS356" s="68"/>
      <c r="AT356" s="67"/>
      <c r="AU356" s="66" t="s">
        <v>10</v>
      </c>
      <c r="AV356" s="68"/>
      <c r="AW356" s="68"/>
      <c r="AX356" s="68"/>
      <c r="AY356" s="67"/>
      <c r="BG356" s="63" t="s">
        <v>3</v>
      </c>
      <c r="BH356" s="64"/>
      <c r="BI356" s="63" t="s">
        <v>4</v>
      </c>
      <c r="BJ356" s="64"/>
      <c r="BK356" s="63" t="s">
        <v>5</v>
      </c>
      <c r="BL356" s="64"/>
      <c r="BM356" s="63" t="s">
        <v>6</v>
      </c>
      <c r="BN356" s="64"/>
      <c r="BO356" s="63" t="s">
        <v>7</v>
      </c>
      <c r="BP356" s="64"/>
      <c r="BQ356" s="66" t="s">
        <v>8</v>
      </c>
      <c r="BR356" s="67"/>
      <c r="BS356" s="66" t="s">
        <v>9</v>
      </c>
      <c r="BT356" s="68"/>
      <c r="BU356" s="67"/>
      <c r="BV356" s="66" t="s">
        <v>10</v>
      </c>
      <c r="BW356" s="68"/>
      <c r="BX356" s="68"/>
      <c r="BY356" s="68"/>
      <c r="BZ356" s="67"/>
    </row>
    <row r="357" spans="32:83" x14ac:dyDescent="0.25">
      <c r="AF357" s="43">
        <v>111453</v>
      </c>
      <c r="AG357" s="44"/>
      <c r="AH357" s="43"/>
      <c r="AI357" s="44"/>
      <c r="AJ357" s="43"/>
      <c r="AK357" s="44"/>
      <c r="AL357" s="43"/>
      <c r="AM357" s="44"/>
      <c r="AN357" s="43"/>
      <c r="AO357" s="44"/>
      <c r="AP357" s="43"/>
      <c r="AQ357" s="44"/>
      <c r="AR357" s="45"/>
      <c r="AS357" s="46"/>
      <c r="AT357" s="47"/>
      <c r="AU357" s="48" t="s">
        <v>11</v>
      </c>
      <c r="AV357" s="49"/>
      <c r="AW357" s="49"/>
      <c r="AX357" s="49"/>
      <c r="AY357" s="50"/>
      <c r="BA357" s="69" t="s">
        <v>12</v>
      </c>
      <c r="BB357" s="69"/>
      <c r="BC357" s="69"/>
      <c r="BD357" s="69"/>
      <c r="BG357" s="60">
        <v>40057</v>
      </c>
      <c r="BH357" s="61"/>
      <c r="BI357" s="43"/>
      <c r="BJ357" s="44"/>
      <c r="BK357" s="43"/>
      <c r="BL357" s="44"/>
      <c r="BM357" s="43"/>
      <c r="BN357" s="44"/>
      <c r="BO357" s="43"/>
      <c r="BP357" s="44"/>
      <c r="BQ357" s="43"/>
      <c r="BR357" s="44"/>
      <c r="BS357" s="45">
        <v>42309</v>
      </c>
      <c r="BT357" s="46"/>
      <c r="BU357" s="47"/>
      <c r="BV357" s="48" t="s">
        <v>11</v>
      </c>
      <c r="BW357" s="49"/>
      <c r="BX357" s="49"/>
      <c r="BY357" s="49"/>
      <c r="BZ357" s="50"/>
      <c r="CB357" s="69" t="s">
        <v>12</v>
      </c>
      <c r="CC357" s="69"/>
      <c r="CD357" s="69"/>
      <c r="CE357" s="69"/>
    </row>
    <row r="358" spans="32:83" x14ac:dyDescent="0.25">
      <c r="AF358" s="43"/>
      <c r="AG358" s="44"/>
      <c r="AH358" s="43"/>
      <c r="AI358" s="44"/>
      <c r="AJ358" s="43"/>
      <c r="AK358" s="44"/>
      <c r="AL358" s="43"/>
      <c r="AM358" s="44"/>
      <c r="AN358" s="43"/>
      <c r="AO358" s="44"/>
      <c r="AP358" s="43">
        <v>-1264</v>
      </c>
      <c r="AQ358" s="44"/>
      <c r="AR358" s="45"/>
      <c r="AS358" s="46"/>
      <c r="AT358" s="47"/>
      <c r="AU358" s="48" t="s">
        <v>13</v>
      </c>
      <c r="AV358" s="49"/>
      <c r="AW358" s="49"/>
      <c r="AX358" s="49"/>
      <c r="AY358" s="50"/>
      <c r="BA358" s="65" t="s">
        <v>3</v>
      </c>
      <c r="BB358" s="65"/>
      <c r="BC358" s="36">
        <f>AF388</f>
        <v>65679</v>
      </c>
      <c r="BD358" s="36"/>
      <c r="BG358" s="60">
        <v>11342</v>
      </c>
      <c r="BH358" s="61"/>
      <c r="BI358" s="43"/>
      <c r="BJ358" s="44"/>
      <c r="BK358" s="43"/>
      <c r="BL358" s="44"/>
      <c r="BM358" s="43"/>
      <c r="BN358" s="44"/>
      <c r="BO358" s="43"/>
      <c r="BP358" s="44"/>
      <c r="BQ358" s="43"/>
      <c r="BR358" s="44"/>
      <c r="BS358" s="45">
        <v>42309</v>
      </c>
      <c r="BT358" s="46"/>
      <c r="BU358" s="47"/>
      <c r="BV358" s="74" t="s">
        <v>187</v>
      </c>
      <c r="BW358" s="75"/>
      <c r="BX358" s="75"/>
      <c r="BY358" s="75"/>
      <c r="BZ358" s="76"/>
      <c r="CB358" s="65" t="s">
        <v>3</v>
      </c>
      <c r="CC358" s="65"/>
      <c r="CD358" s="36">
        <f>BG388</f>
        <v>22426</v>
      </c>
      <c r="CE358" s="36"/>
    </row>
    <row r="359" spans="32:83" x14ac:dyDescent="0.25">
      <c r="AF359" s="43"/>
      <c r="AG359" s="44"/>
      <c r="AH359" s="43"/>
      <c r="AI359" s="44"/>
      <c r="AJ359" s="43"/>
      <c r="AK359" s="44"/>
      <c r="AL359" s="43"/>
      <c r="AM359" s="44"/>
      <c r="AN359" s="43"/>
      <c r="AO359" s="44"/>
      <c r="AP359" s="43">
        <v>-1654</v>
      </c>
      <c r="AQ359" s="44"/>
      <c r="AR359" s="45"/>
      <c r="AS359" s="46"/>
      <c r="AT359" s="47"/>
      <c r="AU359" s="48" t="s">
        <v>15</v>
      </c>
      <c r="AV359" s="49"/>
      <c r="AW359" s="49"/>
      <c r="AX359" s="49"/>
      <c r="AY359" s="50"/>
      <c r="BA359" s="65" t="s">
        <v>4</v>
      </c>
      <c r="BB359" s="65"/>
      <c r="BC359" s="51">
        <f>AH388</f>
        <v>-4150</v>
      </c>
      <c r="BD359" s="52"/>
      <c r="BG359" s="43"/>
      <c r="BH359" s="44"/>
      <c r="BI359" s="43"/>
      <c r="BJ359" s="44"/>
      <c r="BK359" s="60">
        <v>-6472</v>
      </c>
      <c r="BL359" s="61"/>
      <c r="BM359" s="43"/>
      <c r="BN359" s="44"/>
      <c r="BO359" s="43"/>
      <c r="BP359" s="44"/>
      <c r="BQ359" s="43"/>
      <c r="BR359" s="44"/>
      <c r="BS359" s="45">
        <v>42314</v>
      </c>
      <c r="BT359" s="46"/>
      <c r="BU359" s="47"/>
      <c r="BV359" s="74" t="s">
        <v>188</v>
      </c>
      <c r="BW359" s="75"/>
      <c r="BX359" s="75"/>
      <c r="BY359" s="75"/>
      <c r="BZ359" s="76"/>
      <c r="CB359" s="65" t="s">
        <v>4</v>
      </c>
      <c r="CC359" s="65"/>
      <c r="CD359" s="51">
        <f>BI388</f>
        <v>0</v>
      </c>
      <c r="CE359" s="52"/>
    </row>
    <row r="360" spans="32:83" x14ac:dyDescent="0.25">
      <c r="AF360" s="43"/>
      <c r="AG360" s="44"/>
      <c r="AH360" s="43"/>
      <c r="AI360" s="44"/>
      <c r="AJ360" s="43"/>
      <c r="AK360" s="44"/>
      <c r="AL360" s="43"/>
      <c r="AM360" s="44"/>
      <c r="AN360" s="43"/>
      <c r="AO360" s="44"/>
      <c r="AP360" s="43">
        <v>-1390</v>
      </c>
      <c r="AQ360" s="44"/>
      <c r="AR360" s="45"/>
      <c r="AS360" s="46"/>
      <c r="AT360" s="47"/>
      <c r="AU360" s="48" t="s">
        <v>71</v>
      </c>
      <c r="AV360" s="49"/>
      <c r="AW360" s="49"/>
      <c r="AX360" s="49"/>
      <c r="AY360" s="50"/>
      <c r="BA360" s="63" t="s">
        <v>5</v>
      </c>
      <c r="BB360" s="64"/>
      <c r="BC360" s="51">
        <f>AJ388</f>
        <v>-11447</v>
      </c>
      <c r="BD360" s="52"/>
      <c r="BG360" s="43"/>
      <c r="BH360" s="44"/>
      <c r="BI360" s="43"/>
      <c r="BJ360" s="44"/>
      <c r="BK360" s="60">
        <v>-1449</v>
      </c>
      <c r="BL360" s="61"/>
      <c r="BM360" s="43"/>
      <c r="BN360" s="44"/>
      <c r="BO360" s="43"/>
      <c r="BP360" s="44"/>
      <c r="BQ360" s="43"/>
      <c r="BR360" s="44"/>
      <c r="BS360" s="45">
        <v>42315</v>
      </c>
      <c r="BT360" s="46"/>
      <c r="BU360" s="47"/>
      <c r="BV360" s="74" t="s">
        <v>189</v>
      </c>
      <c r="BW360" s="75"/>
      <c r="BX360" s="75"/>
      <c r="BY360" s="75"/>
      <c r="BZ360" s="76"/>
      <c r="CB360" s="63" t="s">
        <v>5</v>
      </c>
      <c r="CC360" s="64"/>
      <c r="CD360" s="51">
        <f>BK388</f>
        <v>-9539</v>
      </c>
      <c r="CE360" s="52"/>
    </row>
    <row r="361" spans="32:83" x14ac:dyDescent="0.25">
      <c r="AF361" s="43"/>
      <c r="AG361" s="44"/>
      <c r="AH361" s="43"/>
      <c r="AI361" s="44"/>
      <c r="AJ361" s="43"/>
      <c r="AK361" s="44"/>
      <c r="AL361" s="43"/>
      <c r="AM361" s="44"/>
      <c r="AN361" s="43"/>
      <c r="AO361" s="44"/>
      <c r="AP361" s="43">
        <v>-1726</v>
      </c>
      <c r="AQ361" s="44"/>
      <c r="AR361" s="45"/>
      <c r="AS361" s="46"/>
      <c r="AT361" s="47"/>
      <c r="AU361" s="48" t="s">
        <v>298</v>
      </c>
      <c r="AV361" s="49"/>
      <c r="AW361" s="49"/>
      <c r="AX361" s="49"/>
      <c r="AY361" s="50"/>
      <c r="BA361" s="63" t="s">
        <v>6</v>
      </c>
      <c r="BB361" s="64"/>
      <c r="BC361" s="51">
        <f>AL388</f>
        <v>0</v>
      </c>
      <c r="BD361" s="52"/>
      <c r="BG361" s="43"/>
      <c r="BH361" s="44"/>
      <c r="BI361" s="43"/>
      <c r="BJ361" s="44"/>
      <c r="BK361" s="60">
        <v>-1618</v>
      </c>
      <c r="BL361" s="61"/>
      <c r="BM361" s="43"/>
      <c r="BN361" s="44"/>
      <c r="BO361" s="43"/>
      <c r="BP361" s="44"/>
      <c r="BQ361" s="43"/>
      <c r="BR361" s="44"/>
      <c r="BS361" s="45">
        <v>42336</v>
      </c>
      <c r="BT361" s="46"/>
      <c r="BU361" s="47"/>
      <c r="BV361" s="74" t="s">
        <v>190</v>
      </c>
      <c r="BW361" s="75"/>
      <c r="BX361" s="75"/>
      <c r="BY361" s="75"/>
      <c r="BZ361" s="76"/>
      <c r="CB361" s="63" t="s">
        <v>6</v>
      </c>
      <c r="CC361" s="64"/>
      <c r="CD361" s="51">
        <f>BM388</f>
        <v>0</v>
      </c>
      <c r="CE361" s="52"/>
    </row>
    <row r="362" spans="32:83" x14ac:dyDescent="0.25">
      <c r="AF362" s="43">
        <v>6500</v>
      </c>
      <c r="AG362" s="44"/>
      <c r="AH362" s="43"/>
      <c r="AI362" s="44"/>
      <c r="AJ362" s="43"/>
      <c r="AK362" s="44"/>
      <c r="AL362" s="43"/>
      <c r="AM362" s="44"/>
      <c r="AN362" s="43"/>
      <c r="AO362" s="44"/>
      <c r="AP362" s="43"/>
      <c r="AQ362" s="44"/>
      <c r="AR362" s="45"/>
      <c r="AS362" s="46"/>
      <c r="AT362" s="47"/>
      <c r="AU362" s="48" t="s">
        <v>16</v>
      </c>
      <c r="AV362" s="49"/>
      <c r="AW362" s="49"/>
      <c r="AX362" s="49"/>
      <c r="AY362" s="50"/>
      <c r="BA362" s="63" t="s">
        <v>7</v>
      </c>
      <c r="BB362" s="64"/>
      <c r="BC362" s="51">
        <f>AN388</f>
        <v>-27139</v>
      </c>
      <c r="BD362" s="52"/>
      <c r="BG362" s="43">
        <v>-28973</v>
      </c>
      <c r="BH362" s="44"/>
      <c r="BI362" s="43"/>
      <c r="BJ362" s="44"/>
      <c r="BK362" s="43"/>
      <c r="BL362" s="44"/>
      <c r="BM362" s="43"/>
      <c r="BN362" s="44"/>
      <c r="BO362" s="43"/>
      <c r="BP362" s="44"/>
      <c r="BQ362" s="43"/>
      <c r="BR362" s="44"/>
      <c r="BS362" s="45">
        <v>42338</v>
      </c>
      <c r="BT362" s="46"/>
      <c r="BU362" s="47"/>
      <c r="BV362" s="74" t="s">
        <v>191</v>
      </c>
      <c r="BW362" s="75"/>
      <c r="BX362" s="75"/>
      <c r="BY362" s="75"/>
      <c r="BZ362" s="76"/>
      <c r="CB362" s="63" t="s">
        <v>7</v>
      </c>
      <c r="CC362" s="64"/>
      <c r="CD362" s="51">
        <f>BO388</f>
        <v>0</v>
      </c>
      <c r="CE362" s="52"/>
    </row>
    <row r="363" spans="32:83" x14ac:dyDescent="0.25">
      <c r="AF363" s="43">
        <v>-52274</v>
      </c>
      <c r="AG363" s="44"/>
      <c r="AH363" s="43"/>
      <c r="AI363" s="44"/>
      <c r="AJ363" s="43"/>
      <c r="AK363" s="44"/>
      <c r="AL363" s="43"/>
      <c r="AM363" s="44"/>
      <c r="AN363" s="43"/>
      <c r="AO363" s="44"/>
      <c r="AP363" s="43"/>
      <c r="AQ363" s="44"/>
      <c r="AR363" s="45"/>
      <c r="AS363" s="46"/>
      <c r="AT363" s="47"/>
      <c r="AU363" s="3" t="s">
        <v>14</v>
      </c>
      <c r="AV363" s="4"/>
      <c r="AW363" s="4"/>
      <c r="AX363" s="4"/>
      <c r="AY363" s="5"/>
      <c r="BA363" s="63" t="s">
        <v>17</v>
      </c>
      <c r="BB363" s="64"/>
      <c r="BC363" s="51">
        <f>AP388</f>
        <v>-6505</v>
      </c>
      <c r="BD363" s="52"/>
      <c r="BG363" s="43"/>
      <c r="BH363" s="44"/>
      <c r="BI363" s="43"/>
      <c r="BJ363" s="44"/>
      <c r="BK363" s="43"/>
      <c r="BL363" s="44"/>
      <c r="BM363" s="43"/>
      <c r="BN363" s="44"/>
      <c r="BO363" s="43"/>
      <c r="BP363" s="44"/>
      <c r="BQ363" s="43"/>
      <c r="BR363" s="44"/>
      <c r="BS363" s="45"/>
      <c r="BT363" s="46"/>
      <c r="BU363" s="47"/>
      <c r="BV363" s="48"/>
      <c r="BW363" s="49"/>
      <c r="BX363" s="49"/>
      <c r="BY363" s="49"/>
      <c r="BZ363" s="50"/>
      <c r="CB363" s="63" t="s">
        <v>17</v>
      </c>
      <c r="CC363" s="64"/>
      <c r="CD363" s="51">
        <f>BQ388</f>
        <v>0</v>
      </c>
      <c r="CE363" s="52"/>
    </row>
    <row r="364" spans="32:83" x14ac:dyDescent="0.25">
      <c r="AF364" s="43"/>
      <c r="AG364" s="44"/>
      <c r="AH364" s="43">
        <v>-4150</v>
      </c>
      <c r="AI364" s="44"/>
      <c r="AJ364" s="43"/>
      <c r="AK364" s="44"/>
      <c r="AL364" s="43"/>
      <c r="AM364" s="44"/>
      <c r="AN364" s="43"/>
      <c r="AO364" s="44"/>
      <c r="AP364" s="43"/>
      <c r="AQ364" s="44"/>
      <c r="AR364" s="45">
        <v>42675</v>
      </c>
      <c r="AS364" s="46"/>
      <c r="AT364" s="47"/>
      <c r="AU364" s="48" t="s">
        <v>321</v>
      </c>
      <c r="AV364" s="49"/>
      <c r="AW364" s="49"/>
      <c r="AX364" s="49"/>
      <c r="AY364" s="50"/>
      <c r="BA364" s="56" t="s">
        <v>2</v>
      </c>
      <c r="BB364" s="57"/>
      <c r="BC364" s="58">
        <f>SUM(BC358:BD363)</f>
        <v>16438</v>
      </c>
      <c r="BD364" s="59"/>
      <c r="BG364" s="43"/>
      <c r="BH364" s="44"/>
      <c r="BI364" s="43"/>
      <c r="BJ364" s="44"/>
      <c r="BK364" s="43"/>
      <c r="BL364" s="44"/>
      <c r="BM364" s="43"/>
      <c r="BN364" s="44"/>
      <c r="BO364" s="43"/>
      <c r="BP364" s="44"/>
      <c r="BQ364" s="43"/>
      <c r="BR364" s="44"/>
      <c r="BS364" s="45"/>
      <c r="BT364" s="46"/>
      <c r="BU364" s="47"/>
      <c r="BV364" s="48"/>
      <c r="BW364" s="49"/>
      <c r="BX364" s="49"/>
      <c r="BY364" s="49"/>
      <c r="BZ364" s="50"/>
      <c r="CB364" s="56" t="s">
        <v>2</v>
      </c>
      <c r="CC364" s="57"/>
      <c r="CD364" s="58">
        <f>SUM(CD358:CE363)</f>
        <v>12887</v>
      </c>
      <c r="CE364" s="59"/>
    </row>
    <row r="365" spans="32:83" x14ac:dyDescent="0.25">
      <c r="AF365" s="43"/>
      <c r="AG365" s="44"/>
      <c r="AH365" s="43"/>
      <c r="AI365" s="44"/>
      <c r="AJ365" s="43"/>
      <c r="AK365" s="44"/>
      <c r="AL365" s="43"/>
      <c r="AM365" s="44"/>
      <c r="AN365" s="43">
        <v>-1915</v>
      </c>
      <c r="AO365" s="44"/>
      <c r="AP365" s="43"/>
      <c r="AQ365" s="44"/>
      <c r="AR365" s="45">
        <v>42678</v>
      </c>
      <c r="AS365" s="46"/>
      <c r="AT365" s="47"/>
      <c r="AU365" s="48" t="s">
        <v>331</v>
      </c>
      <c r="AV365" s="49"/>
      <c r="AW365" s="49"/>
      <c r="AX365" s="49"/>
      <c r="AY365" s="50"/>
      <c r="BG365" s="43"/>
      <c r="BH365" s="44"/>
      <c r="BI365" s="43"/>
      <c r="BJ365" s="44"/>
      <c r="BK365" s="43"/>
      <c r="BL365" s="44"/>
      <c r="BM365" s="43"/>
      <c r="BN365" s="44"/>
      <c r="BO365" s="43"/>
      <c r="BP365" s="44"/>
      <c r="BQ365" s="43"/>
      <c r="BR365" s="44"/>
      <c r="BS365" s="45"/>
      <c r="BT365" s="46"/>
      <c r="BU365" s="47"/>
      <c r="BV365" s="48"/>
      <c r="BW365" s="49"/>
      <c r="BX365" s="49"/>
      <c r="BY365" s="49"/>
      <c r="BZ365" s="50"/>
    </row>
    <row r="366" spans="32:83" x14ac:dyDescent="0.25">
      <c r="AF366" s="43"/>
      <c r="AG366" s="44"/>
      <c r="AH366" s="43"/>
      <c r="AI366" s="44"/>
      <c r="AJ366" s="43"/>
      <c r="AK366" s="44"/>
      <c r="AL366" s="43"/>
      <c r="AM366" s="44"/>
      <c r="AN366" s="43">
        <v>-6495</v>
      </c>
      <c r="AO366" s="44"/>
      <c r="AP366" s="43"/>
      <c r="AQ366" s="44"/>
      <c r="AR366" s="45">
        <v>42683</v>
      </c>
      <c r="AS366" s="46"/>
      <c r="AT366" s="47"/>
      <c r="AU366" s="48" t="s">
        <v>334</v>
      </c>
      <c r="AV366" s="49"/>
      <c r="AW366" s="49"/>
      <c r="AX366" s="49"/>
      <c r="AY366" s="50"/>
      <c r="BG366" s="43"/>
      <c r="BH366" s="44"/>
      <c r="BI366" s="43"/>
      <c r="BJ366" s="44"/>
      <c r="BK366" s="43"/>
      <c r="BL366" s="44"/>
      <c r="BM366" s="43"/>
      <c r="BN366" s="44"/>
      <c r="BO366" s="43"/>
      <c r="BP366" s="44"/>
      <c r="BQ366" s="43"/>
      <c r="BR366" s="44"/>
      <c r="BS366" s="45"/>
      <c r="BT366" s="46"/>
      <c r="BU366" s="47"/>
      <c r="BV366" s="48"/>
      <c r="BW366" s="49"/>
      <c r="BX366" s="49"/>
      <c r="BY366" s="49"/>
      <c r="BZ366" s="50"/>
    </row>
    <row r="367" spans="32:83" x14ac:dyDescent="0.25">
      <c r="AF367" s="43"/>
      <c r="AG367" s="44"/>
      <c r="AH367" s="43"/>
      <c r="AI367" s="44"/>
      <c r="AJ367" s="43"/>
      <c r="AK367" s="44"/>
      <c r="AL367" s="43"/>
      <c r="AM367" s="44"/>
      <c r="AN367" s="43">
        <v>-8196</v>
      </c>
      <c r="AO367" s="44"/>
      <c r="AP367" s="43"/>
      <c r="AQ367" s="44"/>
      <c r="AR367" s="45">
        <v>42700</v>
      </c>
      <c r="AS367" s="46"/>
      <c r="AT367" s="47"/>
      <c r="AU367" s="48" t="s">
        <v>333</v>
      </c>
      <c r="AV367" s="49"/>
      <c r="AW367" s="49"/>
      <c r="AX367" s="49"/>
      <c r="AY367" s="50"/>
      <c r="BG367" s="43"/>
      <c r="BH367" s="44"/>
      <c r="BI367" s="43"/>
      <c r="BJ367" s="44"/>
      <c r="BK367" s="43"/>
      <c r="BL367" s="44"/>
      <c r="BM367" s="43"/>
      <c r="BN367" s="44"/>
      <c r="BO367" s="43"/>
      <c r="BP367" s="44"/>
      <c r="BQ367" s="43"/>
      <c r="BR367" s="44"/>
      <c r="BS367" s="45"/>
      <c r="BT367" s="46"/>
      <c r="BU367" s="47"/>
      <c r="BV367" s="48"/>
      <c r="BW367" s="49"/>
      <c r="BX367" s="49"/>
      <c r="BY367" s="49"/>
      <c r="BZ367" s="50"/>
    </row>
    <row r="368" spans="32:83" x14ac:dyDescent="0.25">
      <c r="AF368" s="43"/>
      <c r="AG368" s="44"/>
      <c r="AH368" s="43"/>
      <c r="AI368" s="44"/>
      <c r="AJ368" s="43"/>
      <c r="AK368" s="44"/>
      <c r="AL368" s="43"/>
      <c r="AM368" s="44"/>
      <c r="AN368" s="43">
        <v>-300</v>
      </c>
      <c r="AO368" s="44"/>
      <c r="AP368" s="43"/>
      <c r="AQ368" s="44"/>
      <c r="AR368" s="45">
        <v>42703</v>
      </c>
      <c r="AS368" s="46"/>
      <c r="AT368" s="47"/>
      <c r="AU368" s="48" t="s">
        <v>327</v>
      </c>
      <c r="AV368" s="49"/>
      <c r="AW368" s="49"/>
      <c r="AX368" s="49"/>
      <c r="AY368" s="50"/>
      <c r="BG368" s="43"/>
      <c r="BH368" s="44"/>
      <c r="BI368" s="43"/>
      <c r="BJ368" s="44"/>
      <c r="BK368" s="43"/>
      <c r="BL368" s="44"/>
      <c r="BM368" s="43"/>
      <c r="BN368" s="44"/>
      <c r="BO368" s="43"/>
      <c r="BP368" s="44"/>
      <c r="BQ368" s="43"/>
      <c r="BR368" s="44"/>
      <c r="BS368" s="45"/>
      <c r="BT368" s="46"/>
      <c r="BU368" s="47"/>
      <c r="BV368" s="48"/>
      <c r="BW368" s="49"/>
      <c r="BX368" s="49"/>
      <c r="BY368" s="49"/>
      <c r="BZ368" s="50"/>
    </row>
    <row r="369" spans="32:78" x14ac:dyDescent="0.25">
      <c r="AF369" s="43"/>
      <c r="AG369" s="44"/>
      <c r="AH369" s="43"/>
      <c r="AI369" s="44"/>
      <c r="AJ369" s="43"/>
      <c r="AK369" s="44"/>
      <c r="AL369" s="43"/>
      <c r="AM369" s="44"/>
      <c r="AN369" s="43">
        <v>-399</v>
      </c>
      <c r="AO369" s="44"/>
      <c r="AP369" s="43"/>
      <c r="AQ369" s="44"/>
      <c r="AR369" s="45">
        <v>42703</v>
      </c>
      <c r="AS369" s="46"/>
      <c r="AT369" s="47"/>
      <c r="AU369" s="48" t="s">
        <v>328</v>
      </c>
      <c r="AV369" s="49"/>
      <c r="AW369" s="49"/>
      <c r="AX369" s="49"/>
      <c r="AY369" s="50"/>
      <c r="BG369" s="43"/>
      <c r="BH369" s="44"/>
      <c r="BI369" s="43"/>
      <c r="BJ369" s="44"/>
      <c r="BK369" s="43"/>
      <c r="BL369" s="44"/>
      <c r="BM369" s="43"/>
      <c r="BN369" s="44"/>
      <c r="BO369" s="43"/>
      <c r="BP369" s="44"/>
      <c r="BQ369" s="43"/>
      <c r="BR369" s="44"/>
      <c r="BS369" s="45"/>
      <c r="BT369" s="46"/>
      <c r="BU369" s="47"/>
      <c r="BV369" s="48"/>
      <c r="BW369" s="49"/>
      <c r="BX369" s="49"/>
      <c r="BY369" s="49"/>
      <c r="BZ369" s="50"/>
    </row>
    <row r="370" spans="32:78" x14ac:dyDescent="0.25">
      <c r="AF370" s="43"/>
      <c r="AG370" s="44"/>
      <c r="AH370" s="43"/>
      <c r="AI370" s="44"/>
      <c r="AJ370" s="43"/>
      <c r="AK370" s="44"/>
      <c r="AL370" s="43"/>
      <c r="AM370" s="44"/>
      <c r="AN370" s="43">
        <v>-859</v>
      </c>
      <c r="AO370" s="44"/>
      <c r="AP370" s="43"/>
      <c r="AQ370" s="44"/>
      <c r="AR370" s="45">
        <v>42703</v>
      </c>
      <c r="AS370" s="46"/>
      <c r="AT370" s="47"/>
      <c r="AU370" s="48" t="s">
        <v>329</v>
      </c>
      <c r="AV370" s="49"/>
      <c r="AW370" s="49"/>
      <c r="AX370" s="49"/>
      <c r="AY370" s="50"/>
      <c r="BG370" s="43"/>
      <c r="BH370" s="44"/>
      <c r="BI370" s="43"/>
      <c r="BJ370" s="44"/>
      <c r="BK370" s="43"/>
      <c r="BL370" s="44"/>
      <c r="BM370" s="43"/>
      <c r="BN370" s="44"/>
      <c r="BO370" s="43"/>
      <c r="BP370" s="44"/>
      <c r="BQ370" s="43"/>
      <c r="BR370" s="44"/>
      <c r="BS370" s="45"/>
      <c r="BT370" s="46"/>
      <c r="BU370" s="47"/>
      <c r="BV370" s="48"/>
      <c r="BW370" s="49"/>
      <c r="BX370" s="49"/>
      <c r="BY370" s="49"/>
      <c r="BZ370" s="50"/>
    </row>
    <row r="371" spans="32:78" x14ac:dyDescent="0.25">
      <c r="AF371" s="43"/>
      <c r="AG371" s="44"/>
      <c r="AH371" s="43"/>
      <c r="AI371" s="44"/>
      <c r="AJ371" s="43"/>
      <c r="AK371" s="44"/>
      <c r="AL371" s="43"/>
      <c r="AM371" s="44"/>
      <c r="AN371" s="43">
        <v>-2980</v>
      </c>
      <c r="AO371" s="44"/>
      <c r="AP371" s="43"/>
      <c r="AQ371" s="44"/>
      <c r="AR371" s="45">
        <v>42703</v>
      </c>
      <c r="AS371" s="46"/>
      <c r="AT371" s="47"/>
      <c r="AU371" s="48" t="s">
        <v>330</v>
      </c>
      <c r="AV371" s="49"/>
      <c r="AW371" s="49"/>
      <c r="AX371" s="49"/>
      <c r="AY371" s="50"/>
      <c r="BG371" s="43"/>
      <c r="BH371" s="44"/>
      <c r="BI371" s="43"/>
      <c r="BJ371" s="44"/>
      <c r="BK371" s="43"/>
      <c r="BL371" s="44"/>
      <c r="BM371" s="43"/>
      <c r="BN371" s="44"/>
      <c r="BO371" s="43"/>
      <c r="BP371" s="44"/>
      <c r="BQ371" s="43"/>
      <c r="BR371" s="44"/>
      <c r="BS371" s="45"/>
      <c r="BT371" s="46"/>
      <c r="BU371" s="47"/>
      <c r="BV371" s="48"/>
      <c r="BW371" s="49"/>
      <c r="BX371" s="49"/>
      <c r="BY371" s="49"/>
      <c r="BZ371" s="50"/>
    </row>
    <row r="372" spans="32:78" x14ac:dyDescent="0.25">
      <c r="AF372" s="43"/>
      <c r="AG372" s="44"/>
      <c r="AH372" s="43"/>
      <c r="AI372" s="44"/>
      <c r="AJ372" s="43"/>
      <c r="AK372" s="44"/>
      <c r="AL372" s="43"/>
      <c r="AM372" s="44"/>
      <c r="AN372" s="43">
        <v>-5995</v>
      </c>
      <c r="AO372" s="44"/>
      <c r="AP372" s="43"/>
      <c r="AQ372" s="44"/>
      <c r="AR372" s="45">
        <v>42692</v>
      </c>
      <c r="AS372" s="46"/>
      <c r="AT372" s="47"/>
      <c r="AU372" s="48" t="s">
        <v>326</v>
      </c>
      <c r="AV372" s="49"/>
      <c r="AW372" s="49"/>
      <c r="AX372" s="49"/>
      <c r="AY372" s="50"/>
      <c r="BG372" s="43"/>
      <c r="BH372" s="44"/>
      <c r="BI372" s="43"/>
      <c r="BJ372" s="44"/>
      <c r="BK372" s="43"/>
      <c r="BL372" s="44"/>
      <c r="BM372" s="43"/>
      <c r="BN372" s="44"/>
      <c r="BO372" s="43"/>
      <c r="BP372" s="44"/>
      <c r="BQ372" s="43"/>
      <c r="BR372" s="44"/>
      <c r="BS372" s="45"/>
      <c r="BT372" s="46"/>
      <c r="BU372" s="47"/>
      <c r="BV372" s="48"/>
      <c r="BW372" s="49"/>
      <c r="BX372" s="49"/>
      <c r="BY372" s="49"/>
      <c r="BZ372" s="50"/>
    </row>
    <row r="373" spans="32:78" x14ac:dyDescent="0.25">
      <c r="AF373" s="43"/>
      <c r="AG373" s="44"/>
      <c r="AH373" s="43"/>
      <c r="AI373" s="44"/>
      <c r="AJ373" s="43"/>
      <c r="AK373" s="44"/>
      <c r="AL373" s="43"/>
      <c r="AM373" s="44"/>
      <c r="AN373" s="43"/>
      <c r="AO373" s="44"/>
      <c r="AP373" s="43">
        <v>-471</v>
      </c>
      <c r="AQ373" s="44"/>
      <c r="AR373" s="45"/>
      <c r="AS373" s="46"/>
      <c r="AT373" s="47"/>
      <c r="AU373" s="48" t="s">
        <v>311</v>
      </c>
      <c r="AV373" s="49"/>
      <c r="AW373" s="49"/>
      <c r="AX373" s="49"/>
      <c r="AY373" s="50"/>
      <c r="BG373" s="43"/>
      <c r="BH373" s="44"/>
      <c r="BI373" s="43"/>
      <c r="BJ373" s="44"/>
      <c r="BK373" s="43"/>
      <c r="BL373" s="44"/>
      <c r="BM373" s="43"/>
      <c r="BN373" s="44"/>
      <c r="BO373" s="43"/>
      <c r="BP373" s="44"/>
      <c r="BQ373" s="43"/>
      <c r="BR373" s="44"/>
      <c r="BS373" s="45"/>
      <c r="BT373" s="46"/>
      <c r="BU373" s="47"/>
      <c r="BV373" s="48"/>
      <c r="BW373" s="49"/>
      <c r="BX373" s="49"/>
      <c r="BY373" s="49"/>
      <c r="BZ373" s="50"/>
    </row>
    <row r="374" spans="32:78" x14ac:dyDescent="0.25">
      <c r="AF374" s="43"/>
      <c r="AG374" s="44"/>
      <c r="AH374" s="43"/>
      <c r="AI374" s="44"/>
      <c r="AJ374" s="43">
        <v>-6231</v>
      </c>
      <c r="AK374" s="44"/>
      <c r="AL374" s="43"/>
      <c r="AM374" s="44"/>
      <c r="AN374" s="43"/>
      <c r="AO374" s="44"/>
      <c r="AP374" s="43"/>
      <c r="AQ374" s="44"/>
      <c r="AR374" s="45">
        <v>42683</v>
      </c>
      <c r="AS374" s="46"/>
      <c r="AT374" s="47"/>
      <c r="AU374" s="48" t="s">
        <v>335</v>
      </c>
      <c r="AV374" s="49"/>
      <c r="AW374" s="49"/>
      <c r="AX374" s="49"/>
      <c r="AY374" s="50"/>
      <c r="BG374" s="43"/>
      <c r="BH374" s="44"/>
      <c r="BI374" s="43"/>
      <c r="BJ374" s="44"/>
      <c r="BK374" s="43"/>
      <c r="BL374" s="44"/>
      <c r="BM374" s="43"/>
      <c r="BN374" s="44"/>
      <c r="BO374" s="43"/>
      <c r="BP374" s="44"/>
      <c r="BQ374" s="43"/>
      <c r="BR374" s="44"/>
      <c r="BS374" s="45"/>
      <c r="BT374" s="46"/>
      <c r="BU374" s="47"/>
      <c r="BV374" s="48"/>
      <c r="BW374" s="49"/>
      <c r="BX374" s="49"/>
      <c r="BY374" s="49"/>
      <c r="BZ374" s="50"/>
    </row>
    <row r="375" spans="32:78" x14ac:dyDescent="0.25">
      <c r="AF375" s="43"/>
      <c r="AG375" s="44"/>
      <c r="AH375" s="43"/>
      <c r="AI375" s="44"/>
      <c r="AJ375" s="43">
        <v>-5216</v>
      </c>
      <c r="AK375" s="44"/>
      <c r="AL375" s="43"/>
      <c r="AM375" s="44"/>
      <c r="AN375" s="43"/>
      <c r="AO375" s="44"/>
      <c r="AP375" s="43"/>
      <c r="AQ375" s="44"/>
      <c r="AR375" s="45">
        <v>42691</v>
      </c>
      <c r="AS375" s="46"/>
      <c r="AT375" s="47"/>
      <c r="AU375" s="53" t="s">
        <v>336</v>
      </c>
      <c r="AV375" s="54"/>
      <c r="AW375" s="54"/>
      <c r="AX375" s="54"/>
      <c r="AY375" s="55"/>
      <c r="BG375" s="43"/>
      <c r="BH375" s="44"/>
      <c r="BI375" s="43"/>
      <c r="BJ375" s="44"/>
      <c r="BK375" s="43"/>
      <c r="BL375" s="44"/>
      <c r="BM375" s="43"/>
      <c r="BN375" s="44"/>
      <c r="BO375" s="43"/>
      <c r="BP375" s="44"/>
      <c r="BQ375" s="43"/>
      <c r="BR375" s="44"/>
      <c r="BS375" s="45"/>
      <c r="BT375" s="46"/>
      <c r="BU375" s="47"/>
      <c r="BV375" s="48"/>
      <c r="BW375" s="49"/>
      <c r="BX375" s="49"/>
      <c r="BY375" s="49"/>
      <c r="BZ375" s="50"/>
    </row>
    <row r="376" spans="32:78" x14ac:dyDescent="0.25">
      <c r="AF376" s="43"/>
      <c r="AG376" s="44"/>
      <c r="AH376" s="43"/>
      <c r="AI376" s="44"/>
      <c r="AJ376" s="43"/>
      <c r="AK376" s="44"/>
      <c r="AL376" s="43"/>
      <c r="AM376" s="44"/>
      <c r="AN376" s="43"/>
      <c r="AO376" s="44"/>
      <c r="AP376" s="43"/>
      <c r="AQ376" s="44"/>
      <c r="AR376" s="45"/>
      <c r="AS376" s="46"/>
      <c r="AT376" s="47"/>
      <c r="AU376" s="53"/>
      <c r="AV376" s="54"/>
      <c r="AW376" s="54"/>
      <c r="AX376" s="54"/>
      <c r="AY376" s="55"/>
      <c r="BG376" s="43"/>
      <c r="BH376" s="44"/>
      <c r="BI376" s="43"/>
      <c r="BJ376" s="44"/>
      <c r="BK376" s="43"/>
      <c r="BL376" s="44"/>
      <c r="BM376" s="43"/>
      <c r="BN376" s="44"/>
      <c r="BO376" s="43"/>
      <c r="BP376" s="44"/>
      <c r="BQ376" s="43"/>
      <c r="BR376" s="44"/>
      <c r="BS376" s="45"/>
      <c r="BT376" s="46"/>
      <c r="BU376" s="47"/>
      <c r="BV376" s="48"/>
      <c r="BW376" s="49"/>
      <c r="BX376" s="49"/>
      <c r="BY376" s="49"/>
      <c r="BZ376" s="50"/>
    </row>
    <row r="377" spans="32:78" x14ac:dyDescent="0.25">
      <c r="AF377" s="43"/>
      <c r="AG377" s="44"/>
      <c r="AH377" s="43"/>
      <c r="AI377" s="44"/>
      <c r="AJ377" s="43"/>
      <c r="AK377" s="44"/>
      <c r="AL377" s="43"/>
      <c r="AM377" s="44"/>
      <c r="AN377" s="43"/>
      <c r="AO377" s="44"/>
      <c r="AP377" s="43"/>
      <c r="AQ377" s="44"/>
      <c r="AR377" s="45"/>
      <c r="AS377" s="46"/>
      <c r="AT377" s="47"/>
      <c r="AU377" s="38"/>
      <c r="AV377" s="38"/>
      <c r="AW377" s="38"/>
      <c r="AX377" s="38"/>
      <c r="AY377" s="38"/>
      <c r="BG377" s="43"/>
      <c r="BH377" s="44"/>
      <c r="BI377" s="43"/>
      <c r="BJ377" s="44"/>
      <c r="BK377" s="43"/>
      <c r="BL377" s="44"/>
      <c r="BM377" s="43"/>
      <c r="BN377" s="44"/>
      <c r="BO377" s="43"/>
      <c r="BP377" s="44"/>
      <c r="BQ377" s="43"/>
      <c r="BR377" s="44"/>
      <c r="BS377" s="45"/>
      <c r="BT377" s="46"/>
      <c r="BU377" s="47"/>
      <c r="BV377" s="48"/>
      <c r="BW377" s="49"/>
      <c r="BX377" s="49"/>
      <c r="BY377" s="49"/>
      <c r="BZ377" s="50"/>
    </row>
    <row r="378" spans="32:78" x14ac:dyDescent="0.25">
      <c r="AF378" s="43"/>
      <c r="AG378" s="44"/>
      <c r="AH378" s="43"/>
      <c r="AI378" s="44"/>
      <c r="AJ378" s="43"/>
      <c r="AK378" s="44"/>
      <c r="AL378" s="43"/>
      <c r="AM378" s="44"/>
      <c r="AN378" s="43"/>
      <c r="AO378" s="44"/>
      <c r="AP378" s="43"/>
      <c r="AQ378" s="44"/>
      <c r="AR378" s="37"/>
      <c r="AS378" s="37"/>
      <c r="AT378" s="37"/>
      <c r="AU378" s="38"/>
      <c r="AV378" s="38"/>
      <c r="AW378" s="38"/>
      <c r="AX378" s="38"/>
      <c r="AY378" s="38"/>
      <c r="BG378" s="43"/>
      <c r="BH378" s="44"/>
      <c r="BI378" s="43"/>
      <c r="BJ378" s="44"/>
      <c r="BK378" s="43"/>
      <c r="BL378" s="44"/>
      <c r="BM378" s="43"/>
      <c r="BN378" s="44"/>
      <c r="BO378" s="43"/>
      <c r="BP378" s="44"/>
      <c r="BQ378" s="43"/>
      <c r="BR378" s="44"/>
      <c r="BS378" s="45"/>
      <c r="BT378" s="46"/>
      <c r="BU378" s="47"/>
      <c r="BV378" s="48"/>
      <c r="BW378" s="49"/>
      <c r="BX378" s="49"/>
      <c r="BY378" s="49"/>
      <c r="BZ378" s="50"/>
    </row>
    <row r="379" spans="32:78" x14ac:dyDescent="0.25">
      <c r="AF379" s="51"/>
      <c r="AG379" s="52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7"/>
      <c r="AS379" s="37"/>
      <c r="AT379" s="37"/>
      <c r="AU379" s="53"/>
      <c r="AV379" s="54"/>
      <c r="AW379" s="54"/>
      <c r="AX379" s="54"/>
      <c r="AY379" s="55"/>
      <c r="BG379" s="51"/>
      <c r="BH379" s="52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45"/>
      <c r="BT379" s="46"/>
      <c r="BU379" s="47"/>
      <c r="BV379" s="53"/>
      <c r="BW379" s="54"/>
      <c r="BX379" s="54"/>
      <c r="BY379" s="54"/>
      <c r="BZ379" s="55"/>
    </row>
    <row r="380" spans="32:78" x14ac:dyDescent="0.25">
      <c r="AF380" s="51"/>
      <c r="AG380" s="52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7"/>
      <c r="AS380" s="37"/>
      <c r="AT380" s="37"/>
      <c r="AU380" s="53"/>
      <c r="AV380" s="54"/>
      <c r="AW380" s="54"/>
      <c r="AX380" s="54"/>
      <c r="AY380" s="55"/>
      <c r="BG380" s="51"/>
      <c r="BH380" s="52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45"/>
      <c r="BT380" s="46"/>
      <c r="BU380" s="47"/>
      <c r="BV380" s="53"/>
      <c r="BW380" s="54"/>
      <c r="BX380" s="54"/>
      <c r="BY380" s="54"/>
      <c r="BZ380" s="55"/>
    </row>
    <row r="381" spans="32:78" x14ac:dyDescent="0.25"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7"/>
      <c r="AS381" s="37"/>
      <c r="AT381" s="37"/>
      <c r="AU381" s="38"/>
      <c r="AV381" s="38"/>
      <c r="AW381" s="38"/>
      <c r="AX381" s="38"/>
      <c r="AY381" s="38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7"/>
      <c r="BT381" s="37"/>
      <c r="BU381" s="37"/>
      <c r="BV381" s="38"/>
      <c r="BW381" s="38"/>
      <c r="BX381" s="38"/>
      <c r="BY381" s="38"/>
      <c r="BZ381" s="38"/>
    </row>
    <row r="382" spans="32:78" x14ac:dyDescent="0.25"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7"/>
      <c r="AS382" s="37"/>
      <c r="AT382" s="37"/>
      <c r="AU382" s="38"/>
      <c r="AV382" s="38"/>
      <c r="AW382" s="38"/>
      <c r="AX382" s="38"/>
      <c r="AY382" s="38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7"/>
      <c r="BT382" s="37"/>
      <c r="BU382" s="37"/>
      <c r="BV382" s="38"/>
      <c r="BW382" s="38"/>
      <c r="BX382" s="38"/>
      <c r="BY382" s="38"/>
      <c r="BZ382" s="38"/>
    </row>
    <row r="383" spans="32:78" x14ac:dyDescent="0.25"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7"/>
      <c r="AS383" s="37"/>
      <c r="AT383" s="37"/>
      <c r="AU383" s="38"/>
      <c r="AV383" s="38"/>
      <c r="AW383" s="38"/>
      <c r="AX383" s="38"/>
      <c r="AY383" s="38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7"/>
      <c r="BT383" s="37"/>
      <c r="BU383" s="37"/>
      <c r="BV383" s="38"/>
      <c r="BW383" s="38"/>
      <c r="BX383" s="38"/>
      <c r="BY383" s="38"/>
      <c r="BZ383" s="38"/>
    </row>
    <row r="384" spans="32:78" x14ac:dyDescent="0.25"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7"/>
      <c r="AS384" s="37"/>
      <c r="AT384" s="37"/>
      <c r="AU384" s="38"/>
      <c r="AV384" s="38"/>
      <c r="AW384" s="38"/>
      <c r="AX384" s="38"/>
      <c r="AY384" s="38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7"/>
      <c r="BT384" s="37"/>
      <c r="BU384" s="37"/>
      <c r="BV384" s="38"/>
      <c r="BW384" s="38"/>
      <c r="BX384" s="38"/>
      <c r="BY384" s="38"/>
      <c r="BZ384" s="38"/>
    </row>
    <row r="385" spans="32:83" x14ac:dyDescent="0.25"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7"/>
      <c r="AS385" s="37"/>
      <c r="AT385" s="37"/>
      <c r="AU385" s="38"/>
      <c r="AV385" s="38"/>
      <c r="AW385" s="38"/>
      <c r="AX385" s="38"/>
      <c r="AY385" s="38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7"/>
      <c r="BT385" s="37"/>
      <c r="BU385" s="37"/>
      <c r="BV385" s="38"/>
      <c r="BW385" s="38"/>
      <c r="BX385" s="38"/>
      <c r="BY385" s="38"/>
      <c r="BZ385" s="38"/>
    </row>
    <row r="386" spans="32:83" x14ac:dyDescent="0.25"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7"/>
      <c r="AS386" s="37"/>
      <c r="AT386" s="37"/>
      <c r="AU386" s="38"/>
      <c r="AV386" s="38"/>
      <c r="AW386" s="38"/>
      <c r="AX386" s="38"/>
      <c r="AY386" s="38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7"/>
      <c r="BT386" s="37"/>
      <c r="BU386" s="37"/>
      <c r="BV386" s="38"/>
      <c r="BW386" s="38"/>
      <c r="BX386" s="38"/>
      <c r="BY386" s="38"/>
      <c r="BZ386" s="38"/>
    </row>
    <row r="387" spans="32:83" x14ac:dyDescent="0.25"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7"/>
      <c r="AS387" s="37"/>
      <c r="AT387" s="37"/>
      <c r="AU387" s="38"/>
      <c r="AV387" s="38"/>
      <c r="AW387" s="38"/>
      <c r="AX387" s="38"/>
      <c r="AY387" s="38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7"/>
      <c r="BT387" s="37"/>
      <c r="BU387" s="37"/>
      <c r="BV387" s="38"/>
      <c r="BW387" s="38"/>
      <c r="BX387" s="38"/>
      <c r="BY387" s="38"/>
      <c r="BZ387" s="38"/>
    </row>
    <row r="388" spans="32:83" x14ac:dyDescent="0.25">
      <c r="AF388" s="39">
        <f>SUM(AF357:AF387)</f>
        <v>65679</v>
      </c>
      <c r="AG388" s="39"/>
      <c r="AH388" s="39">
        <f>SUM(AH357:AH387)</f>
        <v>-4150</v>
      </c>
      <c r="AI388" s="39"/>
      <c r="AJ388" s="39">
        <f>SUM(AJ357:AJ387)</f>
        <v>-11447</v>
      </c>
      <c r="AK388" s="39"/>
      <c r="AL388" s="39">
        <f>SUM(AL358:AL387)</f>
        <v>0</v>
      </c>
      <c r="AM388" s="39"/>
      <c r="AN388" s="39">
        <f>SUM(AN357:AN387)</f>
        <v>-27139</v>
      </c>
      <c r="AO388" s="39"/>
      <c r="AP388" s="39">
        <f>SUM(AP357:AP387)</f>
        <v>-6505</v>
      </c>
      <c r="AQ388" s="39"/>
      <c r="AR388" s="42"/>
      <c r="AS388" s="42"/>
      <c r="AT388" s="42"/>
      <c r="AU388" s="42"/>
      <c r="AV388" s="42"/>
      <c r="AW388" s="42"/>
      <c r="AX388" s="42"/>
      <c r="AY388" s="42"/>
      <c r="BG388" s="39">
        <f>SUM(BG357:BG387)</f>
        <v>22426</v>
      </c>
      <c r="BH388" s="39"/>
      <c r="BI388" s="39">
        <f>SUM(BI357:BI387)</f>
        <v>0</v>
      </c>
      <c r="BJ388" s="39"/>
      <c r="BK388" s="39">
        <f>SUM(BK357:BK387)</f>
        <v>-9539</v>
      </c>
      <c r="BL388" s="39"/>
      <c r="BM388" s="39">
        <f>SUM(BM358:BM387)</f>
        <v>0</v>
      </c>
      <c r="BN388" s="39"/>
      <c r="BO388" s="39">
        <f>SUM(BO357:BO387)</f>
        <v>0</v>
      </c>
      <c r="BP388" s="39"/>
      <c r="BQ388" s="39">
        <f>SUM(BQ357:BQ387)</f>
        <v>0</v>
      </c>
      <c r="BR388" s="39"/>
      <c r="BS388" s="42"/>
      <c r="BT388" s="42"/>
      <c r="BU388" s="42"/>
      <c r="BV388" s="42"/>
      <c r="BW388" s="42"/>
      <c r="BX388" s="42"/>
      <c r="BY388" s="42"/>
      <c r="BZ388" s="42"/>
    </row>
    <row r="390" spans="32:83" x14ac:dyDescent="0.25">
      <c r="AF390" s="70" t="s">
        <v>44</v>
      </c>
      <c r="AG390" s="71"/>
      <c r="AH390" s="70">
        <v>2016</v>
      </c>
      <c r="AI390" s="72"/>
      <c r="BG390" s="70" t="s">
        <v>44</v>
      </c>
      <c r="BH390" s="71"/>
      <c r="BI390" s="70">
        <v>2015</v>
      </c>
      <c r="BJ390" s="72"/>
    </row>
    <row r="391" spans="32:83" x14ac:dyDescent="0.25">
      <c r="AF391" s="63" t="s">
        <v>3</v>
      </c>
      <c r="AG391" s="64"/>
      <c r="AH391" s="63" t="s">
        <v>4</v>
      </c>
      <c r="AI391" s="64"/>
      <c r="AJ391" s="63" t="s">
        <v>5</v>
      </c>
      <c r="AK391" s="64"/>
      <c r="AL391" s="63" t="s">
        <v>6</v>
      </c>
      <c r="AM391" s="64"/>
      <c r="AN391" s="63" t="s">
        <v>7</v>
      </c>
      <c r="AO391" s="64"/>
      <c r="AP391" s="66" t="s">
        <v>8</v>
      </c>
      <c r="AQ391" s="67"/>
      <c r="AR391" s="66" t="s">
        <v>9</v>
      </c>
      <c r="AS391" s="68"/>
      <c r="AT391" s="67"/>
      <c r="AU391" s="66" t="s">
        <v>10</v>
      </c>
      <c r="AV391" s="68"/>
      <c r="AW391" s="68"/>
      <c r="AX391" s="68"/>
      <c r="AY391" s="67"/>
      <c r="BG391" s="63" t="s">
        <v>3</v>
      </c>
      <c r="BH391" s="64"/>
      <c r="BI391" s="63" t="s">
        <v>4</v>
      </c>
      <c r="BJ391" s="64"/>
      <c r="BK391" s="63" t="s">
        <v>5</v>
      </c>
      <c r="BL391" s="64"/>
      <c r="BM391" s="63" t="s">
        <v>6</v>
      </c>
      <c r="BN391" s="64"/>
      <c r="BO391" s="63" t="s">
        <v>7</v>
      </c>
      <c r="BP391" s="64"/>
      <c r="BQ391" s="66" t="s">
        <v>8</v>
      </c>
      <c r="BR391" s="67"/>
      <c r="BS391" s="66" t="s">
        <v>9</v>
      </c>
      <c r="BT391" s="68"/>
      <c r="BU391" s="67"/>
      <c r="BV391" s="66" t="s">
        <v>10</v>
      </c>
      <c r="BW391" s="68"/>
      <c r="BX391" s="68"/>
      <c r="BY391" s="68"/>
      <c r="BZ391" s="67"/>
    </row>
    <row r="392" spans="32:83" x14ac:dyDescent="0.25">
      <c r="AF392" s="43">
        <v>192461</v>
      </c>
      <c r="AG392" s="44"/>
      <c r="AH392" s="43"/>
      <c r="AI392" s="44"/>
      <c r="AJ392" s="43"/>
      <c r="AK392" s="44"/>
      <c r="AL392" s="43"/>
      <c r="AM392" s="44"/>
      <c r="AN392" s="43"/>
      <c r="AO392" s="44"/>
      <c r="AP392" s="43"/>
      <c r="AQ392" s="44"/>
      <c r="AR392" s="45"/>
      <c r="AS392" s="46"/>
      <c r="AT392" s="47"/>
      <c r="AU392" s="48" t="s">
        <v>11</v>
      </c>
      <c r="AV392" s="49"/>
      <c r="AW392" s="49"/>
      <c r="AX392" s="49"/>
      <c r="AY392" s="50"/>
      <c r="BA392" s="69" t="s">
        <v>12</v>
      </c>
      <c r="BB392" s="69"/>
      <c r="BC392" s="69"/>
      <c r="BD392" s="69"/>
      <c r="BG392" s="60">
        <v>60941</v>
      </c>
      <c r="BH392" s="61"/>
      <c r="BI392" s="43"/>
      <c r="BJ392" s="44"/>
      <c r="BK392" s="43"/>
      <c r="BL392" s="44"/>
      <c r="BM392" s="43"/>
      <c r="BN392" s="44"/>
      <c r="BO392" s="43"/>
      <c r="BP392" s="44"/>
      <c r="BQ392" s="43"/>
      <c r="BR392" s="44"/>
      <c r="BS392" s="45">
        <v>42339</v>
      </c>
      <c r="BT392" s="46"/>
      <c r="BU392" s="47"/>
      <c r="BV392" s="48" t="s">
        <v>11</v>
      </c>
      <c r="BW392" s="49"/>
      <c r="BX392" s="49"/>
      <c r="BY392" s="49"/>
      <c r="BZ392" s="50"/>
      <c r="CB392" s="69" t="s">
        <v>12</v>
      </c>
      <c r="CC392" s="69"/>
      <c r="CD392" s="69"/>
      <c r="CE392" s="69"/>
    </row>
    <row r="393" spans="32:83" x14ac:dyDescent="0.25">
      <c r="AF393" s="43"/>
      <c r="AG393" s="44"/>
      <c r="AH393" s="43"/>
      <c r="AI393" s="44"/>
      <c r="AJ393" s="43"/>
      <c r="AK393" s="44"/>
      <c r="AL393" s="43"/>
      <c r="AM393" s="44"/>
      <c r="AN393" s="43"/>
      <c r="AO393" s="44"/>
      <c r="AP393" s="43">
        <v>-1220</v>
      </c>
      <c r="AQ393" s="44"/>
      <c r="AR393" s="45"/>
      <c r="AS393" s="46"/>
      <c r="AT393" s="47"/>
      <c r="AU393" s="48" t="s">
        <v>13</v>
      </c>
      <c r="AV393" s="49"/>
      <c r="AW393" s="49"/>
      <c r="AX393" s="49"/>
      <c r="AY393" s="50"/>
      <c r="BA393" s="65" t="s">
        <v>3</v>
      </c>
      <c r="BB393" s="65"/>
      <c r="BC393" s="36">
        <f>AF423</f>
        <v>151519</v>
      </c>
      <c r="BD393" s="36"/>
      <c r="BG393" s="60"/>
      <c r="BH393" s="61"/>
      <c r="BI393" s="43"/>
      <c r="BJ393" s="44"/>
      <c r="BK393" s="43"/>
      <c r="BL393" s="44"/>
      <c r="BM393" s="43"/>
      <c r="BN393" s="44"/>
      <c r="BO393" s="60">
        <v>-4999</v>
      </c>
      <c r="BP393" s="61"/>
      <c r="BQ393" s="43"/>
      <c r="BR393" s="44"/>
      <c r="BS393" s="45">
        <v>42340</v>
      </c>
      <c r="BT393" s="46"/>
      <c r="BU393" s="47"/>
      <c r="BV393" s="74" t="s">
        <v>192</v>
      </c>
      <c r="BW393" s="75"/>
      <c r="BX393" s="75"/>
      <c r="BY393" s="75"/>
      <c r="BZ393" s="76"/>
      <c r="CB393" s="65" t="s">
        <v>3</v>
      </c>
      <c r="CC393" s="65"/>
      <c r="CD393" s="36">
        <f>BG423</f>
        <v>82630</v>
      </c>
      <c r="CE393" s="36"/>
    </row>
    <row r="394" spans="32:83" x14ac:dyDescent="0.25">
      <c r="AF394" s="43"/>
      <c r="AG394" s="44"/>
      <c r="AH394" s="43"/>
      <c r="AI394" s="44"/>
      <c r="AJ394" s="43"/>
      <c r="AK394" s="44"/>
      <c r="AL394" s="43"/>
      <c r="AM394" s="44"/>
      <c r="AN394" s="43"/>
      <c r="AO394" s="44"/>
      <c r="AP394" s="43">
        <v>-1613</v>
      </c>
      <c r="AQ394" s="44"/>
      <c r="AR394" s="45"/>
      <c r="AS394" s="46"/>
      <c r="AT394" s="47"/>
      <c r="AU394" s="48" t="s">
        <v>15</v>
      </c>
      <c r="AV394" s="49"/>
      <c r="AW394" s="49"/>
      <c r="AX394" s="49"/>
      <c r="AY394" s="50"/>
      <c r="BA394" s="65" t="s">
        <v>4</v>
      </c>
      <c r="BB394" s="65"/>
      <c r="BC394" s="51">
        <f>AH423</f>
        <v>-2495</v>
      </c>
      <c r="BD394" s="52"/>
      <c r="BG394" s="60"/>
      <c r="BH394" s="61"/>
      <c r="BI394" s="43"/>
      <c r="BJ394" s="44"/>
      <c r="BK394" s="43"/>
      <c r="BL394" s="44"/>
      <c r="BM394" s="43"/>
      <c r="BN394" s="44"/>
      <c r="BO394" s="60">
        <v>-4250</v>
      </c>
      <c r="BP394" s="61"/>
      <c r="BQ394" s="43"/>
      <c r="BR394" s="44"/>
      <c r="BS394" s="45">
        <v>42340</v>
      </c>
      <c r="BT394" s="46"/>
      <c r="BU394" s="47"/>
      <c r="BV394" s="74" t="s">
        <v>193</v>
      </c>
      <c r="BW394" s="75"/>
      <c r="BX394" s="75"/>
      <c r="BY394" s="75"/>
      <c r="BZ394" s="76"/>
      <c r="CB394" s="65" t="s">
        <v>4</v>
      </c>
      <c r="CC394" s="65"/>
      <c r="CD394" s="51">
        <f>BI423</f>
        <v>0</v>
      </c>
      <c r="CE394" s="52"/>
    </row>
    <row r="395" spans="32:83" x14ac:dyDescent="0.25">
      <c r="AF395" s="43"/>
      <c r="AG395" s="44"/>
      <c r="AH395" s="43"/>
      <c r="AI395" s="44"/>
      <c r="AJ395" s="43"/>
      <c r="AK395" s="44"/>
      <c r="AL395" s="43"/>
      <c r="AM395" s="44"/>
      <c r="AN395" s="43"/>
      <c r="AO395" s="44"/>
      <c r="AP395" s="43">
        <v>-1399</v>
      </c>
      <c r="AQ395" s="44"/>
      <c r="AR395" s="45"/>
      <c r="AS395" s="46"/>
      <c r="AT395" s="47"/>
      <c r="AU395" s="48" t="s">
        <v>71</v>
      </c>
      <c r="AV395" s="49"/>
      <c r="AW395" s="49"/>
      <c r="AX395" s="49"/>
      <c r="AY395" s="50"/>
      <c r="BA395" s="63" t="s">
        <v>5</v>
      </c>
      <c r="BB395" s="64"/>
      <c r="BC395" s="51">
        <f>AJ423</f>
        <v>-9258</v>
      </c>
      <c r="BD395" s="52"/>
      <c r="BG395" s="60"/>
      <c r="BH395" s="61"/>
      <c r="BI395" s="43"/>
      <c r="BJ395" s="44"/>
      <c r="BK395" s="43"/>
      <c r="BL395" s="44"/>
      <c r="BM395" s="43"/>
      <c r="BN395" s="44"/>
      <c r="BO395" s="60">
        <v>-1450</v>
      </c>
      <c r="BP395" s="61"/>
      <c r="BQ395" s="43"/>
      <c r="BR395" s="44"/>
      <c r="BS395" s="45">
        <v>42342</v>
      </c>
      <c r="BT395" s="46"/>
      <c r="BU395" s="47"/>
      <c r="BV395" s="74" t="s">
        <v>194</v>
      </c>
      <c r="BW395" s="75"/>
      <c r="BX395" s="75"/>
      <c r="BY395" s="75"/>
      <c r="BZ395" s="76"/>
      <c r="CB395" s="63" t="s">
        <v>5</v>
      </c>
      <c r="CC395" s="64"/>
      <c r="CD395" s="51">
        <f>BK423</f>
        <v>-4101</v>
      </c>
      <c r="CE395" s="52"/>
    </row>
    <row r="396" spans="32:83" x14ac:dyDescent="0.25">
      <c r="AF396" s="43"/>
      <c r="AG396" s="44"/>
      <c r="AH396" s="43"/>
      <c r="AI396" s="44"/>
      <c r="AJ396" s="43"/>
      <c r="AK396" s="44"/>
      <c r="AL396" s="43"/>
      <c r="AM396" s="44"/>
      <c r="AN396" s="43"/>
      <c r="AO396" s="44"/>
      <c r="AP396" s="43">
        <v>-1739</v>
      </c>
      <c r="AQ396" s="44"/>
      <c r="AR396" s="45"/>
      <c r="AS396" s="46"/>
      <c r="AT396" s="47"/>
      <c r="AU396" s="48" t="s">
        <v>298</v>
      </c>
      <c r="AV396" s="49"/>
      <c r="AW396" s="49"/>
      <c r="AX396" s="49"/>
      <c r="AY396" s="50"/>
      <c r="BA396" s="63" t="s">
        <v>6</v>
      </c>
      <c r="BB396" s="64"/>
      <c r="BC396" s="51">
        <f>AL423</f>
        <v>0</v>
      </c>
      <c r="BD396" s="52"/>
      <c r="BG396" s="60"/>
      <c r="BH396" s="61"/>
      <c r="BI396" s="43"/>
      <c r="BJ396" s="44"/>
      <c r="BK396" s="60">
        <v>-530</v>
      </c>
      <c r="BL396" s="61"/>
      <c r="BM396" s="43"/>
      <c r="BN396" s="44"/>
      <c r="BO396" s="60"/>
      <c r="BP396" s="61"/>
      <c r="BQ396" s="43"/>
      <c r="BR396" s="44"/>
      <c r="BS396" s="45">
        <v>42343</v>
      </c>
      <c r="BT396" s="46"/>
      <c r="BU396" s="47"/>
      <c r="BV396" s="74" t="s">
        <v>195</v>
      </c>
      <c r="BW396" s="75"/>
      <c r="BX396" s="75"/>
      <c r="BY396" s="75"/>
      <c r="BZ396" s="76"/>
      <c r="CB396" s="63" t="s">
        <v>6</v>
      </c>
      <c r="CC396" s="64"/>
      <c r="CD396" s="51">
        <f>BM423</f>
        <v>0</v>
      </c>
      <c r="CE396" s="52"/>
    </row>
    <row r="397" spans="32:83" x14ac:dyDescent="0.25">
      <c r="AF397" s="43">
        <v>20000</v>
      </c>
      <c r="AG397" s="44"/>
      <c r="AH397" s="43"/>
      <c r="AI397" s="44"/>
      <c r="AJ397" s="43"/>
      <c r="AK397" s="44"/>
      <c r="AL397" s="43"/>
      <c r="AM397" s="44"/>
      <c r="AN397" s="43"/>
      <c r="AO397" s="44"/>
      <c r="AP397" s="43"/>
      <c r="AQ397" s="44"/>
      <c r="AR397" s="45"/>
      <c r="AS397" s="46"/>
      <c r="AT397" s="47"/>
      <c r="AU397" s="48" t="s">
        <v>16</v>
      </c>
      <c r="AV397" s="49"/>
      <c r="AW397" s="49"/>
      <c r="AX397" s="49"/>
      <c r="AY397" s="50"/>
      <c r="BA397" s="63" t="s">
        <v>7</v>
      </c>
      <c r="BB397" s="64"/>
      <c r="BC397" s="51">
        <f>AN423</f>
        <v>-76109</v>
      </c>
      <c r="BD397" s="52"/>
      <c r="BG397" s="60"/>
      <c r="BH397" s="61"/>
      <c r="BI397" s="43"/>
      <c r="BJ397" s="44"/>
      <c r="BK397" s="60">
        <v>-530</v>
      </c>
      <c r="BL397" s="61"/>
      <c r="BM397" s="43"/>
      <c r="BN397" s="44"/>
      <c r="BO397" s="60"/>
      <c r="BP397" s="61"/>
      <c r="BQ397" s="43"/>
      <c r="BR397" s="44"/>
      <c r="BS397" s="45">
        <v>42343</v>
      </c>
      <c r="BT397" s="46"/>
      <c r="BU397" s="47"/>
      <c r="BV397" s="74" t="s">
        <v>196</v>
      </c>
      <c r="BW397" s="75"/>
      <c r="BX397" s="75"/>
      <c r="BY397" s="75"/>
      <c r="BZ397" s="76"/>
      <c r="CB397" s="63" t="s">
        <v>7</v>
      </c>
      <c r="CC397" s="64"/>
      <c r="CD397" s="51">
        <f>BO423</f>
        <v>-22722</v>
      </c>
      <c r="CE397" s="52"/>
    </row>
    <row r="398" spans="32:83" x14ac:dyDescent="0.25">
      <c r="AF398" s="43">
        <v>-61488</v>
      </c>
      <c r="AG398" s="44"/>
      <c r="AH398" s="43"/>
      <c r="AI398" s="44"/>
      <c r="AJ398" s="43"/>
      <c r="AK398" s="44"/>
      <c r="AL398" s="43"/>
      <c r="AM398" s="44"/>
      <c r="AN398" s="43"/>
      <c r="AO398" s="44"/>
      <c r="AP398" s="43"/>
      <c r="AQ398" s="44"/>
      <c r="AR398" s="45"/>
      <c r="AS398" s="46"/>
      <c r="AT398" s="47"/>
      <c r="AU398" s="3" t="s">
        <v>14</v>
      </c>
      <c r="AV398" s="4"/>
      <c r="AW398" s="4"/>
      <c r="AX398" s="4"/>
      <c r="AY398" s="5"/>
      <c r="BA398" s="63" t="s">
        <v>17</v>
      </c>
      <c r="BB398" s="64"/>
      <c r="BC398" s="51">
        <f>AP423</f>
        <v>-6441</v>
      </c>
      <c r="BD398" s="52"/>
      <c r="BG398" s="60">
        <v>26900</v>
      </c>
      <c r="BH398" s="61"/>
      <c r="BI398" s="43"/>
      <c r="BJ398" s="44"/>
      <c r="BK398" s="60"/>
      <c r="BL398" s="61"/>
      <c r="BM398" s="43"/>
      <c r="BN398" s="44"/>
      <c r="BO398" s="60"/>
      <c r="BP398" s="61"/>
      <c r="BQ398" s="43"/>
      <c r="BR398" s="44"/>
      <c r="BS398" s="45">
        <v>42348</v>
      </c>
      <c r="BT398" s="46"/>
      <c r="BU398" s="47"/>
      <c r="BV398" s="74" t="s">
        <v>197</v>
      </c>
      <c r="BW398" s="75"/>
      <c r="BX398" s="75"/>
      <c r="BY398" s="75"/>
      <c r="BZ398" s="76"/>
      <c r="CB398" s="63" t="s">
        <v>17</v>
      </c>
      <c r="CC398" s="64"/>
      <c r="CD398" s="51">
        <f>BQ423</f>
        <v>0</v>
      </c>
      <c r="CE398" s="52"/>
    </row>
    <row r="399" spans="32:83" x14ac:dyDescent="0.25">
      <c r="AF399" s="43"/>
      <c r="AG399" s="44"/>
      <c r="AH399" s="43"/>
      <c r="AI399" s="44"/>
      <c r="AJ399" s="43"/>
      <c r="AK399" s="44"/>
      <c r="AL399" s="43"/>
      <c r="AM399" s="44"/>
      <c r="AN399" s="43">
        <v>-21995</v>
      </c>
      <c r="AO399" s="44"/>
      <c r="AP399" s="43"/>
      <c r="AQ399" s="44"/>
      <c r="AR399" s="45"/>
      <c r="AS399" s="46"/>
      <c r="AT399" s="47"/>
      <c r="AU399" s="48" t="s">
        <v>350</v>
      </c>
      <c r="AV399" s="49"/>
      <c r="AW399" s="49"/>
      <c r="AX399" s="49"/>
      <c r="AY399" s="50"/>
      <c r="BA399" s="56" t="s">
        <v>2</v>
      </c>
      <c r="BB399" s="57"/>
      <c r="BC399" s="58">
        <f>SUM(BC393:BD398)</f>
        <v>57216</v>
      </c>
      <c r="BD399" s="59"/>
      <c r="BG399" s="60"/>
      <c r="BH399" s="61"/>
      <c r="BI399" s="43"/>
      <c r="BJ399" s="44"/>
      <c r="BK399" s="60"/>
      <c r="BL399" s="61"/>
      <c r="BM399" s="43"/>
      <c r="BN399" s="44"/>
      <c r="BO399" s="60">
        <v>-1650</v>
      </c>
      <c r="BP399" s="61"/>
      <c r="BQ399" s="43"/>
      <c r="BR399" s="44"/>
      <c r="BS399" s="45">
        <v>42354</v>
      </c>
      <c r="BT399" s="46"/>
      <c r="BU399" s="47"/>
      <c r="BV399" s="74" t="s">
        <v>198</v>
      </c>
      <c r="BW399" s="75"/>
      <c r="BX399" s="75"/>
      <c r="BY399" s="75"/>
      <c r="BZ399" s="76"/>
      <c r="CB399" s="56" t="s">
        <v>2</v>
      </c>
      <c r="CC399" s="57"/>
      <c r="CD399" s="58">
        <f>SUM(CD393:CE398)</f>
        <v>55807</v>
      </c>
      <c r="CE399" s="59"/>
    </row>
    <row r="400" spans="32:83" x14ac:dyDescent="0.25">
      <c r="AF400" s="43"/>
      <c r="AG400" s="44"/>
      <c r="AH400" s="43"/>
      <c r="AI400" s="44"/>
      <c r="AJ400" s="43"/>
      <c r="AK400" s="44"/>
      <c r="AL400" s="43"/>
      <c r="AM400" s="44"/>
      <c r="AN400" s="43">
        <v>-2995</v>
      </c>
      <c r="AO400" s="44"/>
      <c r="AP400" s="43"/>
      <c r="AQ400" s="44"/>
      <c r="AR400" s="45"/>
      <c r="AS400" s="46"/>
      <c r="AT400" s="47"/>
      <c r="AU400" s="48" t="s">
        <v>351</v>
      </c>
      <c r="AV400" s="49"/>
      <c r="AW400" s="49"/>
      <c r="AX400" s="49"/>
      <c r="AY400" s="50"/>
      <c r="BG400" s="60"/>
      <c r="BH400" s="61"/>
      <c r="BI400" s="43"/>
      <c r="BJ400" s="44"/>
      <c r="BK400" s="60">
        <v>-1117</v>
      </c>
      <c r="BL400" s="61"/>
      <c r="BM400" s="43"/>
      <c r="BN400" s="44"/>
      <c r="BO400" s="60"/>
      <c r="BP400" s="61"/>
      <c r="BQ400" s="43"/>
      <c r="BR400" s="44"/>
      <c r="BS400" s="45">
        <v>42355</v>
      </c>
      <c r="BT400" s="46"/>
      <c r="BU400" s="47"/>
      <c r="BV400" s="74" t="s">
        <v>199</v>
      </c>
      <c r="BW400" s="75"/>
      <c r="BX400" s="75"/>
      <c r="BY400" s="75"/>
      <c r="BZ400" s="76"/>
    </row>
    <row r="401" spans="32:78" x14ac:dyDescent="0.25">
      <c r="AF401" s="43"/>
      <c r="AG401" s="44"/>
      <c r="AH401" s="43"/>
      <c r="AI401" s="44"/>
      <c r="AJ401" s="43"/>
      <c r="AK401" s="44"/>
      <c r="AL401" s="43"/>
      <c r="AM401" s="44"/>
      <c r="AN401" s="43">
        <v>-4260</v>
      </c>
      <c r="AO401" s="44"/>
      <c r="AP401" s="43"/>
      <c r="AQ401" s="44"/>
      <c r="AR401" s="45"/>
      <c r="AS401" s="46"/>
      <c r="AT401" s="47"/>
      <c r="AU401" s="48" t="s">
        <v>352</v>
      </c>
      <c r="AV401" s="49"/>
      <c r="AW401" s="49"/>
      <c r="AX401" s="49"/>
      <c r="AY401" s="50"/>
      <c r="BG401" s="60"/>
      <c r="BH401" s="61"/>
      <c r="BI401" s="43"/>
      <c r="BJ401" s="44"/>
      <c r="BK401" s="60"/>
      <c r="BL401" s="61"/>
      <c r="BM401" s="43"/>
      <c r="BN401" s="44"/>
      <c r="BO401" s="60">
        <v>-3500</v>
      </c>
      <c r="BP401" s="61"/>
      <c r="BQ401" s="43"/>
      <c r="BR401" s="44"/>
      <c r="BS401" s="45">
        <v>42360</v>
      </c>
      <c r="BT401" s="46"/>
      <c r="BU401" s="47"/>
      <c r="BV401" s="74" t="s">
        <v>200</v>
      </c>
      <c r="BW401" s="75"/>
      <c r="BX401" s="75"/>
      <c r="BY401" s="75"/>
      <c r="BZ401" s="76"/>
    </row>
    <row r="402" spans="32:78" x14ac:dyDescent="0.25">
      <c r="AF402" s="43"/>
      <c r="AG402" s="44"/>
      <c r="AH402" s="43"/>
      <c r="AI402" s="44"/>
      <c r="AJ402" s="43"/>
      <c r="AK402" s="44"/>
      <c r="AL402" s="43"/>
      <c r="AM402" s="44"/>
      <c r="AN402" s="43">
        <v>-2580</v>
      </c>
      <c r="AO402" s="44"/>
      <c r="AP402" s="43"/>
      <c r="AQ402" s="44"/>
      <c r="AR402" s="45"/>
      <c r="AS402" s="46"/>
      <c r="AT402" s="47"/>
      <c r="AU402" s="48" t="s">
        <v>353</v>
      </c>
      <c r="AV402" s="49"/>
      <c r="AW402" s="49"/>
      <c r="AX402" s="49"/>
      <c r="AY402" s="50"/>
      <c r="BG402" s="60"/>
      <c r="BH402" s="61"/>
      <c r="BI402" s="43"/>
      <c r="BJ402" s="44"/>
      <c r="BK402" s="60"/>
      <c r="BL402" s="61"/>
      <c r="BM402" s="43"/>
      <c r="BN402" s="44"/>
      <c r="BO402" s="60">
        <v>-5000</v>
      </c>
      <c r="BP402" s="61"/>
      <c r="BQ402" s="43"/>
      <c r="BR402" s="44"/>
      <c r="BS402" s="45">
        <v>42364</v>
      </c>
      <c r="BT402" s="46"/>
      <c r="BU402" s="47"/>
      <c r="BV402" s="74" t="s">
        <v>201</v>
      </c>
      <c r="BW402" s="75"/>
      <c r="BX402" s="75"/>
      <c r="BY402" s="75"/>
      <c r="BZ402" s="76"/>
    </row>
    <row r="403" spans="32:78" x14ac:dyDescent="0.25">
      <c r="AF403" s="43"/>
      <c r="AG403" s="44"/>
      <c r="AH403" s="43"/>
      <c r="AI403" s="44"/>
      <c r="AJ403" s="43"/>
      <c r="AK403" s="44"/>
      <c r="AL403" s="43"/>
      <c r="AM403" s="44"/>
      <c r="AN403" s="43">
        <v>-3919</v>
      </c>
      <c r="AO403" s="44"/>
      <c r="AP403" s="43"/>
      <c r="AQ403" s="44"/>
      <c r="AR403" s="45"/>
      <c r="AS403" s="46"/>
      <c r="AT403" s="47"/>
      <c r="AU403" s="48" t="s">
        <v>354</v>
      </c>
      <c r="AV403" s="49"/>
      <c r="AW403" s="49"/>
      <c r="AX403" s="49"/>
      <c r="AY403" s="50"/>
      <c r="BG403" s="60">
        <v>20000</v>
      </c>
      <c r="BH403" s="61"/>
      <c r="BI403" s="43"/>
      <c r="BJ403" s="44"/>
      <c r="BK403" s="60"/>
      <c r="BL403" s="61"/>
      <c r="BM403" s="43"/>
      <c r="BN403" s="44"/>
      <c r="BO403" s="60"/>
      <c r="BP403" s="61"/>
      <c r="BQ403" s="43"/>
      <c r="BR403" s="44"/>
      <c r="BS403" s="45">
        <v>42364</v>
      </c>
      <c r="BT403" s="46"/>
      <c r="BU403" s="47"/>
      <c r="BV403" s="74" t="s">
        <v>202</v>
      </c>
      <c r="BW403" s="75"/>
      <c r="BX403" s="75"/>
      <c r="BY403" s="75"/>
      <c r="BZ403" s="76"/>
    </row>
    <row r="404" spans="32:78" x14ac:dyDescent="0.25">
      <c r="AF404" s="43"/>
      <c r="AG404" s="44"/>
      <c r="AH404" s="43"/>
      <c r="AI404" s="44"/>
      <c r="AJ404" s="43"/>
      <c r="AK404" s="44"/>
      <c r="AL404" s="43"/>
      <c r="AM404" s="44"/>
      <c r="AN404" s="43">
        <v>-4290</v>
      </c>
      <c r="AO404" s="44"/>
      <c r="AP404" s="43"/>
      <c r="AQ404" s="44"/>
      <c r="AR404" s="45"/>
      <c r="AS404" s="46"/>
      <c r="AT404" s="47"/>
      <c r="AU404" s="48" t="s">
        <v>356</v>
      </c>
      <c r="AV404" s="49"/>
      <c r="AW404" s="49"/>
      <c r="AX404" s="49"/>
      <c r="AY404" s="50"/>
      <c r="BG404" s="43"/>
      <c r="BH404" s="44"/>
      <c r="BI404" s="43"/>
      <c r="BJ404" s="44"/>
      <c r="BK404" s="60"/>
      <c r="BL404" s="61"/>
      <c r="BM404" s="43"/>
      <c r="BN404" s="44"/>
      <c r="BO404" s="60">
        <v>-1873</v>
      </c>
      <c r="BP404" s="61"/>
      <c r="BQ404" s="43"/>
      <c r="BR404" s="44"/>
      <c r="BS404" s="45">
        <v>42364</v>
      </c>
      <c r="BT404" s="46"/>
      <c r="BU404" s="47"/>
      <c r="BV404" s="74" t="s">
        <v>203</v>
      </c>
      <c r="BW404" s="75"/>
      <c r="BX404" s="75"/>
      <c r="BY404" s="75"/>
      <c r="BZ404" s="76"/>
    </row>
    <row r="405" spans="32:78" x14ac:dyDescent="0.25">
      <c r="AF405" s="43"/>
      <c r="AG405" s="44"/>
      <c r="AH405" s="43"/>
      <c r="AI405" s="44"/>
      <c r="AJ405" s="43"/>
      <c r="AK405" s="44"/>
      <c r="AL405" s="43"/>
      <c r="AM405" s="44"/>
      <c r="AN405" s="43">
        <v>4499</v>
      </c>
      <c r="AO405" s="44"/>
      <c r="AP405" s="43"/>
      <c r="AQ405" s="44"/>
      <c r="AR405" s="45"/>
      <c r="AS405" s="46"/>
      <c r="AT405" s="47"/>
      <c r="AU405" s="48" t="s">
        <v>357</v>
      </c>
      <c r="AV405" s="49"/>
      <c r="AW405" s="49"/>
      <c r="AX405" s="49"/>
      <c r="AY405" s="50"/>
      <c r="BG405" s="60">
        <v>-39711</v>
      </c>
      <c r="BH405" s="61"/>
      <c r="BI405" s="43"/>
      <c r="BJ405" s="44"/>
      <c r="BK405" s="60"/>
      <c r="BL405" s="61"/>
      <c r="BM405" s="43"/>
      <c r="BN405" s="44"/>
      <c r="BO405" s="60"/>
      <c r="BP405" s="61"/>
      <c r="BQ405" s="43"/>
      <c r="BR405" s="44"/>
      <c r="BS405" s="45">
        <v>42368</v>
      </c>
      <c r="BT405" s="46"/>
      <c r="BU405" s="47"/>
      <c r="BV405" s="74" t="s">
        <v>204</v>
      </c>
      <c r="BW405" s="75"/>
      <c r="BX405" s="75"/>
      <c r="BY405" s="75"/>
      <c r="BZ405" s="76"/>
    </row>
    <row r="406" spans="32:78" x14ac:dyDescent="0.25">
      <c r="AF406" s="43"/>
      <c r="AG406" s="44"/>
      <c r="AH406" s="43"/>
      <c r="AI406" s="44"/>
      <c r="AJ406" s="43"/>
      <c r="AK406" s="44"/>
      <c r="AL406" s="43"/>
      <c r="AM406" s="44"/>
      <c r="AN406" s="43">
        <v>4499</v>
      </c>
      <c r="AO406" s="44"/>
      <c r="AP406" s="43"/>
      <c r="AQ406" s="44"/>
      <c r="AR406" s="45"/>
      <c r="AS406" s="46"/>
      <c r="AT406" s="47"/>
      <c r="AU406" s="48" t="s">
        <v>358</v>
      </c>
      <c r="AV406" s="49"/>
      <c r="AW406" s="49"/>
      <c r="AX406" s="49"/>
      <c r="AY406" s="50"/>
      <c r="BG406" s="60">
        <v>14500</v>
      </c>
      <c r="BH406" s="61"/>
      <c r="BI406" s="43"/>
      <c r="BJ406" s="44"/>
      <c r="BK406" s="60"/>
      <c r="BL406" s="61"/>
      <c r="BM406" s="43"/>
      <c r="BN406" s="44"/>
      <c r="BO406" s="43"/>
      <c r="BP406" s="44"/>
      <c r="BQ406" s="43"/>
      <c r="BR406" s="44"/>
      <c r="BS406" s="45">
        <v>42368</v>
      </c>
      <c r="BT406" s="46"/>
      <c r="BU406" s="47"/>
      <c r="BV406" s="74" t="s">
        <v>16</v>
      </c>
      <c r="BW406" s="75"/>
      <c r="BX406" s="75"/>
      <c r="BY406" s="75"/>
      <c r="BZ406" s="76"/>
    </row>
    <row r="407" spans="32:78" x14ac:dyDescent="0.25">
      <c r="AF407" s="43"/>
      <c r="AG407" s="44"/>
      <c r="AH407" s="43">
        <v>-2495</v>
      </c>
      <c r="AI407" s="44"/>
      <c r="AJ407" s="43"/>
      <c r="AK407" s="44"/>
      <c r="AL407" s="43"/>
      <c r="AM407" s="44"/>
      <c r="AN407" s="43"/>
      <c r="AO407" s="44"/>
      <c r="AP407" s="43"/>
      <c r="AQ407" s="44"/>
      <c r="AR407" s="45"/>
      <c r="AS407" s="46"/>
      <c r="AT407" s="47"/>
      <c r="AU407" s="48" t="s">
        <v>359</v>
      </c>
      <c r="AV407" s="49"/>
      <c r="AW407" s="49"/>
      <c r="AX407" s="49"/>
      <c r="AY407" s="50"/>
      <c r="BG407" s="43"/>
      <c r="BH407" s="44"/>
      <c r="BI407" s="43"/>
      <c r="BJ407" s="44"/>
      <c r="BK407" s="60">
        <v>-1924</v>
      </c>
      <c r="BL407" s="61"/>
      <c r="BM407" s="43"/>
      <c r="BN407" s="44"/>
      <c r="BO407" s="43"/>
      <c r="BP407" s="44"/>
      <c r="BQ407" s="43"/>
      <c r="BR407" s="44"/>
      <c r="BS407" s="45">
        <v>42355</v>
      </c>
      <c r="BT407" s="46"/>
      <c r="BU407" s="47"/>
      <c r="BV407" s="74" t="s">
        <v>205</v>
      </c>
      <c r="BW407" s="75"/>
      <c r="BX407" s="75"/>
      <c r="BY407" s="75"/>
      <c r="BZ407" s="76"/>
    </row>
    <row r="408" spans="32:78" x14ac:dyDescent="0.25">
      <c r="AF408" s="43"/>
      <c r="AG408" s="44"/>
      <c r="AH408" s="43"/>
      <c r="AI408" s="44"/>
      <c r="AJ408" s="43"/>
      <c r="AK408" s="44"/>
      <c r="AL408" s="43"/>
      <c r="AM408" s="44"/>
      <c r="AN408" s="43">
        <v>-5490</v>
      </c>
      <c r="AO408" s="44"/>
      <c r="AP408" s="43"/>
      <c r="AQ408" s="44"/>
      <c r="AR408" s="45"/>
      <c r="AS408" s="46"/>
      <c r="AT408" s="47"/>
      <c r="AU408" s="48" t="s">
        <v>360</v>
      </c>
      <c r="AV408" s="49"/>
      <c r="AW408" s="49"/>
      <c r="AX408" s="49"/>
      <c r="AY408" s="50"/>
      <c r="BG408" s="43"/>
      <c r="BH408" s="44"/>
      <c r="BI408" s="43"/>
      <c r="BJ408" s="44"/>
      <c r="BK408" s="43"/>
      <c r="BL408" s="44"/>
      <c r="BM408" s="43"/>
      <c r="BN408" s="44"/>
      <c r="BO408" s="43"/>
      <c r="BP408" s="44"/>
      <c r="BQ408" s="43"/>
      <c r="BR408" s="44"/>
      <c r="BS408" s="45"/>
      <c r="BT408" s="46"/>
      <c r="BU408" s="47"/>
      <c r="BV408" s="48"/>
      <c r="BW408" s="49"/>
      <c r="BX408" s="49"/>
      <c r="BY408" s="49"/>
      <c r="BZ408" s="50"/>
    </row>
    <row r="409" spans="32:78" x14ac:dyDescent="0.25">
      <c r="AF409" s="43"/>
      <c r="AG409" s="44"/>
      <c r="AH409" s="43"/>
      <c r="AI409" s="44"/>
      <c r="AJ409" s="43"/>
      <c r="AK409" s="44"/>
      <c r="AL409" s="43"/>
      <c r="AM409" s="44"/>
      <c r="AN409" s="43">
        <v>-6499</v>
      </c>
      <c r="AO409" s="44"/>
      <c r="AP409" s="43"/>
      <c r="AQ409" s="44"/>
      <c r="AR409" s="45"/>
      <c r="AS409" s="46"/>
      <c r="AT409" s="47"/>
      <c r="AU409" s="48" t="s">
        <v>362</v>
      </c>
      <c r="AV409" s="49"/>
      <c r="AW409" s="49"/>
      <c r="AX409" s="49"/>
      <c r="AY409" s="50"/>
      <c r="BG409" s="43"/>
      <c r="BH409" s="44"/>
      <c r="BI409" s="43"/>
      <c r="BJ409" s="44"/>
      <c r="BK409" s="43"/>
      <c r="BL409" s="44"/>
      <c r="BM409" s="43"/>
      <c r="BN409" s="44"/>
      <c r="BO409" s="43"/>
      <c r="BP409" s="44"/>
      <c r="BQ409" s="43"/>
      <c r="BR409" s="44"/>
      <c r="BS409" s="45"/>
      <c r="BT409" s="46"/>
      <c r="BU409" s="47"/>
      <c r="BV409" s="48"/>
      <c r="BW409" s="49"/>
      <c r="BX409" s="49"/>
      <c r="BY409" s="49"/>
      <c r="BZ409" s="50"/>
    </row>
    <row r="410" spans="32:78" x14ac:dyDescent="0.25">
      <c r="AF410" s="43"/>
      <c r="AG410" s="44"/>
      <c r="AH410" s="43"/>
      <c r="AI410" s="44"/>
      <c r="AJ410" s="43"/>
      <c r="AK410" s="44"/>
      <c r="AL410" s="43"/>
      <c r="AM410" s="44"/>
      <c r="AN410" s="43">
        <v>-4950</v>
      </c>
      <c r="AO410" s="44"/>
      <c r="AP410" s="43"/>
      <c r="AQ410" s="44"/>
      <c r="AR410" s="45"/>
      <c r="AS410" s="46"/>
      <c r="AT410" s="47"/>
      <c r="AU410" s="48" t="s">
        <v>361</v>
      </c>
      <c r="AV410" s="49"/>
      <c r="AW410" s="49"/>
      <c r="AX410" s="49"/>
      <c r="AY410" s="50"/>
      <c r="BG410" s="43"/>
      <c r="BH410" s="44"/>
      <c r="BI410" s="43"/>
      <c r="BJ410" s="44"/>
      <c r="BK410" s="43"/>
      <c r="BL410" s="44"/>
      <c r="BM410" s="43"/>
      <c r="BN410" s="44"/>
      <c r="BO410" s="43"/>
      <c r="BP410" s="44"/>
      <c r="BQ410" s="43"/>
      <c r="BR410" s="44"/>
      <c r="BS410" s="45"/>
      <c r="BT410" s="46"/>
      <c r="BU410" s="47"/>
      <c r="BV410" s="48"/>
      <c r="BW410" s="49"/>
      <c r="BX410" s="49"/>
      <c r="BY410" s="49"/>
      <c r="BZ410" s="50"/>
    </row>
    <row r="411" spans="32:78" x14ac:dyDescent="0.25">
      <c r="AF411" s="43"/>
      <c r="AG411" s="44"/>
      <c r="AH411" s="43"/>
      <c r="AI411" s="44"/>
      <c r="AJ411" s="43"/>
      <c r="AK411" s="44"/>
      <c r="AL411" s="43"/>
      <c r="AM411" s="44"/>
      <c r="AN411" s="43">
        <v>-4207</v>
      </c>
      <c r="AO411" s="44"/>
      <c r="AP411" s="43"/>
      <c r="AQ411" s="44"/>
      <c r="AR411" s="45"/>
      <c r="AS411" s="46"/>
      <c r="AT411" s="47"/>
      <c r="AU411" s="48" t="s">
        <v>363</v>
      </c>
      <c r="AV411" s="49"/>
      <c r="AW411" s="49"/>
      <c r="AX411" s="49"/>
      <c r="AY411" s="50"/>
      <c r="BG411" s="43"/>
      <c r="BH411" s="44"/>
      <c r="BI411" s="43"/>
      <c r="BJ411" s="44"/>
      <c r="BK411" s="43"/>
      <c r="BL411" s="44"/>
      <c r="BM411" s="43"/>
      <c r="BN411" s="44"/>
      <c r="BO411" s="43"/>
      <c r="BP411" s="44"/>
      <c r="BQ411" s="43"/>
      <c r="BR411" s="44"/>
      <c r="BS411" s="45"/>
      <c r="BT411" s="46"/>
      <c r="BU411" s="47"/>
      <c r="BV411" s="48"/>
      <c r="BW411" s="49"/>
      <c r="BX411" s="49"/>
      <c r="BY411" s="49"/>
      <c r="BZ411" s="50"/>
    </row>
    <row r="412" spans="32:78" x14ac:dyDescent="0.25">
      <c r="AF412" s="43"/>
      <c r="AG412" s="44"/>
      <c r="AH412" s="43"/>
      <c r="AI412" s="44"/>
      <c r="AJ412" s="43"/>
      <c r="AK412" s="44"/>
      <c r="AL412" s="43"/>
      <c r="AM412" s="44"/>
      <c r="AN412" s="43">
        <v>-3150</v>
      </c>
      <c r="AO412" s="44"/>
      <c r="AP412" s="43"/>
      <c r="AQ412" s="44"/>
      <c r="AR412" s="45"/>
      <c r="AS412" s="46"/>
      <c r="AT412" s="47"/>
      <c r="AU412" s="48" t="s">
        <v>364</v>
      </c>
      <c r="AV412" s="49"/>
      <c r="AW412" s="49"/>
      <c r="AX412" s="49"/>
      <c r="AY412" s="50"/>
      <c r="BG412" s="43"/>
      <c r="BH412" s="44"/>
      <c r="BI412" s="43"/>
      <c r="BJ412" s="44"/>
      <c r="BK412" s="43"/>
      <c r="BL412" s="44"/>
      <c r="BM412" s="43"/>
      <c r="BN412" s="44"/>
      <c r="BO412" s="43"/>
      <c r="BP412" s="44"/>
      <c r="BQ412" s="43"/>
      <c r="BR412" s="44"/>
      <c r="BS412" s="45"/>
      <c r="BT412" s="46"/>
      <c r="BU412" s="47"/>
      <c r="BV412" s="48"/>
      <c r="BW412" s="49"/>
      <c r="BX412" s="49"/>
      <c r="BY412" s="49"/>
      <c r="BZ412" s="50"/>
    </row>
    <row r="413" spans="32:78" x14ac:dyDescent="0.25">
      <c r="AF413" s="43"/>
      <c r="AG413" s="44"/>
      <c r="AH413" s="43"/>
      <c r="AI413" s="44"/>
      <c r="AJ413" s="43"/>
      <c r="AK413" s="44"/>
      <c r="AL413" s="43"/>
      <c r="AM413" s="44"/>
      <c r="AN413" s="43">
        <v>-4995</v>
      </c>
      <c r="AO413" s="44"/>
      <c r="AP413" s="43"/>
      <c r="AQ413" s="44"/>
      <c r="AR413" s="45"/>
      <c r="AS413" s="46"/>
      <c r="AT413" s="47"/>
      <c r="AU413" s="48" t="s">
        <v>365</v>
      </c>
      <c r="AV413" s="49"/>
      <c r="AW413" s="49"/>
      <c r="AX413" s="49"/>
      <c r="AY413" s="50"/>
      <c r="BG413" s="43"/>
      <c r="BH413" s="44"/>
      <c r="BI413" s="43"/>
      <c r="BJ413" s="44"/>
      <c r="BK413" s="43"/>
      <c r="BL413" s="44"/>
      <c r="BM413" s="43"/>
      <c r="BN413" s="44"/>
      <c r="BO413" s="43"/>
      <c r="BP413" s="44"/>
      <c r="BQ413" s="43"/>
      <c r="BR413" s="44"/>
      <c r="BS413" s="45"/>
      <c r="BT413" s="46"/>
      <c r="BU413" s="47"/>
      <c r="BV413" s="48"/>
      <c r="BW413" s="49"/>
      <c r="BX413" s="49"/>
      <c r="BY413" s="49"/>
      <c r="BZ413" s="50"/>
    </row>
    <row r="414" spans="32:78" x14ac:dyDescent="0.25">
      <c r="AF414" s="51">
        <v>546</v>
      </c>
      <c r="AG414" s="52"/>
      <c r="AH414" s="36"/>
      <c r="AI414" s="36"/>
      <c r="AJ414" s="36"/>
      <c r="AK414" s="36"/>
      <c r="AL414" s="36"/>
      <c r="AM414" s="36"/>
      <c r="AN414" s="36">
        <v>-1544</v>
      </c>
      <c r="AO414" s="36"/>
      <c r="AP414" s="36"/>
      <c r="AQ414" s="36"/>
      <c r="AR414" s="45"/>
      <c r="AS414" s="46"/>
      <c r="AT414" s="47"/>
      <c r="AU414" s="53" t="s">
        <v>366</v>
      </c>
      <c r="AV414" s="54"/>
      <c r="AW414" s="54"/>
      <c r="AX414" s="54"/>
      <c r="AY414" s="55"/>
      <c r="BG414" s="51"/>
      <c r="BH414" s="52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45"/>
      <c r="BT414" s="46"/>
      <c r="BU414" s="47"/>
      <c r="BV414" s="53"/>
      <c r="BW414" s="54"/>
      <c r="BX414" s="54"/>
      <c r="BY414" s="54"/>
      <c r="BZ414" s="55"/>
    </row>
    <row r="415" spans="32:78" x14ac:dyDescent="0.25">
      <c r="AF415" s="51"/>
      <c r="AG415" s="52"/>
      <c r="AH415" s="36"/>
      <c r="AI415" s="36"/>
      <c r="AJ415" s="36"/>
      <c r="AK415" s="36"/>
      <c r="AL415" s="36"/>
      <c r="AM415" s="36"/>
      <c r="AN415" s="36">
        <v>-12690</v>
      </c>
      <c r="AO415" s="36"/>
      <c r="AP415" s="36"/>
      <c r="AQ415" s="36"/>
      <c r="AR415" s="45"/>
      <c r="AS415" s="46"/>
      <c r="AT415" s="47"/>
      <c r="AU415" s="53" t="s">
        <v>367</v>
      </c>
      <c r="AV415" s="54"/>
      <c r="AW415" s="54"/>
      <c r="AX415" s="54"/>
      <c r="AY415" s="55"/>
      <c r="BG415" s="51"/>
      <c r="BH415" s="52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45"/>
      <c r="BT415" s="46"/>
      <c r="BU415" s="47"/>
      <c r="BV415" s="53"/>
      <c r="BW415" s="54"/>
      <c r="BX415" s="54"/>
      <c r="BY415" s="54"/>
      <c r="BZ415" s="55"/>
    </row>
    <row r="416" spans="32:78" x14ac:dyDescent="0.25"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>
        <v>-470</v>
      </c>
      <c r="AQ416" s="36"/>
      <c r="AR416" s="37"/>
      <c r="AS416" s="37"/>
      <c r="AT416" s="37"/>
      <c r="AU416" s="38" t="s">
        <v>369</v>
      </c>
      <c r="AV416" s="38"/>
      <c r="AW416" s="38"/>
      <c r="AX416" s="38"/>
      <c r="AY416" s="38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7"/>
      <c r="BT416" s="37"/>
      <c r="BU416" s="37"/>
      <c r="BV416" s="38"/>
      <c r="BW416" s="38"/>
      <c r="BX416" s="38"/>
      <c r="BY416" s="38"/>
      <c r="BZ416" s="38"/>
    </row>
    <row r="417" spans="32:78" x14ac:dyDescent="0.25">
      <c r="AF417" s="36"/>
      <c r="AG417" s="36"/>
      <c r="AH417" s="36"/>
      <c r="AI417" s="36"/>
      <c r="AJ417" s="36">
        <v>-615</v>
      </c>
      <c r="AK417" s="36"/>
      <c r="AL417" s="36"/>
      <c r="AM417" s="36"/>
      <c r="AN417" s="36"/>
      <c r="AO417" s="36"/>
      <c r="AP417" s="36"/>
      <c r="AQ417" s="36"/>
      <c r="AR417" s="37"/>
      <c r="AS417" s="37"/>
      <c r="AT417" s="37"/>
      <c r="AU417" s="38" t="s">
        <v>370</v>
      </c>
      <c r="AV417" s="38"/>
      <c r="AW417" s="38"/>
      <c r="AX417" s="38"/>
      <c r="AY417" s="38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7"/>
      <c r="BT417" s="37"/>
      <c r="BU417" s="37"/>
      <c r="BV417" s="38"/>
      <c r="BW417" s="38"/>
      <c r="BX417" s="38"/>
      <c r="BY417" s="38"/>
      <c r="BZ417" s="38"/>
    </row>
    <row r="418" spans="32:78" x14ac:dyDescent="0.25">
      <c r="AF418" s="36"/>
      <c r="AG418" s="36"/>
      <c r="AH418" s="36"/>
      <c r="AI418" s="36"/>
      <c r="AJ418" s="36"/>
      <c r="AK418" s="36"/>
      <c r="AL418" s="36"/>
      <c r="AM418" s="36"/>
      <c r="AN418" s="36">
        <v>-593</v>
      </c>
      <c r="AO418" s="36"/>
      <c r="AP418" s="36"/>
      <c r="AQ418" s="36"/>
      <c r="AR418" s="37"/>
      <c r="AS418" s="37"/>
      <c r="AT418" s="37"/>
      <c r="AU418" s="38" t="s">
        <v>371</v>
      </c>
      <c r="AV418" s="38"/>
      <c r="AW418" s="38"/>
      <c r="AX418" s="38"/>
      <c r="AY418" s="38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7"/>
      <c r="BT418" s="37"/>
      <c r="BU418" s="37"/>
      <c r="BV418" s="38"/>
      <c r="BW418" s="38"/>
      <c r="BX418" s="38"/>
      <c r="BY418" s="38"/>
      <c r="BZ418" s="38"/>
    </row>
    <row r="419" spans="32:78" x14ac:dyDescent="0.25">
      <c r="AF419" s="36"/>
      <c r="AG419" s="36"/>
      <c r="AH419" s="36"/>
      <c r="AI419" s="36"/>
      <c r="AJ419" s="36">
        <v>-3720</v>
      </c>
      <c r="AK419" s="36"/>
      <c r="AL419" s="36"/>
      <c r="AM419" s="36"/>
      <c r="AN419" s="36"/>
      <c r="AO419" s="36"/>
      <c r="AP419" s="36"/>
      <c r="AQ419" s="36"/>
      <c r="AR419" s="37"/>
      <c r="AS419" s="37"/>
      <c r="AT419" s="37"/>
      <c r="AU419" s="38" t="s">
        <v>372</v>
      </c>
      <c r="AV419" s="38"/>
      <c r="AW419" s="38"/>
      <c r="AX419" s="38"/>
      <c r="AY419" s="38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7"/>
      <c r="BT419" s="37"/>
      <c r="BU419" s="37"/>
      <c r="BV419" s="38"/>
      <c r="BW419" s="38"/>
      <c r="BX419" s="38"/>
      <c r="BY419" s="38"/>
      <c r="BZ419" s="38"/>
    </row>
    <row r="420" spans="32:78" x14ac:dyDescent="0.25">
      <c r="AF420" s="36"/>
      <c r="AG420" s="36"/>
      <c r="AH420" s="36"/>
      <c r="AI420" s="36"/>
      <c r="AJ420" s="36">
        <v>-3352</v>
      </c>
      <c r="AK420" s="36"/>
      <c r="AL420" s="36"/>
      <c r="AM420" s="36"/>
      <c r="AN420" s="36"/>
      <c r="AO420" s="36"/>
      <c r="AP420" s="36"/>
      <c r="AQ420" s="36"/>
      <c r="AR420" s="37"/>
      <c r="AS420" s="37"/>
      <c r="AT420" s="37"/>
      <c r="AU420" s="38" t="s">
        <v>373</v>
      </c>
      <c r="AV420" s="38"/>
      <c r="AW420" s="38"/>
      <c r="AX420" s="38"/>
      <c r="AY420" s="38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7"/>
      <c r="BT420" s="37"/>
      <c r="BU420" s="37"/>
      <c r="BV420" s="38"/>
      <c r="BW420" s="38"/>
      <c r="BX420" s="38"/>
      <c r="BY420" s="38"/>
      <c r="BZ420" s="38"/>
    </row>
    <row r="421" spans="32:78" x14ac:dyDescent="0.25">
      <c r="AF421" s="36"/>
      <c r="AG421" s="36"/>
      <c r="AH421" s="36"/>
      <c r="AI421" s="36"/>
      <c r="AJ421" s="36">
        <v>-1571</v>
      </c>
      <c r="AK421" s="36"/>
      <c r="AL421" s="36"/>
      <c r="AM421" s="36"/>
      <c r="AN421" s="36"/>
      <c r="AO421" s="36"/>
      <c r="AP421" s="36"/>
      <c r="AQ421" s="36"/>
      <c r="AR421" s="37"/>
      <c r="AS421" s="37"/>
      <c r="AT421" s="37"/>
      <c r="AU421" s="38" t="s">
        <v>374</v>
      </c>
      <c r="AV421" s="38"/>
      <c r="AW421" s="38"/>
      <c r="AX421" s="38"/>
      <c r="AY421" s="38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7"/>
      <c r="BT421" s="37"/>
      <c r="BU421" s="37"/>
      <c r="BV421" s="38"/>
      <c r="BW421" s="38"/>
      <c r="BX421" s="38"/>
      <c r="BY421" s="38"/>
      <c r="BZ421" s="38"/>
    </row>
    <row r="422" spans="32:78" x14ac:dyDescent="0.25">
      <c r="AF422" s="36"/>
      <c r="AG422" s="36"/>
      <c r="AH422" s="36"/>
      <c r="AI422" s="36"/>
      <c r="AJ422" s="36"/>
      <c r="AK422" s="36"/>
      <c r="AL422" s="36"/>
      <c r="AM422" s="36"/>
      <c r="AN422" s="36">
        <v>-950</v>
      </c>
      <c r="AO422" s="36"/>
      <c r="AP422" s="36"/>
      <c r="AQ422" s="36"/>
      <c r="AR422" s="37"/>
      <c r="AS422" s="37"/>
      <c r="AT422" s="37"/>
      <c r="AU422" s="38" t="s">
        <v>375</v>
      </c>
      <c r="AV422" s="38"/>
      <c r="AW422" s="38"/>
      <c r="AX422" s="38"/>
      <c r="AY422" s="38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7"/>
      <c r="BT422" s="37"/>
      <c r="BU422" s="37"/>
      <c r="BV422" s="38"/>
      <c r="BW422" s="38"/>
      <c r="BX422" s="38"/>
      <c r="BY422" s="38"/>
      <c r="BZ422" s="38"/>
    </row>
    <row r="423" spans="32:78" x14ac:dyDescent="0.25">
      <c r="AF423" s="39">
        <f>SUM(AF392:AF422)</f>
        <v>151519</v>
      </c>
      <c r="AG423" s="39"/>
      <c r="AH423" s="39">
        <f>SUM(AH392:AH422)</f>
        <v>-2495</v>
      </c>
      <c r="AI423" s="39"/>
      <c r="AJ423" s="39">
        <f>SUM(AJ392:AJ422)</f>
        <v>-9258</v>
      </c>
      <c r="AK423" s="39"/>
      <c r="AL423" s="39">
        <f>SUM(AL393:AL422)</f>
        <v>0</v>
      </c>
      <c r="AM423" s="39"/>
      <c r="AN423" s="39">
        <f>SUM(AN392:AN422)</f>
        <v>-76109</v>
      </c>
      <c r="AO423" s="39"/>
      <c r="AP423" s="39">
        <f>SUM(AP392:AP422)</f>
        <v>-6441</v>
      </c>
      <c r="AQ423" s="39"/>
      <c r="AR423" s="42"/>
      <c r="AS423" s="42"/>
      <c r="AT423" s="42"/>
      <c r="AU423" s="42"/>
      <c r="AV423" s="42"/>
      <c r="AW423" s="42"/>
      <c r="AX423" s="42"/>
      <c r="AY423" s="42"/>
      <c r="BG423" s="39">
        <f>SUM(BG392:BG422)</f>
        <v>82630</v>
      </c>
      <c r="BH423" s="39"/>
      <c r="BI423" s="39">
        <f>SUM(BI392:BI422)</f>
        <v>0</v>
      </c>
      <c r="BJ423" s="39"/>
      <c r="BK423" s="39">
        <f>SUM(BK392:BK422)</f>
        <v>-4101</v>
      </c>
      <c r="BL423" s="39"/>
      <c r="BM423" s="39">
        <f>SUM(BM393:BM422)</f>
        <v>0</v>
      </c>
      <c r="BN423" s="39"/>
      <c r="BO423" s="39">
        <f>SUM(BO392:BO422)</f>
        <v>-22722</v>
      </c>
      <c r="BP423" s="39"/>
      <c r="BQ423" s="39">
        <f>SUM(BQ392:BQ422)</f>
        <v>0</v>
      </c>
      <c r="BR423" s="39"/>
      <c r="BS423" s="42"/>
      <c r="BT423" s="42"/>
      <c r="BU423" s="42"/>
      <c r="BV423" s="42"/>
      <c r="BW423" s="42"/>
      <c r="BX423" s="42"/>
      <c r="BY423" s="42"/>
      <c r="BZ423" s="42"/>
    </row>
  </sheetData>
  <sortState ref="AF7:AY28">
    <sortCondition ref="AR7:AR28"/>
  </sortState>
  <mergeCells count="6718">
    <mergeCell ref="AN365:AO365"/>
    <mergeCell ref="AN366:AO366"/>
    <mergeCell ref="AN368:AO368"/>
    <mergeCell ref="AN369:AO369"/>
    <mergeCell ref="AN370:AO370"/>
    <mergeCell ref="AN371:AO371"/>
    <mergeCell ref="AU366:AY366"/>
    <mergeCell ref="BS422:BU422"/>
    <mergeCell ref="BV422:BZ422"/>
    <mergeCell ref="BG423:BH423"/>
    <mergeCell ref="BI423:BJ423"/>
    <mergeCell ref="BK423:BL423"/>
    <mergeCell ref="BM423:BN423"/>
    <mergeCell ref="BO423:BP423"/>
    <mergeCell ref="BQ423:BR423"/>
    <mergeCell ref="BS423:BU423"/>
    <mergeCell ref="BV423:BZ423"/>
    <mergeCell ref="BG422:BH422"/>
    <mergeCell ref="BI422:BJ422"/>
    <mergeCell ref="BK422:BL422"/>
    <mergeCell ref="BM422:BN422"/>
    <mergeCell ref="BO422:BP422"/>
    <mergeCell ref="BQ422:BR422"/>
    <mergeCell ref="BS420:BU420"/>
    <mergeCell ref="BV420:BZ420"/>
    <mergeCell ref="BG421:BH421"/>
    <mergeCell ref="BI421:BJ421"/>
    <mergeCell ref="BK421:BL421"/>
    <mergeCell ref="BM421:BN421"/>
    <mergeCell ref="BO421:BP421"/>
    <mergeCell ref="BQ421:BR421"/>
    <mergeCell ref="BS421:BU421"/>
    <mergeCell ref="BV421:BZ421"/>
    <mergeCell ref="BG420:BH420"/>
    <mergeCell ref="BI420:BJ420"/>
    <mergeCell ref="BK420:BL420"/>
    <mergeCell ref="BM420:BN420"/>
    <mergeCell ref="BO420:BP420"/>
    <mergeCell ref="BQ420:BR420"/>
    <mergeCell ref="BS418:BU418"/>
    <mergeCell ref="BV418:BZ418"/>
    <mergeCell ref="BG419:BH419"/>
    <mergeCell ref="BI419:BJ419"/>
    <mergeCell ref="BK419:BL419"/>
    <mergeCell ref="BM419:BN419"/>
    <mergeCell ref="BO419:BP419"/>
    <mergeCell ref="BQ419:BR419"/>
    <mergeCell ref="BS419:BU419"/>
    <mergeCell ref="BV419:BZ419"/>
    <mergeCell ref="BG418:BH418"/>
    <mergeCell ref="BI418:BJ418"/>
    <mergeCell ref="BK418:BL418"/>
    <mergeCell ref="BM418:BN418"/>
    <mergeCell ref="BO418:BP418"/>
    <mergeCell ref="BQ418:BR418"/>
    <mergeCell ref="BS416:BU416"/>
    <mergeCell ref="BV416:BZ416"/>
    <mergeCell ref="BG417:BH417"/>
    <mergeCell ref="BI417:BJ417"/>
    <mergeCell ref="BK417:BL417"/>
    <mergeCell ref="BM417:BN417"/>
    <mergeCell ref="BO417:BP417"/>
    <mergeCell ref="BQ417:BR417"/>
    <mergeCell ref="BS417:BU417"/>
    <mergeCell ref="BV417:BZ417"/>
    <mergeCell ref="BG416:BH416"/>
    <mergeCell ref="BI416:BJ416"/>
    <mergeCell ref="BK416:BL416"/>
    <mergeCell ref="BM416:BN416"/>
    <mergeCell ref="BO416:BP416"/>
    <mergeCell ref="BQ416:BR416"/>
    <mergeCell ref="BS414:BU414"/>
    <mergeCell ref="BV414:BZ414"/>
    <mergeCell ref="BG415:BH415"/>
    <mergeCell ref="BI415:BJ415"/>
    <mergeCell ref="BK415:BL415"/>
    <mergeCell ref="BM415:BN415"/>
    <mergeCell ref="BO415:BP415"/>
    <mergeCell ref="BQ415:BR415"/>
    <mergeCell ref="BS415:BU415"/>
    <mergeCell ref="BV415:BZ415"/>
    <mergeCell ref="BG414:BH414"/>
    <mergeCell ref="BI414:BJ414"/>
    <mergeCell ref="BK414:BL414"/>
    <mergeCell ref="BM414:BN414"/>
    <mergeCell ref="BO414:BP414"/>
    <mergeCell ref="BQ414:BR414"/>
    <mergeCell ref="BS412:BU412"/>
    <mergeCell ref="BV412:BZ412"/>
    <mergeCell ref="BG413:BH413"/>
    <mergeCell ref="BI413:BJ413"/>
    <mergeCell ref="BK413:BL413"/>
    <mergeCell ref="BM413:BN413"/>
    <mergeCell ref="BO413:BP413"/>
    <mergeCell ref="BQ413:BR413"/>
    <mergeCell ref="BS413:BU413"/>
    <mergeCell ref="BV413:BZ413"/>
    <mergeCell ref="BG412:BH412"/>
    <mergeCell ref="BI412:BJ412"/>
    <mergeCell ref="BK412:BL412"/>
    <mergeCell ref="BM412:BN412"/>
    <mergeCell ref="BO412:BP412"/>
    <mergeCell ref="BQ412:BR412"/>
    <mergeCell ref="BS410:BU410"/>
    <mergeCell ref="BV410:BZ410"/>
    <mergeCell ref="BG411:BH411"/>
    <mergeCell ref="BI411:BJ411"/>
    <mergeCell ref="BK411:BL411"/>
    <mergeCell ref="BM411:BN411"/>
    <mergeCell ref="BO411:BP411"/>
    <mergeCell ref="BQ411:BR411"/>
    <mergeCell ref="BS411:BU411"/>
    <mergeCell ref="BV411:BZ411"/>
    <mergeCell ref="BG410:BH410"/>
    <mergeCell ref="BI410:BJ410"/>
    <mergeCell ref="BK410:BL410"/>
    <mergeCell ref="BM410:BN410"/>
    <mergeCell ref="BO410:BP410"/>
    <mergeCell ref="BQ410:BR410"/>
    <mergeCell ref="BS408:BU408"/>
    <mergeCell ref="BV408:BZ408"/>
    <mergeCell ref="BG409:BH409"/>
    <mergeCell ref="BI409:BJ409"/>
    <mergeCell ref="BK409:BL409"/>
    <mergeCell ref="BM409:BN409"/>
    <mergeCell ref="BO409:BP409"/>
    <mergeCell ref="BQ409:BR409"/>
    <mergeCell ref="BS409:BU409"/>
    <mergeCell ref="BV409:BZ409"/>
    <mergeCell ref="BG408:BH408"/>
    <mergeCell ref="BI408:BJ408"/>
    <mergeCell ref="BK408:BL408"/>
    <mergeCell ref="BM408:BN408"/>
    <mergeCell ref="BO408:BP408"/>
    <mergeCell ref="BQ408:BR408"/>
    <mergeCell ref="BS406:BU406"/>
    <mergeCell ref="BV406:BZ406"/>
    <mergeCell ref="BG407:BH407"/>
    <mergeCell ref="BI407:BJ407"/>
    <mergeCell ref="BK407:BL407"/>
    <mergeCell ref="BM407:BN407"/>
    <mergeCell ref="BO407:BP407"/>
    <mergeCell ref="BQ407:BR407"/>
    <mergeCell ref="BS407:BU407"/>
    <mergeCell ref="BV407:BZ407"/>
    <mergeCell ref="BG406:BH406"/>
    <mergeCell ref="BI406:BJ406"/>
    <mergeCell ref="BK406:BL406"/>
    <mergeCell ref="BM406:BN406"/>
    <mergeCell ref="BO406:BP406"/>
    <mergeCell ref="BQ406:BR406"/>
    <mergeCell ref="BS404:BU404"/>
    <mergeCell ref="BV404:BZ404"/>
    <mergeCell ref="BG405:BH405"/>
    <mergeCell ref="BI405:BJ405"/>
    <mergeCell ref="BK405:BL405"/>
    <mergeCell ref="BM405:BN405"/>
    <mergeCell ref="BO405:BP405"/>
    <mergeCell ref="BQ405:BR405"/>
    <mergeCell ref="BS405:BU405"/>
    <mergeCell ref="BV405:BZ405"/>
    <mergeCell ref="BG404:BH404"/>
    <mergeCell ref="BI404:BJ404"/>
    <mergeCell ref="BK404:BL404"/>
    <mergeCell ref="BM404:BN404"/>
    <mergeCell ref="BO404:BP404"/>
    <mergeCell ref="BQ404:BR404"/>
    <mergeCell ref="BS402:BU402"/>
    <mergeCell ref="BV402:BZ402"/>
    <mergeCell ref="BG403:BH403"/>
    <mergeCell ref="BI403:BJ403"/>
    <mergeCell ref="BK403:BL403"/>
    <mergeCell ref="BM403:BN403"/>
    <mergeCell ref="BO403:BP403"/>
    <mergeCell ref="BQ403:BR403"/>
    <mergeCell ref="BS403:BU403"/>
    <mergeCell ref="BV403:BZ403"/>
    <mergeCell ref="BG402:BH402"/>
    <mergeCell ref="BI402:BJ402"/>
    <mergeCell ref="BK402:BL402"/>
    <mergeCell ref="BM402:BN402"/>
    <mergeCell ref="BO402:BP402"/>
    <mergeCell ref="BQ402:BR402"/>
    <mergeCell ref="BG401:BH401"/>
    <mergeCell ref="BI401:BJ401"/>
    <mergeCell ref="BK401:BL401"/>
    <mergeCell ref="BM401:BN401"/>
    <mergeCell ref="BO401:BP401"/>
    <mergeCell ref="BQ401:BR401"/>
    <mergeCell ref="BS401:BU401"/>
    <mergeCell ref="BV401:BZ401"/>
    <mergeCell ref="CD399:CE399"/>
    <mergeCell ref="BG400:BH400"/>
    <mergeCell ref="BI400:BJ400"/>
    <mergeCell ref="BK400:BL400"/>
    <mergeCell ref="BM400:BN400"/>
    <mergeCell ref="BO400:BP400"/>
    <mergeCell ref="BQ400:BR400"/>
    <mergeCell ref="BS400:BU400"/>
    <mergeCell ref="BV400:BZ400"/>
    <mergeCell ref="CD398:CE398"/>
    <mergeCell ref="BG399:BH399"/>
    <mergeCell ref="BI399:BJ399"/>
    <mergeCell ref="BK399:BL399"/>
    <mergeCell ref="BM399:BN399"/>
    <mergeCell ref="BO399:BP399"/>
    <mergeCell ref="BQ399:BR399"/>
    <mergeCell ref="BS399:BU399"/>
    <mergeCell ref="BV399:BZ399"/>
    <mergeCell ref="CB399:CC399"/>
    <mergeCell ref="CD397:CE397"/>
    <mergeCell ref="BG398:BH398"/>
    <mergeCell ref="BI398:BJ398"/>
    <mergeCell ref="BK398:BL398"/>
    <mergeCell ref="BM398:BN398"/>
    <mergeCell ref="BO398:BP398"/>
    <mergeCell ref="BQ398:BR398"/>
    <mergeCell ref="BS398:BU398"/>
    <mergeCell ref="BV398:BZ398"/>
    <mergeCell ref="CB398:CC398"/>
    <mergeCell ref="CD396:CE396"/>
    <mergeCell ref="BG397:BH397"/>
    <mergeCell ref="BI397:BJ397"/>
    <mergeCell ref="BK397:BL397"/>
    <mergeCell ref="BM397:BN397"/>
    <mergeCell ref="BO397:BP397"/>
    <mergeCell ref="BQ397:BR397"/>
    <mergeCell ref="BS397:BU397"/>
    <mergeCell ref="BV397:BZ397"/>
    <mergeCell ref="CB397:CC397"/>
    <mergeCell ref="CD395:CE395"/>
    <mergeCell ref="BG396:BH396"/>
    <mergeCell ref="BI396:BJ396"/>
    <mergeCell ref="BK396:BL396"/>
    <mergeCell ref="BM396:BN396"/>
    <mergeCell ref="BO396:BP396"/>
    <mergeCell ref="BQ396:BR396"/>
    <mergeCell ref="BS396:BU396"/>
    <mergeCell ref="BV396:BZ396"/>
    <mergeCell ref="CB396:CC396"/>
    <mergeCell ref="CD394:CE394"/>
    <mergeCell ref="BG395:BH395"/>
    <mergeCell ref="BI395:BJ395"/>
    <mergeCell ref="BK395:BL395"/>
    <mergeCell ref="BM395:BN395"/>
    <mergeCell ref="BO395:BP395"/>
    <mergeCell ref="BQ395:BR395"/>
    <mergeCell ref="BS395:BU395"/>
    <mergeCell ref="BV395:BZ395"/>
    <mergeCell ref="CB395:CC395"/>
    <mergeCell ref="CD393:CE393"/>
    <mergeCell ref="BG394:BH394"/>
    <mergeCell ref="BI394:BJ394"/>
    <mergeCell ref="BK394:BL394"/>
    <mergeCell ref="BM394:BN394"/>
    <mergeCell ref="BO394:BP394"/>
    <mergeCell ref="BQ394:BR394"/>
    <mergeCell ref="BS394:BU394"/>
    <mergeCell ref="BV394:BZ394"/>
    <mergeCell ref="CB394:CC394"/>
    <mergeCell ref="CB392:CE392"/>
    <mergeCell ref="BG393:BH393"/>
    <mergeCell ref="BI393:BJ393"/>
    <mergeCell ref="BK393:BL393"/>
    <mergeCell ref="BM393:BN393"/>
    <mergeCell ref="BO393:BP393"/>
    <mergeCell ref="BQ393:BR393"/>
    <mergeCell ref="BS393:BU393"/>
    <mergeCell ref="BV393:BZ393"/>
    <mergeCell ref="CB393:CC393"/>
    <mergeCell ref="BS391:BU391"/>
    <mergeCell ref="BV391:BZ391"/>
    <mergeCell ref="BG392:BH392"/>
    <mergeCell ref="BI392:BJ392"/>
    <mergeCell ref="BK392:BL392"/>
    <mergeCell ref="BM392:BN392"/>
    <mergeCell ref="BO392:BP392"/>
    <mergeCell ref="BQ392:BR392"/>
    <mergeCell ref="BS392:BU392"/>
    <mergeCell ref="BV392:BZ392"/>
    <mergeCell ref="BS388:BU388"/>
    <mergeCell ref="BV388:BZ388"/>
    <mergeCell ref="BG390:BH390"/>
    <mergeCell ref="BI390:BJ390"/>
    <mergeCell ref="BG391:BH391"/>
    <mergeCell ref="BI391:BJ391"/>
    <mergeCell ref="BK391:BL391"/>
    <mergeCell ref="BM391:BN391"/>
    <mergeCell ref="BO391:BP391"/>
    <mergeCell ref="BQ391:BR391"/>
    <mergeCell ref="BG388:BH388"/>
    <mergeCell ref="BI388:BJ388"/>
    <mergeCell ref="BK388:BL388"/>
    <mergeCell ref="BM388:BN388"/>
    <mergeCell ref="BO388:BP388"/>
    <mergeCell ref="BQ388:BR388"/>
    <mergeCell ref="BS386:BU386"/>
    <mergeCell ref="BV386:BZ386"/>
    <mergeCell ref="BG387:BH387"/>
    <mergeCell ref="BI387:BJ387"/>
    <mergeCell ref="BK387:BL387"/>
    <mergeCell ref="BM387:BN387"/>
    <mergeCell ref="BO387:BP387"/>
    <mergeCell ref="BQ387:BR387"/>
    <mergeCell ref="BS387:BU387"/>
    <mergeCell ref="BV387:BZ387"/>
    <mergeCell ref="BG386:BH386"/>
    <mergeCell ref="BI386:BJ386"/>
    <mergeCell ref="BK386:BL386"/>
    <mergeCell ref="BM386:BN386"/>
    <mergeCell ref="BO386:BP386"/>
    <mergeCell ref="BQ386:BR386"/>
    <mergeCell ref="BS384:BU384"/>
    <mergeCell ref="BV384:BZ384"/>
    <mergeCell ref="BG385:BH385"/>
    <mergeCell ref="BI385:BJ385"/>
    <mergeCell ref="BK385:BL385"/>
    <mergeCell ref="BM385:BN385"/>
    <mergeCell ref="BO385:BP385"/>
    <mergeCell ref="BQ385:BR385"/>
    <mergeCell ref="BS385:BU385"/>
    <mergeCell ref="BV385:BZ385"/>
    <mergeCell ref="BG384:BH384"/>
    <mergeCell ref="BI384:BJ384"/>
    <mergeCell ref="BK384:BL384"/>
    <mergeCell ref="BM384:BN384"/>
    <mergeCell ref="BO384:BP384"/>
    <mergeCell ref="BQ384:BR384"/>
    <mergeCell ref="BS382:BU382"/>
    <mergeCell ref="BV382:BZ382"/>
    <mergeCell ref="BG383:BH383"/>
    <mergeCell ref="BI383:BJ383"/>
    <mergeCell ref="BK383:BL383"/>
    <mergeCell ref="BM383:BN383"/>
    <mergeCell ref="BO383:BP383"/>
    <mergeCell ref="BQ383:BR383"/>
    <mergeCell ref="BS383:BU383"/>
    <mergeCell ref="BV383:BZ383"/>
    <mergeCell ref="BG382:BH382"/>
    <mergeCell ref="BI382:BJ382"/>
    <mergeCell ref="BK382:BL382"/>
    <mergeCell ref="BM382:BN382"/>
    <mergeCell ref="BO382:BP382"/>
    <mergeCell ref="BQ382:BR382"/>
    <mergeCell ref="BS380:BU380"/>
    <mergeCell ref="BV380:BZ380"/>
    <mergeCell ref="BG381:BH381"/>
    <mergeCell ref="BI381:BJ381"/>
    <mergeCell ref="BK381:BL381"/>
    <mergeCell ref="BM381:BN381"/>
    <mergeCell ref="BO381:BP381"/>
    <mergeCell ref="BQ381:BR381"/>
    <mergeCell ref="BS381:BU381"/>
    <mergeCell ref="BV381:BZ381"/>
    <mergeCell ref="BG380:BH380"/>
    <mergeCell ref="BI380:BJ380"/>
    <mergeCell ref="BK380:BL380"/>
    <mergeCell ref="BM380:BN380"/>
    <mergeCell ref="BO380:BP380"/>
    <mergeCell ref="BQ380:BR380"/>
    <mergeCell ref="BS378:BU378"/>
    <mergeCell ref="BV378:BZ378"/>
    <mergeCell ref="BG379:BH379"/>
    <mergeCell ref="BI379:BJ379"/>
    <mergeCell ref="BK379:BL379"/>
    <mergeCell ref="BM379:BN379"/>
    <mergeCell ref="BO379:BP379"/>
    <mergeCell ref="BQ379:BR379"/>
    <mergeCell ref="BS379:BU379"/>
    <mergeCell ref="BV379:BZ379"/>
    <mergeCell ref="BG378:BH378"/>
    <mergeCell ref="BI378:BJ378"/>
    <mergeCell ref="BK378:BL378"/>
    <mergeCell ref="BM378:BN378"/>
    <mergeCell ref="BO378:BP378"/>
    <mergeCell ref="BQ378:BR378"/>
    <mergeCell ref="BS376:BU376"/>
    <mergeCell ref="BV376:BZ376"/>
    <mergeCell ref="BG377:BH377"/>
    <mergeCell ref="BI377:BJ377"/>
    <mergeCell ref="BK377:BL377"/>
    <mergeCell ref="BM377:BN377"/>
    <mergeCell ref="BO377:BP377"/>
    <mergeCell ref="BQ377:BR377"/>
    <mergeCell ref="BS377:BU377"/>
    <mergeCell ref="BV377:BZ377"/>
    <mergeCell ref="BG376:BH376"/>
    <mergeCell ref="BI376:BJ376"/>
    <mergeCell ref="BK376:BL376"/>
    <mergeCell ref="BM376:BN376"/>
    <mergeCell ref="BO376:BP376"/>
    <mergeCell ref="BQ376:BR376"/>
    <mergeCell ref="BS374:BU374"/>
    <mergeCell ref="BV374:BZ374"/>
    <mergeCell ref="BG375:BH375"/>
    <mergeCell ref="BI375:BJ375"/>
    <mergeCell ref="BK375:BL375"/>
    <mergeCell ref="BM375:BN375"/>
    <mergeCell ref="BO375:BP375"/>
    <mergeCell ref="BQ375:BR375"/>
    <mergeCell ref="BS375:BU375"/>
    <mergeCell ref="BV375:BZ375"/>
    <mergeCell ref="BG374:BH374"/>
    <mergeCell ref="BI374:BJ374"/>
    <mergeCell ref="BK374:BL374"/>
    <mergeCell ref="BM374:BN374"/>
    <mergeCell ref="BO374:BP374"/>
    <mergeCell ref="BQ374:BR374"/>
    <mergeCell ref="BS372:BU372"/>
    <mergeCell ref="BV372:BZ372"/>
    <mergeCell ref="BG373:BH373"/>
    <mergeCell ref="BI373:BJ373"/>
    <mergeCell ref="BK373:BL373"/>
    <mergeCell ref="BM373:BN373"/>
    <mergeCell ref="BO373:BP373"/>
    <mergeCell ref="BQ373:BR373"/>
    <mergeCell ref="BS373:BU373"/>
    <mergeCell ref="BV373:BZ373"/>
    <mergeCell ref="BG372:BH372"/>
    <mergeCell ref="BI372:BJ372"/>
    <mergeCell ref="BK372:BL372"/>
    <mergeCell ref="BM372:BN372"/>
    <mergeCell ref="BO372:BP372"/>
    <mergeCell ref="BQ372:BR372"/>
    <mergeCell ref="BS370:BU370"/>
    <mergeCell ref="BV370:BZ370"/>
    <mergeCell ref="BG371:BH371"/>
    <mergeCell ref="BI371:BJ371"/>
    <mergeCell ref="BK371:BL371"/>
    <mergeCell ref="BM371:BN371"/>
    <mergeCell ref="BO371:BP371"/>
    <mergeCell ref="BQ371:BR371"/>
    <mergeCell ref="BS371:BU371"/>
    <mergeCell ref="BV371:BZ371"/>
    <mergeCell ref="BG370:BH370"/>
    <mergeCell ref="BI370:BJ370"/>
    <mergeCell ref="BK370:BL370"/>
    <mergeCell ref="BM370:BN370"/>
    <mergeCell ref="BO370:BP370"/>
    <mergeCell ref="BQ370:BR370"/>
    <mergeCell ref="BS368:BU368"/>
    <mergeCell ref="BV368:BZ368"/>
    <mergeCell ref="BG369:BH369"/>
    <mergeCell ref="BI369:BJ369"/>
    <mergeCell ref="BK369:BL369"/>
    <mergeCell ref="BM369:BN369"/>
    <mergeCell ref="BO369:BP369"/>
    <mergeCell ref="BQ369:BR369"/>
    <mergeCell ref="BS369:BU369"/>
    <mergeCell ref="BV369:BZ369"/>
    <mergeCell ref="BG368:BH368"/>
    <mergeCell ref="BI368:BJ368"/>
    <mergeCell ref="BK368:BL368"/>
    <mergeCell ref="BM368:BN368"/>
    <mergeCell ref="BO368:BP368"/>
    <mergeCell ref="BQ368:BR368"/>
    <mergeCell ref="BV366:BZ366"/>
    <mergeCell ref="BG367:BH367"/>
    <mergeCell ref="BI367:BJ367"/>
    <mergeCell ref="BK367:BL367"/>
    <mergeCell ref="BM367:BN367"/>
    <mergeCell ref="BO367:BP367"/>
    <mergeCell ref="BQ367:BR367"/>
    <mergeCell ref="BS367:BU367"/>
    <mergeCell ref="BV367:BZ367"/>
    <mergeCell ref="BV365:BZ365"/>
    <mergeCell ref="BG366:BH366"/>
    <mergeCell ref="BI366:BJ366"/>
    <mergeCell ref="BK366:BL366"/>
    <mergeCell ref="BM366:BN366"/>
    <mergeCell ref="BO366:BP366"/>
    <mergeCell ref="BQ366:BR366"/>
    <mergeCell ref="BS366:BU366"/>
    <mergeCell ref="BV364:BZ364"/>
    <mergeCell ref="CB364:CC364"/>
    <mergeCell ref="CD364:CE364"/>
    <mergeCell ref="BG365:BH365"/>
    <mergeCell ref="BI365:BJ365"/>
    <mergeCell ref="BK365:BL365"/>
    <mergeCell ref="BM365:BN365"/>
    <mergeCell ref="BO365:BP365"/>
    <mergeCell ref="BQ365:BR365"/>
    <mergeCell ref="BS365:BU365"/>
    <mergeCell ref="BV363:BZ363"/>
    <mergeCell ref="CB363:CC363"/>
    <mergeCell ref="CD363:CE363"/>
    <mergeCell ref="BG364:BH364"/>
    <mergeCell ref="BI364:BJ364"/>
    <mergeCell ref="BK364:BL364"/>
    <mergeCell ref="BM364:BN364"/>
    <mergeCell ref="BO364:BP364"/>
    <mergeCell ref="BQ364:BR364"/>
    <mergeCell ref="BS364:BU364"/>
    <mergeCell ref="BV362:BZ362"/>
    <mergeCell ref="CB362:CC362"/>
    <mergeCell ref="CD362:CE362"/>
    <mergeCell ref="BG363:BH363"/>
    <mergeCell ref="BI363:BJ363"/>
    <mergeCell ref="BK363:BL363"/>
    <mergeCell ref="BM363:BN363"/>
    <mergeCell ref="BO363:BP363"/>
    <mergeCell ref="BQ363:BR363"/>
    <mergeCell ref="BS363:BU363"/>
    <mergeCell ref="BV361:BZ361"/>
    <mergeCell ref="CB361:CC361"/>
    <mergeCell ref="CD361:CE361"/>
    <mergeCell ref="BG362:BH362"/>
    <mergeCell ref="BI362:BJ362"/>
    <mergeCell ref="BK362:BL362"/>
    <mergeCell ref="BM362:BN362"/>
    <mergeCell ref="BO362:BP362"/>
    <mergeCell ref="BQ362:BR362"/>
    <mergeCell ref="BS362:BU362"/>
    <mergeCell ref="BV360:BZ360"/>
    <mergeCell ref="CB360:CC360"/>
    <mergeCell ref="CD360:CE360"/>
    <mergeCell ref="BG361:BH361"/>
    <mergeCell ref="BI361:BJ361"/>
    <mergeCell ref="BK361:BL361"/>
    <mergeCell ref="BM361:BN361"/>
    <mergeCell ref="BO361:BP361"/>
    <mergeCell ref="BQ361:BR361"/>
    <mergeCell ref="BS361:BU361"/>
    <mergeCell ref="BV359:BZ359"/>
    <mergeCell ref="CB359:CC359"/>
    <mergeCell ref="CD359:CE359"/>
    <mergeCell ref="BG360:BH360"/>
    <mergeCell ref="BI360:BJ360"/>
    <mergeCell ref="BK360:BL360"/>
    <mergeCell ref="BM360:BN360"/>
    <mergeCell ref="BO360:BP360"/>
    <mergeCell ref="BQ360:BR360"/>
    <mergeCell ref="BS360:BU360"/>
    <mergeCell ref="BV358:BZ358"/>
    <mergeCell ref="CB358:CC358"/>
    <mergeCell ref="CD358:CE358"/>
    <mergeCell ref="BG359:BH359"/>
    <mergeCell ref="BI359:BJ359"/>
    <mergeCell ref="BK359:BL359"/>
    <mergeCell ref="BM359:BN359"/>
    <mergeCell ref="BO359:BP359"/>
    <mergeCell ref="BQ359:BR359"/>
    <mergeCell ref="BS359:BU359"/>
    <mergeCell ref="BS357:BU357"/>
    <mergeCell ref="BV357:BZ357"/>
    <mergeCell ref="CB357:CE357"/>
    <mergeCell ref="BG358:BH358"/>
    <mergeCell ref="BI358:BJ358"/>
    <mergeCell ref="BK358:BL358"/>
    <mergeCell ref="BM358:BN358"/>
    <mergeCell ref="BO358:BP358"/>
    <mergeCell ref="BQ358:BR358"/>
    <mergeCell ref="BS358:BU358"/>
    <mergeCell ref="BO356:BP356"/>
    <mergeCell ref="BQ356:BR356"/>
    <mergeCell ref="BS356:BU356"/>
    <mergeCell ref="BV356:BZ356"/>
    <mergeCell ref="BG357:BH357"/>
    <mergeCell ref="BI357:BJ357"/>
    <mergeCell ref="BK357:BL357"/>
    <mergeCell ref="BM357:BN357"/>
    <mergeCell ref="BO357:BP357"/>
    <mergeCell ref="BQ357:BR357"/>
    <mergeCell ref="BG355:BH355"/>
    <mergeCell ref="BI355:BJ355"/>
    <mergeCell ref="BG356:BH356"/>
    <mergeCell ref="BI356:BJ356"/>
    <mergeCell ref="BK356:BL356"/>
    <mergeCell ref="BM356:BN356"/>
    <mergeCell ref="BS352:BU352"/>
    <mergeCell ref="BV352:BZ352"/>
    <mergeCell ref="BG353:BH353"/>
    <mergeCell ref="BI353:BJ353"/>
    <mergeCell ref="BK353:BL353"/>
    <mergeCell ref="BM353:BN353"/>
    <mergeCell ref="BO353:BP353"/>
    <mergeCell ref="BQ353:BR353"/>
    <mergeCell ref="BS353:BU353"/>
    <mergeCell ref="BV353:BZ353"/>
    <mergeCell ref="BG352:BH352"/>
    <mergeCell ref="BI352:BJ352"/>
    <mergeCell ref="BK352:BL352"/>
    <mergeCell ref="BM352:BN352"/>
    <mergeCell ref="BO352:BP352"/>
    <mergeCell ref="BQ352:BR352"/>
    <mergeCell ref="BS350:BU350"/>
    <mergeCell ref="BV350:BZ350"/>
    <mergeCell ref="BG351:BH351"/>
    <mergeCell ref="BI351:BJ351"/>
    <mergeCell ref="BK351:BL351"/>
    <mergeCell ref="BM351:BN351"/>
    <mergeCell ref="BO351:BP351"/>
    <mergeCell ref="BQ351:BR351"/>
    <mergeCell ref="BS351:BU351"/>
    <mergeCell ref="BV351:BZ351"/>
    <mergeCell ref="BG350:BH350"/>
    <mergeCell ref="BI350:BJ350"/>
    <mergeCell ref="BK350:BL350"/>
    <mergeCell ref="BM350:BN350"/>
    <mergeCell ref="BO350:BP350"/>
    <mergeCell ref="BQ350:BR350"/>
    <mergeCell ref="BS348:BU348"/>
    <mergeCell ref="BV348:BZ348"/>
    <mergeCell ref="BG349:BH349"/>
    <mergeCell ref="BI349:BJ349"/>
    <mergeCell ref="BK349:BL349"/>
    <mergeCell ref="BM349:BN349"/>
    <mergeCell ref="BO349:BP349"/>
    <mergeCell ref="BQ349:BR349"/>
    <mergeCell ref="BS349:BU349"/>
    <mergeCell ref="BV349:BZ349"/>
    <mergeCell ref="BG348:BH348"/>
    <mergeCell ref="BI348:BJ348"/>
    <mergeCell ref="BK348:BL348"/>
    <mergeCell ref="BM348:BN348"/>
    <mergeCell ref="BO348:BP348"/>
    <mergeCell ref="BQ348:BR348"/>
    <mergeCell ref="BS346:BU346"/>
    <mergeCell ref="BV346:BZ346"/>
    <mergeCell ref="BG347:BH347"/>
    <mergeCell ref="BI347:BJ347"/>
    <mergeCell ref="BK347:BL347"/>
    <mergeCell ref="BM347:BN347"/>
    <mergeCell ref="BO347:BP347"/>
    <mergeCell ref="BQ347:BR347"/>
    <mergeCell ref="BS347:BU347"/>
    <mergeCell ref="BV347:BZ347"/>
    <mergeCell ref="BG346:BH346"/>
    <mergeCell ref="BI346:BJ346"/>
    <mergeCell ref="BK346:BL346"/>
    <mergeCell ref="BM346:BN346"/>
    <mergeCell ref="BO346:BP346"/>
    <mergeCell ref="BQ346:BR346"/>
    <mergeCell ref="BS344:BU344"/>
    <mergeCell ref="BV344:BZ344"/>
    <mergeCell ref="BG345:BH345"/>
    <mergeCell ref="BI345:BJ345"/>
    <mergeCell ref="BK345:BL345"/>
    <mergeCell ref="BM345:BN345"/>
    <mergeCell ref="BO345:BP345"/>
    <mergeCell ref="BQ345:BR345"/>
    <mergeCell ref="BS345:BU345"/>
    <mergeCell ref="BV345:BZ345"/>
    <mergeCell ref="BG344:BH344"/>
    <mergeCell ref="BI344:BJ344"/>
    <mergeCell ref="BK344:BL344"/>
    <mergeCell ref="BM344:BN344"/>
    <mergeCell ref="BO344:BP344"/>
    <mergeCell ref="BQ344:BR344"/>
    <mergeCell ref="BS342:BU342"/>
    <mergeCell ref="BV342:BZ342"/>
    <mergeCell ref="BG343:BH343"/>
    <mergeCell ref="BI343:BJ343"/>
    <mergeCell ref="BK343:BL343"/>
    <mergeCell ref="BM343:BN343"/>
    <mergeCell ref="BO343:BP343"/>
    <mergeCell ref="BQ343:BR343"/>
    <mergeCell ref="BS343:BU343"/>
    <mergeCell ref="BV343:BZ343"/>
    <mergeCell ref="BG342:BH342"/>
    <mergeCell ref="BI342:BJ342"/>
    <mergeCell ref="BK342:BL342"/>
    <mergeCell ref="BM342:BN342"/>
    <mergeCell ref="BO342:BP342"/>
    <mergeCell ref="BQ342:BR342"/>
    <mergeCell ref="BS340:BU340"/>
    <mergeCell ref="BV340:BZ340"/>
    <mergeCell ref="BG341:BH341"/>
    <mergeCell ref="BI341:BJ341"/>
    <mergeCell ref="BK341:BL341"/>
    <mergeCell ref="BM341:BN341"/>
    <mergeCell ref="BO341:BP341"/>
    <mergeCell ref="BQ341:BR341"/>
    <mergeCell ref="BS341:BU341"/>
    <mergeCell ref="BV341:BZ341"/>
    <mergeCell ref="BG340:BH340"/>
    <mergeCell ref="BI340:BJ340"/>
    <mergeCell ref="BK340:BL340"/>
    <mergeCell ref="BM340:BN340"/>
    <mergeCell ref="BO340:BP340"/>
    <mergeCell ref="BQ340:BR340"/>
    <mergeCell ref="BS338:BU338"/>
    <mergeCell ref="BV338:BZ338"/>
    <mergeCell ref="BG339:BH339"/>
    <mergeCell ref="BI339:BJ339"/>
    <mergeCell ref="BK339:BL339"/>
    <mergeCell ref="BM339:BN339"/>
    <mergeCell ref="BO339:BP339"/>
    <mergeCell ref="BQ339:BR339"/>
    <mergeCell ref="BS339:BU339"/>
    <mergeCell ref="BV339:BZ339"/>
    <mergeCell ref="BG338:BH338"/>
    <mergeCell ref="BI338:BJ338"/>
    <mergeCell ref="BK338:BL338"/>
    <mergeCell ref="BM338:BN338"/>
    <mergeCell ref="BO338:BP338"/>
    <mergeCell ref="BQ338:BR338"/>
    <mergeCell ref="BS336:BU336"/>
    <mergeCell ref="BV336:BZ336"/>
    <mergeCell ref="BG337:BH337"/>
    <mergeCell ref="BI337:BJ337"/>
    <mergeCell ref="BK337:BL337"/>
    <mergeCell ref="BM337:BN337"/>
    <mergeCell ref="BO337:BP337"/>
    <mergeCell ref="BQ337:BR337"/>
    <mergeCell ref="BS337:BU337"/>
    <mergeCell ref="BV337:BZ337"/>
    <mergeCell ref="BG336:BH336"/>
    <mergeCell ref="BI336:BJ336"/>
    <mergeCell ref="BK336:BL336"/>
    <mergeCell ref="BM336:BN336"/>
    <mergeCell ref="BO336:BP336"/>
    <mergeCell ref="BQ336:BR336"/>
    <mergeCell ref="BS334:BU334"/>
    <mergeCell ref="BV334:BZ334"/>
    <mergeCell ref="BG335:BH335"/>
    <mergeCell ref="BI335:BJ335"/>
    <mergeCell ref="BK335:BL335"/>
    <mergeCell ref="BM335:BN335"/>
    <mergeCell ref="BO335:BP335"/>
    <mergeCell ref="BQ335:BR335"/>
    <mergeCell ref="BS335:BU335"/>
    <mergeCell ref="BV335:BZ335"/>
    <mergeCell ref="BG334:BH334"/>
    <mergeCell ref="BI334:BJ334"/>
    <mergeCell ref="BK334:BL334"/>
    <mergeCell ref="BM334:BN334"/>
    <mergeCell ref="BO334:BP334"/>
    <mergeCell ref="BQ334:BR334"/>
    <mergeCell ref="BS332:BU332"/>
    <mergeCell ref="BV332:BZ332"/>
    <mergeCell ref="BG333:BH333"/>
    <mergeCell ref="BI333:BJ333"/>
    <mergeCell ref="BK333:BL333"/>
    <mergeCell ref="BM333:BN333"/>
    <mergeCell ref="BO333:BP333"/>
    <mergeCell ref="BQ333:BR333"/>
    <mergeCell ref="BS333:BU333"/>
    <mergeCell ref="BV333:BZ333"/>
    <mergeCell ref="BG332:BH332"/>
    <mergeCell ref="BI332:BJ332"/>
    <mergeCell ref="BK332:BL332"/>
    <mergeCell ref="BM332:BN332"/>
    <mergeCell ref="BO332:BP332"/>
    <mergeCell ref="BQ332:BR332"/>
    <mergeCell ref="BG331:BH331"/>
    <mergeCell ref="BI331:BJ331"/>
    <mergeCell ref="BK331:BL331"/>
    <mergeCell ref="BM331:BN331"/>
    <mergeCell ref="BO331:BP331"/>
    <mergeCell ref="BQ331:BR331"/>
    <mergeCell ref="BS331:BU331"/>
    <mergeCell ref="BV331:BZ331"/>
    <mergeCell ref="CD329:CE329"/>
    <mergeCell ref="BG330:BH330"/>
    <mergeCell ref="BI330:BJ330"/>
    <mergeCell ref="BK330:BL330"/>
    <mergeCell ref="BM330:BN330"/>
    <mergeCell ref="BO330:BP330"/>
    <mergeCell ref="BQ330:BR330"/>
    <mergeCell ref="BS330:BU330"/>
    <mergeCell ref="BV330:BZ330"/>
    <mergeCell ref="CD328:CE328"/>
    <mergeCell ref="BG329:BH329"/>
    <mergeCell ref="BI329:BJ329"/>
    <mergeCell ref="BK329:BL329"/>
    <mergeCell ref="BM329:BN329"/>
    <mergeCell ref="BO329:BP329"/>
    <mergeCell ref="BQ329:BR329"/>
    <mergeCell ref="BS329:BU329"/>
    <mergeCell ref="BV329:BZ329"/>
    <mergeCell ref="CB329:CC329"/>
    <mergeCell ref="CD327:CE327"/>
    <mergeCell ref="BG328:BH328"/>
    <mergeCell ref="BI328:BJ328"/>
    <mergeCell ref="BK328:BL328"/>
    <mergeCell ref="BM328:BN328"/>
    <mergeCell ref="BO328:BP328"/>
    <mergeCell ref="BQ328:BR328"/>
    <mergeCell ref="BS328:BU328"/>
    <mergeCell ref="BV328:BZ328"/>
    <mergeCell ref="CB328:CC328"/>
    <mergeCell ref="CD326:CE326"/>
    <mergeCell ref="BG327:BH327"/>
    <mergeCell ref="BI327:BJ327"/>
    <mergeCell ref="BK327:BL327"/>
    <mergeCell ref="BM327:BN327"/>
    <mergeCell ref="BO327:BP327"/>
    <mergeCell ref="BQ327:BR327"/>
    <mergeCell ref="BS327:BU327"/>
    <mergeCell ref="BV327:BZ327"/>
    <mergeCell ref="CB327:CC327"/>
    <mergeCell ref="CD325:CE325"/>
    <mergeCell ref="BG326:BH326"/>
    <mergeCell ref="BI326:BJ326"/>
    <mergeCell ref="BK326:BL326"/>
    <mergeCell ref="BM326:BN326"/>
    <mergeCell ref="BO326:BP326"/>
    <mergeCell ref="BQ326:BR326"/>
    <mergeCell ref="BS326:BU326"/>
    <mergeCell ref="BV326:BZ326"/>
    <mergeCell ref="CB326:CC326"/>
    <mergeCell ref="CD324:CE324"/>
    <mergeCell ref="BG325:BH325"/>
    <mergeCell ref="BI325:BJ325"/>
    <mergeCell ref="BK325:BL325"/>
    <mergeCell ref="BM325:BN325"/>
    <mergeCell ref="BO325:BP325"/>
    <mergeCell ref="BQ325:BR325"/>
    <mergeCell ref="BS325:BU325"/>
    <mergeCell ref="BV325:BZ325"/>
    <mergeCell ref="CB325:CC325"/>
    <mergeCell ref="CD323:CE323"/>
    <mergeCell ref="BG324:BH324"/>
    <mergeCell ref="BI324:BJ324"/>
    <mergeCell ref="BK324:BL324"/>
    <mergeCell ref="BM324:BN324"/>
    <mergeCell ref="BO324:BP324"/>
    <mergeCell ref="BQ324:BR324"/>
    <mergeCell ref="BS324:BU324"/>
    <mergeCell ref="BV324:BZ324"/>
    <mergeCell ref="CB324:CC324"/>
    <mergeCell ref="CB322:CE322"/>
    <mergeCell ref="BG323:BH323"/>
    <mergeCell ref="BI323:BJ323"/>
    <mergeCell ref="BK323:BL323"/>
    <mergeCell ref="BM323:BN323"/>
    <mergeCell ref="BO323:BP323"/>
    <mergeCell ref="BQ323:BR323"/>
    <mergeCell ref="BS323:BU323"/>
    <mergeCell ref="BV323:BZ323"/>
    <mergeCell ref="CB323:CC323"/>
    <mergeCell ref="BS321:BU321"/>
    <mergeCell ref="BV321:BZ321"/>
    <mergeCell ref="BG322:BH322"/>
    <mergeCell ref="BI322:BJ322"/>
    <mergeCell ref="BK322:BL322"/>
    <mergeCell ref="BM322:BN322"/>
    <mergeCell ref="BO322:BP322"/>
    <mergeCell ref="BQ322:BR322"/>
    <mergeCell ref="BS322:BU322"/>
    <mergeCell ref="BV322:BZ322"/>
    <mergeCell ref="BS318:BU318"/>
    <mergeCell ref="BV318:BZ318"/>
    <mergeCell ref="BG320:BH320"/>
    <mergeCell ref="BI320:BJ320"/>
    <mergeCell ref="BG321:BH321"/>
    <mergeCell ref="BI321:BJ321"/>
    <mergeCell ref="BK321:BL321"/>
    <mergeCell ref="BM321:BN321"/>
    <mergeCell ref="BO321:BP321"/>
    <mergeCell ref="BQ321:BR321"/>
    <mergeCell ref="BG318:BH318"/>
    <mergeCell ref="BI318:BJ318"/>
    <mergeCell ref="BK318:BL318"/>
    <mergeCell ref="BM318:BN318"/>
    <mergeCell ref="BO318:BP318"/>
    <mergeCell ref="BQ318:BR318"/>
    <mergeCell ref="BS316:BU316"/>
    <mergeCell ref="BV316:BZ316"/>
    <mergeCell ref="BG317:BH317"/>
    <mergeCell ref="BI317:BJ317"/>
    <mergeCell ref="BK317:BL317"/>
    <mergeCell ref="BM317:BN317"/>
    <mergeCell ref="BO317:BP317"/>
    <mergeCell ref="BQ317:BR317"/>
    <mergeCell ref="BS317:BU317"/>
    <mergeCell ref="BV317:BZ317"/>
    <mergeCell ref="BG316:BH316"/>
    <mergeCell ref="BI316:BJ316"/>
    <mergeCell ref="BK316:BL316"/>
    <mergeCell ref="BM316:BN316"/>
    <mergeCell ref="BO316:BP316"/>
    <mergeCell ref="BQ316:BR316"/>
    <mergeCell ref="BS314:BU314"/>
    <mergeCell ref="BV314:BZ314"/>
    <mergeCell ref="BG315:BH315"/>
    <mergeCell ref="BI315:BJ315"/>
    <mergeCell ref="BK315:BL315"/>
    <mergeCell ref="BM315:BN315"/>
    <mergeCell ref="BO315:BP315"/>
    <mergeCell ref="BQ315:BR315"/>
    <mergeCell ref="BS315:BU315"/>
    <mergeCell ref="BV315:BZ315"/>
    <mergeCell ref="BG314:BH314"/>
    <mergeCell ref="BI314:BJ314"/>
    <mergeCell ref="BK314:BL314"/>
    <mergeCell ref="BM314:BN314"/>
    <mergeCell ref="BO314:BP314"/>
    <mergeCell ref="BQ314:BR314"/>
    <mergeCell ref="BS312:BU312"/>
    <mergeCell ref="BV312:BZ312"/>
    <mergeCell ref="BG313:BH313"/>
    <mergeCell ref="BI313:BJ313"/>
    <mergeCell ref="BK313:BL313"/>
    <mergeCell ref="BM313:BN313"/>
    <mergeCell ref="BO313:BP313"/>
    <mergeCell ref="BQ313:BR313"/>
    <mergeCell ref="BS313:BU313"/>
    <mergeCell ref="BV313:BZ313"/>
    <mergeCell ref="BG312:BH312"/>
    <mergeCell ref="BI312:BJ312"/>
    <mergeCell ref="BK312:BL312"/>
    <mergeCell ref="BM312:BN312"/>
    <mergeCell ref="BO312:BP312"/>
    <mergeCell ref="BQ312:BR312"/>
    <mergeCell ref="BS310:BU310"/>
    <mergeCell ref="BV310:BZ310"/>
    <mergeCell ref="BG311:BH311"/>
    <mergeCell ref="BI311:BJ311"/>
    <mergeCell ref="BK311:BL311"/>
    <mergeCell ref="BM311:BN311"/>
    <mergeCell ref="BO311:BP311"/>
    <mergeCell ref="BQ311:BR311"/>
    <mergeCell ref="BS311:BU311"/>
    <mergeCell ref="BV311:BZ311"/>
    <mergeCell ref="BG310:BH310"/>
    <mergeCell ref="BI310:BJ310"/>
    <mergeCell ref="BK310:BL310"/>
    <mergeCell ref="BM310:BN310"/>
    <mergeCell ref="BO310:BP310"/>
    <mergeCell ref="BQ310:BR310"/>
    <mergeCell ref="BS308:BU308"/>
    <mergeCell ref="BV308:BZ308"/>
    <mergeCell ref="BG309:BH309"/>
    <mergeCell ref="BI309:BJ309"/>
    <mergeCell ref="BK309:BL309"/>
    <mergeCell ref="BM309:BN309"/>
    <mergeCell ref="BO309:BP309"/>
    <mergeCell ref="BQ309:BR309"/>
    <mergeCell ref="BS309:BU309"/>
    <mergeCell ref="BV309:BZ309"/>
    <mergeCell ref="BG308:BH308"/>
    <mergeCell ref="BI308:BJ308"/>
    <mergeCell ref="BK308:BL308"/>
    <mergeCell ref="BM308:BN308"/>
    <mergeCell ref="BO308:BP308"/>
    <mergeCell ref="BQ308:BR308"/>
    <mergeCell ref="BS306:BU306"/>
    <mergeCell ref="BV306:BZ306"/>
    <mergeCell ref="BG307:BH307"/>
    <mergeCell ref="BI307:BJ307"/>
    <mergeCell ref="BK307:BL307"/>
    <mergeCell ref="BM307:BN307"/>
    <mergeCell ref="BO307:BP307"/>
    <mergeCell ref="BQ307:BR307"/>
    <mergeCell ref="BS307:BU307"/>
    <mergeCell ref="BV307:BZ307"/>
    <mergeCell ref="BG306:BH306"/>
    <mergeCell ref="BI306:BJ306"/>
    <mergeCell ref="BK306:BL306"/>
    <mergeCell ref="BM306:BN306"/>
    <mergeCell ref="BO306:BP306"/>
    <mergeCell ref="BQ306:BR306"/>
    <mergeCell ref="BS304:BU304"/>
    <mergeCell ref="BV304:BZ304"/>
    <mergeCell ref="BG305:BH305"/>
    <mergeCell ref="BI305:BJ305"/>
    <mergeCell ref="BK305:BL305"/>
    <mergeCell ref="BM305:BN305"/>
    <mergeCell ref="BO305:BP305"/>
    <mergeCell ref="BQ305:BR305"/>
    <mergeCell ref="BS305:BU305"/>
    <mergeCell ref="BV305:BZ305"/>
    <mergeCell ref="BG304:BH304"/>
    <mergeCell ref="BI304:BJ304"/>
    <mergeCell ref="BK304:BL304"/>
    <mergeCell ref="BM304:BN304"/>
    <mergeCell ref="BO304:BP304"/>
    <mergeCell ref="BQ304:BR304"/>
    <mergeCell ref="BS302:BU302"/>
    <mergeCell ref="BV302:BZ302"/>
    <mergeCell ref="BG303:BH303"/>
    <mergeCell ref="BI303:BJ303"/>
    <mergeCell ref="BK303:BL303"/>
    <mergeCell ref="BM303:BN303"/>
    <mergeCell ref="BO303:BP303"/>
    <mergeCell ref="BQ303:BR303"/>
    <mergeCell ref="BS303:BU303"/>
    <mergeCell ref="BV303:BZ303"/>
    <mergeCell ref="BG302:BH302"/>
    <mergeCell ref="BI302:BJ302"/>
    <mergeCell ref="BK302:BL302"/>
    <mergeCell ref="BM302:BN302"/>
    <mergeCell ref="BO302:BP302"/>
    <mergeCell ref="BQ302:BR302"/>
    <mergeCell ref="BS300:BU300"/>
    <mergeCell ref="BV300:BZ300"/>
    <mergeCell ref="BG301:BH301"/>
    <mergeCell ref="BI301:BJ301"/>
    <mergeCell ref="BK301:BL301"/>
    <mergeCell ref="BM301:BN301"/>
    <mergeCell ref="BO301:BP301"/>
    <mergeCell ref="BQ301:BR301"/>
    <mergeCell ref="BS301:BU301"/>
    <mergeCell ref="BV301:BZ301"/>
    <mergeCell ref="BG300:BH300"/>
    <mergeCell ref="BI300:BJ300"/>
    <mergeCell ref="BK300:BL300"/>
    <mergeCell ref="BM300:BN300"/>
    <mergeCell ref="BO300:BP300"/>
    <mergeCell ref="BQ300:BR300"/>
    <mergeCell ref="BS298:BU298"/>
    <mergeCell ref="BV298:BZ298"/>
    <mergeCell ref="BG299:BH299"/>
    <mergeCell ref="BI299:BJ299"/>
    <mergeCell ref="BK299:BL299"/>
    <mergeCell ref="BM299:BN299"/>
    <mergeCell ref="BO299:BP299"/>
    <mergeCell ref="BQ299:BR299"/>
    <mergeCell ref="BS299:BU299"/>
    <mergeCell ref="BV299:BZ299"/>
    <mergeCell ref="BG298:BH298"/>
    <mergeCell ref="BI298:BJ298"/>
    <mergeCell ref="BK298:BL298"/>
    <mergeCell ref="BM298:BN298"/>
    <mergeCell ref="BO298:BP298"/>
    <mergeCell ref="BQ298:BR298"/>
    <mergeCell ref="BV296:BZ296"/>
    <mergeCell ref="BG297:BH297"/>
    <mergeCell ref="BI297:BJ297"/>
    <mergeCell ref="BK297:BL297"/>
    <mergeCell ref="BM297:BN297"/>
    <mergeCell ref="BO297:BP297"/>
    <mergeCell ref="BQ297:BR297"/>
    <mergeCell ref="BS297:BU297"/>
    <mergeCell ref="BV297:BZ297"/>
    <mergeCell ref="BV295:BZ295"/>
    <mergeCell ref="BG296:BH296"/>
    <mergeCell ref="BI296:BJ296"/>
    <mergeCell ref="BK296:BL296"/>
    <mergeCell ref="BM296:BN296"/>
    <mergeCell ref="BO296:BP296"/>
    <mergeCell ref="BQ296:BR296"/>
    <mergeCell ref="BS296:BU296"/>
    <mergeCell ref="BV294:BZ294"/>
    <mergeCell ref="CB294:CC294"/>
    <mergeCell ref="CD294:CE294"/>
    <mergeCell ref="BG295:BH295"/>
    <mergeCell ref="BI295:BJ295"/>
    <mergeCell ref="BK295:BL295"/>
    <mergeCell ref="BM295:BN295"/>
    <mergeCell ref="BO295:BP295"/>
    <mergeCell ref="BQ295:BR295"/>
    <mergeCell ref="BS295:BU295"/>
    <mergeCell ref="BV293:BZ293"/>
    <mergeCell ref="CB293:CC293"/>
    <mergeCell ref="CD293:CE293"/>
    <mergeCell ref="BG294:BH294"/>
    <mergeCell ref="BI294:BJ294"/>
    <mergeCell ref="BK294:BL294"/>
    <mergeCell ref="BM294:BN294"/>
    <mergeCell ref="BO294:BP294"/>
    <mergeCell ref="BQ294:BR294"/>
    <mergeCell ref="BS294:BU294"/>
    <mergeCell ref="BV292:BZ292"/>
    <mergeCell ref="CB292:CC292"/>
    <mergeCell ref="CD292:CE292"/>
    <mergeCell ref="BG293:BH293"/>
    <mergeCell ref="BI293:BJ293"/>
    <mergeCell ref="BK293:BL293"/>
    <mergeCell ref="BM293:BN293"/>
    <mergeCell ref="BO293:BP293"/>
    <mergeCell ref="BQ293:BR293"/>
    <mergeCell ref="BS293:BU293"/>
    <mergeCell ref="BV291:BZ291"/>
    <mergeCell ref="CB291:CC291"/>
    <mergeCell ref="CD291:CE291"/>
    <mergeCell ref="BG292:BH292"/>
    <mergeCell ref="BI292:BJ292"/>
    <mergeCell ref="BK292:BL292"/>
    <mergeCell ref="BM292:BN292"/>
    <mergeCell ref="BO292:BP292"/>
    <mergeCell ref="BQ292:BR292"/>
    <mergeCell ref="BS292:BU292"/>
    <mergeCell ref="BV290:BZ290"/>
    <mergeCell ref="CB290:CC290"/>
    <mergeCell ref="CD290:CE290"/>
    <mergeCell ref="BG291:BH291"/>
    <mergeCell ref="BI291:BJ291"/>
    <mergeCell ref="BK291:BL291"/>
    <mergeCell ref="BM291:BN291"/>
    <mergeCell ref="BO291:BP291"/>
    <mergeCell ref="BQ291:BR291"/>
    <mergeCell ref="BS291:BU291"/>
    <mergeCell ref="BV289:BZ289"/>
    <mergeCell ref="CB289:CC289"/>
    <mergeCell ref="CD289:CE289"/>
    <mergeCell ref="BG290:BH290"/>
    <mergeCell ref="BI290:BJ290"/>
    <mergeCell ref="BK290:BL290"/>
    <mergeCell ref="BM290:BN290"/>
    <mergeCell ref="BO290:BP290"/>
    <mergeCell ref="BQ290:BR290"/>
    <mergeCell ref="BS290:BU290"/>
    <mergeCell ref="BV288:BZ288"/>
    <mergeCell ref="CB288:CC288"/>
    <mergeCell ref="CD288:CE288"/>
    <mergeCell ref="BG289:BH289"/>
    <mergeCell ref="BI289:BJ289"/>
    <mergeCell ref="BK289:BL289"/>
    <mergeCell ref="BM289:BN289"/>
    <mergeCell ref="BO289:BP289"/>
    <mergeCell ref="BQ289:BR289"/>
    <mergeCell ref="BS289:BU289"/>
    <mergeCell ref="BS287:BU287"/>
    <mergeCell ref="BV287:BZ287"/>
    <mergeCell ref="CB287:CE287"/>
    <mergeCell ref="BG288:BH288"/>
    <mergeCell ref="BI288:BJ288"/>
    <mergeCell ref="BK288:BL288"/>
    <mergeCell ref="BM288:BN288"/>
    <mergeCell ref="BO288:BP288"/>
    <mergeCell ref="BQ288:BR288"/>
    <mergeCell ref="BS288:BU288"/>
    <mergeCell ref="BO286:BP286"/>
    <mergeCell ref="BQ286:BR286"/>
    <mergeCell ref="BS286:BU286"/>
    <mergeCell ref="BV286:BZ286"/>
    <mergeCell ref="BG287:BH287"/>
    <mergeCell ref="BI287:BJ287"/>
    <mergeCell ref="BK287:BL287"/>
    <mergeCell ref="BM287:BN287"/>
    <mergeCell ref="BO287:BP287"/>
    <mergeCell ref="BQ287:BR287"/>
    <mergeCell ref="BG285:BH285"/>
    <mergeCell ref="BI285:BJ285"/>
    <mergeCell ref="BG286:BH286"/>
    <mergeCell ref="BI286:BJ286"/>
    <mergeCell ref="BK286:BL286"/>
    <mergeCell ref="BM286:BN286"/>
    <mergeCell ref="BS282:BU282"/>
    <mergeCell ref="BV282:BZ282"/>
    <mergeCell ref="BG283:BH283"/>
    <mergeCell ref="BI283:BJ283"/>
    <mergeCell ref="BK283:BL283"/>
    <mergeCell ref="BM283:BN283"/>
    <mergeCell ref="BO283:BP283"/>
    <mergeCell ref="BQ283:BR283"/>
    <mergeCell ref="BS283:BU283"/>
    <mergeCell ref="BV283:BZ283"/>
    <mergeCell ref="BG282:BH282"/>
    <mergeCell ref="BI282:BJ282"/>
    <mergeCell ref="BK282:BL282"/>
    <mergeCell ref="BM282:BN282"/>
    <mergeCell ref="BO282:BP282"/>
    <mergeCell ref="BQ282:BR282"/>
    <mergeCell ref="BS280:BU280"/>
    <mergeCell ref="BV280:BZ280"/>
    <mergeCell ref="BG281:BH281"/>
    <mergeCell ref="BI281:BJ281"/>
    <mergeCell ref="BK281:BL281"/>
    <mergeCell ref="BM281:BN281"/>
    <mergeCell ref="BO281:BP281"/>
    <mergeCell ref="BQ281:BR281"/>
    <mergeCell ref="BS281:BU281"/>
    <mergeCell ref="BV281:BZ281"/>
    <mergeCell ref="BG280:BH280"/>
    <mergeCell ref="BI280:BJ280"/>
    <mergeCell ref="BK280:BL280"/>
    <mergeCell ref="BM280:BN280"/>
    <mergeCell ref="BO280:BP280"/>
    <mergeCell ref="BQ280:BR280"/>
    <mergeCell ref="BS278:BU278"/>
    <mergeCell ref="BV278:BZ278"/>
    <mergeCell ref="BG279:BH279"/>
    <mergeCell ref="BI279:BJ279"/>
    <mergeCell ref="BK279:BL279"/>
    <mergeCell ref="BM279:BN279"/>
    <mergeCell ref="BO279:BP279"/>
    <mergeCell ref="BQ279:BR279"/>
    <mergeCell ref="BS279:BU279"/>
    <mergeCell ref="BV279:BZ279"/>
    <mergeCell ref="BG278:BH278"/>
    <mergeCell ref="BI278:BJ278"/>
    <mergeCell ref="BK278:BL278"/>
    <mergeCell ref="BM278:BN278"/>
    <mergeCell ref="BO278:BP278"/>
    <mergeCell ref="BQ278:BR278"/>
    <mergeCell ref="BS276:BU276"/>
    <mergeCell ref="BV276:BZ276"/>
    <mergeCell ref="BG277:BH277"/>
    <mergeCell ref="BI277:BJ277"/>
    <mergeCell ref="BK277:BL277"/>
    <mergeCell ref="BM277:BN277"/>
    <mergeCell ref="BO277:BP277"/>
    <mergeCell ref="BQ277:BR277"/>
    <mergeCell ref="BS277:BU277"/>
    <mergeCell ref="BV277:BZ277"/>
    <mergeCell ref="BG276:BH276"/>
    <mergeCell ref="BI276:BJ276"/>
    <mergeCell ref="BK276:BL276"/>
    <mergeCell ref="BM276:BN276"/>
    <mergeCell ref="BO276:BP276"/>
    <mergeCell ref="BQ276:BR276"/>
    <mergeCell ref="BS274:BU274"/>
    <mergeCell ref="BV274:BZ274"/>
    <mergeCell ref="BG275:BH275"/>
    <mergeCell ref="BI275:BJ275"/>
    <mergeCell ref="BK275:BL275"/>
    <mergeCell ref="BM275:BN275"/>
    <mergeCell ref="BO275:BP275"/>
    <mergeCell ref="BQ275:BR275"/>
    <mergeCell ref="BS275:BU275"/>
    <mergeCell ref="BV275:BZ275"/>
    <mergeCell ref="BG274:BH274"/>
    <mergeCell ref="BI274:BJ274"/>
    <mergeCell ref="BK274:BL274"/>
    <mergeCell ref="BM274:BN274"/>
    <mergeCell ref="BO274:BP274"/>
    <mergeCell ref="BQ274:BR274"/>
    <mergeCell ref="BS272:BU272"/>
    <mergeCell ref="BV272:BZ272"/>
    <mergeCell ref="BG273:BH273"/>
    <mergeCell ref="BI273:BJ273"/>
    <mergeCell ref="BK273:BL273"/>
    <mergeCell ref="BM273:BN273"/>
    <mergeCell ref="BO273:BP273"/>
    <mergeCell ref="BQ273:BR273"/>
    <mergeCell ref="BS273:BU273"/>
    <mergeCell ref="BV273:BZ273"/>
    <mergeCell ref="BG272:BH272"/>
    <mergeCell ref="BI272:BJ272"/>
    <mergeCell ref="BK272:BL272"/>
    <mergeCell ref="BM272:BN272"/>
    <mergeCell ref="BO272:BP272"/>
    <mergeCell ref="BQ272:BR272"/>
    <mergeCell ref="BS270:BU270"/>
    <mergeCell ref="BV270:BZ270"/>
    <mergeCell ref="BG271:BH271"/>
    <mergeCell ref="BI271:BJ271"/>
    <mergeCell ref="BK271:BL271"/>
    <mergeCell ref="BM271:BN271"/>
    <mergeCell ref="BO271:BP271"/>
    <mergeCell ref="BQ271:BR271"/>
    <mergeCell ref="BS271:BU271"/>
    <mergeCell ref="BV271:BZ271"/>
    <mergeCell ref="BG270:BH270"/>
    <mergeCell ref="BI270:BJ270"/>
    <mergeCell ref="BK270:BL270"/>
    <mergeCell ref="BM270:BN270"/>
    <mergeCell ref="BO270:BP270"/>
    <mergeCell ref="BQ270:BR270"/>
    <mergeCell ref="BS268:BU268"/>
    <mergeCell ref="BV268:BZ268"/>
    <mergeCell ref="BG269:BH269"/>
    <mergeCell ref="BI269:BJ269"/>
    <mergeCell ref="BK269:BL269"/>
    <mergeCell ref="BM269:BN269"/>
    <mergeCell ref="BO269:BP269"/>
    <mergeCell ref="BQ269:BR269"/>
    <mergeCell ref="BS269:BU269"/>
    <mergeCell ref="BV269:BZ269"/>
    <mergeCell ref="BG268:BH268"/>
    <mergeCell ref="BI268:BJ268"/>
    <mergeCell ref="BK268:BL268"/>
    <mergeCell ref="BM268:BN268"/>
    <mergeCell ref="BO268:BP268"/>
    <mergeCell ref="BQ268:BR268"/>
    <mergeCell ref="BS266:BU266"/>
    <mergeCell ref="BV266:BZ266"/>
    <mergeCell ref="BG267:BH267"/>
    <mergeCell ref="BI267:BJ267"/>
    <mergeCell ref="BK267:BL267"/>
    <mergeCell ref="BM267:BN267"/>
    <mergeCell ref="BO267:BP267"/>
    <mergeCell ref="BQ267:BR267"/>
    <mergeCell ref="BS267:BU267"/>
    <mergeCell ref="BV267:BZ267"/>
    <mergeCell ref="BG266:BH266"/>
    <mergeCell ref="BI266:BJ266"/>
    <mergeCell ref="BK266:BL266"/>
    <mergeCell ref="BM266:BN266"/>
    <mergeCell ref="BO266:BP266"/>
    <mergeCell ref="BQ266:BR266"/>
    <mergeCell ref="BS264:BU264"/>
    <mergeCell ref="BV264:BZ264"/>
    <mergeCell ref="BG265:BH265"/>
    <mergeCell ref="BI265:BJ265"/>
    <mergeCell ref="BK265:BL265"/>
    <mergeCell ref="BM265:BN265"/>
    <mergeCell ref="BO265:BP265"/>
    <mergeCell ref="BQ265:BR265"/>
    <mergeCell ref="BS265:BU265"/>
    <mergeCell ref="BV265:BZ265"/>
    <mergeCell ref="BG264:BH264"/>
    <mergeCell ref="BI264:BJ264"/>
    <mergeCell ref="BK264:BL264"/>
    <mergeCell ref="BM264:BN264"/>
    <mergeCell ref="BO264:BP264"/>
    <mergeCell ref="BQ264:BR264"/>
    <mergeCell ref="BS262:BU262"/>
    <mergeCell ref="BV262:BZ262"/>
    <mergeCell ref="BG263:BH263"/>
    <mergeCell ref="BI263:BJ263"/>
    <mergeCell ref="BK263:BL263"/>
    <mergeCell ref="BM263:BN263"/>
    <mergeCell ref="BO263:BP263"/>
    <mergeCell ref="BQ263:BR263"/>
    <mergeCell ref="BS263:BU263"/>
    <mergeCell ref="BV263:BZ263"/>
    <mergeCell ref="BG262:BH262"/>
    <mergeCell ref="BI262:BJ262"/>
    <mergeCell ref="BK262:BL262"/>
    <mergeCell ref="BM262:BN262"/>
    <mergeCell ref="BO262:BP262"/>
    <mergeCell ref="BQ262:BR262"/>
    <mergeCell ref="BG261:BH261"/>
    <mergeCell ref="BI261:BJ261"/>
    <mergeCell ref="BK261:BL261"/>
    <mergeCell ref="BM261:BN261"/>
    <mergeCell ref="BO261:BP261"/>
    <mergeCell ref="BQ261:BR261"/>
    <mergeCell ref="BS261:BU261"/>
    <mergeCell ref="BV261:BZ261"/>
    <mergeCell ref="CD259:CE259"/>
    <mergeCell ref="BG260:BH260"/>
    <mergeCell ref="BI260:BJ260"/>
    <mergeCell ref="BK260:BL260"/>
    <mergeCell ref="BM260:BN260"/>
    <mergeCell ref="BO260:BP260"/>
    <mergeCell ref="BQ260:BR260"/>
    <mergeCell ref="BS260:BU260"/>
    <mergeCell ref="BV260:BZ260"/>
    <mergeCell ref="CD258:CE258"/>
    <mergeCell ref="BG259:BH259"/>
    <mergeCell ref="BI259:BJ259"/>
    <mergeCell ref="BK259:BL259"/>
    <mergeCell ref="BM259:BN259"/>
    <mergeCell ref="BO259:BP259"/>
    <mergeCell ref="BQ259:BR259"/>
    <mergeCell ref="BS259:BU259"/>
    <mergeCell ref="BV259:BZ259"/>
    <mergeCell ref="CB259:CC259"/>
    <mergeCell ref="CD257:CE257"/>
    <mergeCell ref="BG258:BH258"/>
    <mergeCell ref="BI258:BJ258"/>
    <mergeCell ref="BK258:BL258"/>
    <mergeCell ref="BM258:BN258"/>
    <mergeCell ref="BO258:BP258"/>
    <mergeCell ref="BQ258:BR258"/>
    <mergeCell ref="BS258:BU258"/>
    <mergeCell ref="BV258:BZ258"/>
    <mergeCell ref="CB258:CC258"/>
    <mergeCell ref="CD256:CE256"/>
    <mergeCell ref="BG257:BH257"/>
    <mergeCell ref="BI257:BJ257"/>
    <mergeCell ref="BK257:BL257"/>
    <mergeCell ref="BM257:BN257"/>
    <mergeCell ref="BO257:BP257"/>
    <mergeCell ref="BQ257:BR257"/>
    <mergeCell ref="BS257:BU257"/>
    <mergeCell ref="BV257:BZ257"/>
    <mergeCell ref="CB257:CC257"/>
    <mergeCell ref="CD255:CE255"/>
    <mergeCell ref="BG256:BH256"/>
    <mergeCell ref="BI256:BJ256"/>
    <mergeCell ref="BK256:BL256"/>
    <mergeCell ref="BM256:BN256"/>
    <mergeCell ref="BO256:BP256"/>
    <mergeCell ref="BQ256:BR256"/>
    <mergeCell ref="BS256:BU256"/>
    <mergeCell ref="BV256:BZ256"/>
    <mergeCell ref="CB256:CC256"/>
    <mergeCell ref="CD254:CE254"/>
    <mergeCell ref="BG255:BH255"/>
    <mergeCell ref="BI255:BJ255"/>
    <mergeCell ref="BK255:BL255"/>
    <mergeCell ref="BM255:BN255"/>
    <mergeCell ref="BO255:BP255"/>
    <mergeCell ref="BQ255:BR255"/>
    <mergeCell ref="BS255:BU255"/>
    <mergeCell ref="BV255:BZ255"/>
    <mergeCell ref="CB255:CC255"/>
    <mergeCell ref="CD253:CE253"/>
    <mergeCell ref="BG254:BH254"/>
    <mergeCell ref="BI254:BJ254"/>
    <mergeCell ref="BK254:BL254"/>
    <mergeCell ref="BM254:BN254"/>
    <mergeCell ref="BO254:BP254"/>
    <mergeCell ref="BQ254:BR254"/>
    <mergeCell ref="BS254:BU254"/>
    <mergeCell ref="BV254:BZ254"/>
    <mergeCell ref="CB254:CC254"/>
    <mergeCell ref="CB252:CE252"/>
    <mergeCell ref="BG253:BH253"/>
    <mergeCell ref="BI253:BJ253"/>
    <mergeCell ref="BK253:BL253"/>
    <mergeCell ref="BM253:BN253"/>
    <mergeCell ref="BO253:BP253"/>
    <mergeCell ref="BQ253:BR253"/>
    <mergeCell ref="BS253:BU253"/>
    <mergeCell ref="BV253:BZ253"/>
    <mergeCell ref="CB253:CC253"/>
    <mergeCell ref="BS251:BU251"/>
    <mergeCell ref="BV251:BZ251"/>
    <mergeCell ref="BG252:BH252"/>
    <mergeCell ref="BI252:BJ252"/>
    <mergeCell ref="BK252:BL252"/>
    <mergeCell ref="BM252:BN252"/>
    <mergeCell ref="BO252:BP252"/>
    <mergeCell ref="BQ252:BR252"/>
    <mergeCell ref="BS252:BU252"/>
    <mergeCell ref="BV252:BZ252"/>
    <mergeCell ref="BS248:BU248"/>
    <mergeCell ref="BV248:BZ248"/>
    <mergeCell ref="BG250:BH250"/>
    <mergeCell ref="BI250:BJ250"/>
    <mergeCell ref="BG251:BH251"/>
    <mergeCell ref="BI251:BJ251"/>
    <mergeCell ref="BK251:BL251"/>
    <mergeCell ref="BM251:BN251"/>
    <mergeCell ref="BO251:BP251"/>
    <mergeCell ref="BQ251:BR251"/>
    <mergeCell ref="BG248:BH248"/>
    <mergeCell ref="BI248:BJ248"/>
    <mergeCell ref="BK248:BL248"/>
    <mergeCell ref="BM248:BN248"/>
    <mergeCell ref="BO248:BP248"/>
    <mergeCell ref="BQ248:BR248"/>
    <mergeCell ref="BS246:BU246"/>
    <mergeCell ref="BV246:BZ246"/>
    <mergeCell ref="BG247:BH247"/>
    <mergeCell ref="BI247:BJ247"/>
    <mergeCell ref="BK247:BL247"/>
    <mergeCell ref="BM247:BN247"/>
    <mergeCell ref="BO247:BP247"/>
    <mergeCell ref="BQ247:BR247"/>
    <mergeCell ref="BS247:BU247"/>
    <mergeCell ref="BV247:BZ247"/>
    <mergeCell ref="BG246:BH246"/>
    <mergeCell ref="BI246:BJ246"/>
    <mergeCell ref="BK246:BL246"/>
    <mergeCell ref="BM246:BN246"/>
    <mergeCell ref="BO246:BP246"/>
    <mergeCell ref="BQ246:BR246"/>
    <mergeCell ref="BS244:BU244"/>
    <mergeCell ref="BV244:BZ244"/>
    <mergeCell ref="BG245:BH245"/>
    <mergeCell ref="BI245:BJ245"/>
    <mergeCell ref="BK245:BL245"/>
    <mergeCell ref="BM245:BN245"/>
    <mergeCell ref="BO245:BP245"/>
    <mergeCell ref="BQ245:BR245"/>
    <mergeCell ref="BS245:BU245"/>
    <mergeCell ref="BV245:BZ245"/>
    <mergeCell ref="BG244:BH244"/>
    <mergeCell ref="BI244:BJ244"/>
    <mergeCell ref="BK244:BL244"/>
    <mergeCell ref="BM244:BN244"/>
    <mergeCell ref="BO244:BP244"/>
    <mergeCell ref="BQ244:BR244"/>
    <mergeCell ref="BS242:BU242"/>
    <mergeCell ref="BV242:BZ242"/>
    <mergeCell ref="BG243:BH243"/>
    <mergeCell ref="BI243:BJ243"/>
    <mergeCell ref="BK243:BL243"/>
    <mergeCell ref="BM243:BN243"/>
    <mergeCell ref="BO243:BP243"/>
    <mergeCell ref="BQ243:BR243"/>
    <mergeCell ref="BS243:BU243"/>
    <mergeCell ref="BV243:BZ243"/>
    <mergeCell ref="BG242:BH242"/>
    <mergeCell ref="BI242:BJ242"/>
    <mergeCell ref="BK242:BL242"/>
    <mergeCell ref="BM242:BN242"/>
    <mergeCell ref="BO242:BP242"/>
    <mergeCell ref="BQ242:BR242"/>
    <mergeCell ref="BS240:BU240"/>
    <mergeCell ref="BV240:BZ240"/>
    <mergeCell ref="BG241:BH241"/>
    <mergeCell ref="BI241:BJ241"/>
    <mergeCell ref="BK241:BL241"/>
    <mergeCell ref="BM241:BN241"/>
    <mergeCell ref="BO241:BP241"/>
    <mergeCell ref="BQ241:BR241"/>
    <mergeCell ref="BS241:BU241"/>
    <mergeCell ref="BV241:BZ241"/>
    <mergeCell ref="BG240:BH240"/>
    <mergeCell ref="BI240:BJ240"/>
    <mergeCell ref="BK240:BL240"/>
    <mergeCell ref="BM240:BN240"/>
    <mergeCell ref="BO240:BP240"/>
    <mergeCell ref="BQ240:BR240"/>
    <mergeCell ref="BS238:BU238"/>
    <mergeCell ref="BV238:BZ238"/>
    <mergeCell ref="BG239:BH239"/>
    <mergeCell ref="BI239:BJ239"/>
    <mergeCell ref="BK239:BL239"/>
    <mergeCell ref="BM239:BN239"/>
    <mergeCell ref="BO239:BP239"/>
    <mergeCell ref="BQ239:BR239"/>
    <mergeCell ref="BS239:BU239"/>
    <mergeCell ref="BV239:BZ239"/>
    <mergeCell ref="BG238:BH238"/>
    <mergeCell ref="BI238:BJ238"/>
    <mergeCell ref="BK238:BL238"/>
    <mergeCell ref="BM238:BN238"/>
    <mergeCell ref="BO238:BP238"/>
    <mergeCell ref="BQ238:BR238"/>
    <mergeCell ref="BS236:BU236"/>
    <mergeCell ref="BV236:BZ236"/>
    <mergeCell ref="BG237:BH237"/>
    <mergeCell ref="BI237:BJ237"/>
    <mergeCell ref="BK237:BL237"/>
    <mergeCell ref="BM237:BN237"/>
    <mergeCell ref="BO237:BP237"/>
    <mergeCell ref="BQ237:BR237"/>
    <mergeCell ref="BS237:BU237"/>
    <mergeCell ref="BV237:BZ237"/>
    <mergeCell ref="BG236:BH236"/>
    <mergeCell ref="BI236:BJ236"/>
    <mergeCell ref="BK236:BL236"/>
    <mergeCell ref="BM236:BN236"/>
    <mergeCell ref="BO236:BP236"/>
    <mergeCell ref="BQ236:BR236"/>
    <mergeCell ref="BS234:BU234"/>
    <mergeCell ref="BV234:BZ234"/>
    <mergeCell ref="BG235:BH235"/>
    <mergeCell ref="BI235:BJ235"/>
    <mergeCell ref="BK235:BL235"/>
    <mergeCell ref="BM235:BN235"/>
    <mergeCell ref="BO235:BP235"/>
    <mergeCell ref="BQ235:BR235"/>
    <mergeCell ref="BS235:BU235"/>
    <mergeCell ref="BV235:BZ235"/>
    <mergeCell ref="BG234:BH234"/>
    <mergeCell ref="BI234:BJ234"/>
    <mergeCell ref="BK234:BL234"/>
    <mergeCell ref="BM234:BN234"/>
    <mergeCell ref="BO234:BP234"/>
    <mergeCell ref="BQ234:BR234"/>
    <mergeCell ref="BS232:BU232"/>
    <mergeCell ref="BV232:BZ232"/>
    <mergeCell ref="BG233:BH233"/>
    <mergeCell ref="BI233:BJ233"/>
    <mergeCell ref="BK233:BL233"/>
    <mergeCell ref="BM233:BN233"/>
    <mergeCell ref="BO233:BP233"/>
    <mergeCell ref="BQ233:BR233"/>
    <mergeCell ref="BS233:BU233"/>
    <mergeCell ref="BV233:BZ233"/>
    <mergeCell ref="BG232:BH232"/>
    <mergeCell ref="BI232:BJ232"/>
    <mergeCell ref="BK232:BL232"/>
    <mergeCell ref="BM232:BN232"/>
    <mergeCell ref="BO232:BP232"/>
    <mergeCell ref="BQ232:BR232"/>
    <mergeCell ref="BS230:BU230"/>
    <mergeCell ref="BV230:BZ230"/>
    <mergeCell ref="BG231:BH231"/>
    <mergeCell ref="BI231:BJ231"/>
    <mergeCell ref="BK231:BL231"/>
    <mergeCell ref="BM231:BN231"/>
    <mergeCell ref="BO231:BP231"/>
    <mergeCell ref="BQ231:BR231"/>
    <mergeCell ref="BS231:BU231"/>
    <mergeCell ref="BV231:BZ231"/>
    <mergeCell ref="BG230:BH230"/>
    <mergeCell ref="BI230:BJ230"/>
    <mergeCell ref="BK230:BL230"/>
    <mergeCell ref="BM230:BN230"/>
    <mergeCell ref="BO230:BP230"/>
    <mergeCell ref="BQ230:BR230"/>
    <mergeCell ref="BS228:BU228"/>
    <mergeCell ref="BV228:BZ228"/>
    <mergeCell ref="BG229:BH229"/>
    <mergeCell ref="BI229:BJ229"/>
    <mergeCell ref="BK229:BL229"/>
    <mergeCell ref="BM229:BN229"/>
    <mergeCell ref="BO229:BP229"/>
    <mergeCell ref="BQ229:BR229"/>
    <mergeCell ref="BS229:BU229"/>
    <mergeCell ref="BV229:BZ229"/>
    <mergeCell ref="BG228:BH228"/>
    <mergeCell ref="BI228:BJ228"/>
    <mergeCell ref="BK228:BL228"/>
    <mergeCell ref="BM228:BN228"/>
    <mergeCell ref="BO228:BP228"/>
    <mergeCell ref="BQ228:BR228"/>
    <mergeCell ref="BV226:BZ226"/>
    <mergeCell ref="BG227:BH227"/>
    <mergeCell ref="BI227:BJ227"/>
    <mergeCell ref="BK227:BL227"/>
    <mergeCell ref="BM227:BN227"/>
    <mergeCell ref="BO227:BP227"/>
    <mergeCell ref="BQ227:BR227"/>
    <mergeCell ref="BS227:BU227"/>
    <mergeCell ref="BV227:BZ227"/>
    <mergeCell ref="BV225:BZ225"/>
    <mergeCell ref="BG226:BH226"/>
    <mergeCell ref="BI226:BJ226"/>
    <mergeCell ref="BK226:BL226"/>
    <mergeCell ref="BM226:BN226"/>
    <mergeCell ref="BO226:BP226"/>
    <mergeCell ref="BQ226:BR226"/>
    <mergeCell ref="BS226:BU226"/>
    <mergeCell ref="BV224:BZ224"/>
    <mergeCell ref="CB224:CC224"/>
    <mergeCell ref="CD224:CE224"/>
    <mergeCell ref="BG225:BH225"/>
    <mergeCell ref="BI225:BJ225"/>
    <mergeCell ref="BK225:BL225"/>
    <mergeCell ref="BM225:BN225"/>
    <mergeCell ref="BO225:BP225"/>
    <mergeCell ref="BQ225:BR225"/>
    <mergeCell ref="BS225:BU225"/>
    <mergeCell ref="BV223:BZ223"/>
    <mergeCell ref="CB223:CC223"/>
    <mergeCell ref="CD223:CE223"/>
    <mergeCell ref="BG224:BH224"/>
    <mergeCell ref="BI224:BJ224"/>
    <mergeCell ref="BK224:BL224"/>
    <mergeCell ref="BM224:BN224"/>
    <mergeCell ref="BO224:BP224"/>
    <mergeCell ref="BQ224:BR224"/>
    <mergeCell ref="BS224:BU224"/>
    <mergeCell ref="BV222:BZ222"/>
    <mergeCell ref="CB222:CC222"/>
    <mergeCell ref="CD222:CE222"/>
    <mergeCell ref="BG223:BH223"/>
    <mergeCell ref="BI223:BJ223"/>
    <mergeCell ref="BK223:BL223"/>
    <mergeCell ref="BM223:BN223"/>
    <mergeCell ref="BO223:BP223"/>
    <mergeCell ref="BQ223:BR223"/>
    <mergeCell ref="BS223:BU223"/>
    <mergeCell ref="BV221:BZ221"/>
    <mergeCell ref="CB221:CC221"/>
    <mergeCell ref="CD221:CE221"/>
    <mergeCell ref="BG222:BH222"/>
    <mergeCell ref="BI222:BJ222"/>
    <mergeCell ref="BK222:BL222"/>
    <mergeCell ref="BM222:BN222"/>
    <mergeCell ref="BO222:BP222"/>
    <mergeCell ref="BQ222:BR222"/>
    <mergeCell ref="BS222:BU222"/>
    <mergeCell ref="BV220:BZ220"/>
    <mergeCell ref="CB220:CC220"/>
    <mergeCell ref="CD220:CE220"/>
    <mergeCell ref="BG221:BH221"/>
    <mergeCell ref="BI221:BJ221"/>
    <mergeCell ref="BK221:BL221"/>
    <mergeCell ref="BM221:BN221"/>
    <mergeCell ref="BO221:BP221"/>
    <mergeCell ref="BQ221:BR221"/>
    <mergeCell ref="BS221:BU221"/>
    <mergeCell ref="BV219:BZ219"/>
    <mergeCell ref="CB219:CC219"/>
    <mergeCell ref="CD219:CE219"/>
    <mergeCell ref="BG220:BH220"/>
    <mergeCell ref="BI220:BJ220"/>
    <mergeCell ref="BK220:BL220"/>
    <mergeCell ref="BM220:BN220"/>
    <mergeCell ref="BO220:BP220"/>
    <mergeCell ref="BQ220:BR220"/>
    <mergeCell ref="BS220:BU220"/>
    <mergeCell ref="BV218:BZ218"/>
    <mergeCell ref="CB218:CC218"/>
    <mergeCell ref="CD218:CE218"/>
    <mergeCell ref="BG219:BH219"/>
    <mergeCell ref="BI219:BJ219"/>
    <mergeCell ref="BK219:BL219"/>
    <mergeCell ref="BM219:BN219"/>
    <mergeCell ref="BO219:BP219"/>
    <mergeCell ref="BQ219:BR219"/>
    <mergeCell ref="BS219:BU219"/>
    <mergeCell ref="BS217:BU217"/>
    <mergeCell ref="BV217:BZ217"/>
    <mergeCell ref="CB217:CE217"/>
    <mergeCell ref="BG218:BH218"/>
    <mergeCell ref="BI218:BJ218"/>
    <mergeCell ref="BK218:BL218"/>
    <mergeCell ref="BM218:BN218"/>
    <mergeCell ref="BO218:BP218"/>
    <mergeCell ref="BQ218:BR218"/>
    <mergeCell ref="BS218:BU218"/>
    <mergeCell ref="BO216:BP216"/>
    <mergeCell ref="BQ216:BR216"/>
    <mergeCell ref="BS216:BU216"/>
    <mergeCell ref="BV216:BZ216"/>
    <mergeCell ref="BG217:BH217"/>
    <mergeCell ref="BI217:BJ217"/>
    <mergeCell ref="BK217:BL217"/>
    <mergeCell ref="BM217:BN217"/>
    <mergeCell ref="BO217:BP217"/>
    <mergeCell ref="BQ217:BR217"/>
    <mergeCell ref="BG215:BH215"/>
    <mergeCell ref="BI215:BJ215"/>
    <mergeCell ref="BG216:BH216"/>
    <mergeCell ref="BI216:BJ216"/>
    <mergeCell ref="BK216:BL216"/>
    <mergeCell ref="BM216:BN216"/>
    <mergeCell ref="BS212:BU212"/>
    <mergeCell ref="BV212:BZ212"/>
    <mergeCell ref="BG213:BH213"/>
    <mergeCell ref="BI213:BJ213"/>
    <mergeCell ref="BK213:BL213"/>
    <mergeCell ref="BM213:BN213"/>
    <mergeCell ref="BO213:BP213"/>
    <mergeCell ref="BQ213:BR213"/>
    <mergeCell ref="BS213:BU213"/>
    <mergeCell ref="BV213:BZ213"/>
    <mergeCell ref="BG212:BH212"/>
    <mergeCell ref="BI212:BJ212"/>
    <mergeCell ref="BK212:BL212"/>
    <mergeCell ref="BM212:BN212"/>
    <mergeCell ref="BO212:BP212"/>
    <mergeCell ref="BQ212:BR212"/>
    <mergeCell ref="BS210:BU210"/>
    <mergeCell ref="BV210:BZ210"/>
    <mergeCell ref="BG211:BH211"/>
    <mergeCell ref="BI211:BJ211"/>
    <mergeCell ref="BK211:BL211"/>
    <mergeCell ref="BM211:BN211"/>
    <mergeCell ref="BO211:BP211"/>
    <mergeCell ref="BQ211:BR211"/>
    <mergeCell ref="BS211:BU211"/>
    <mergeCell ref="BV211:BZ211"/>
    <mergeCell ref="BG210:BH210"/>
    <mergeCell ref="BI210:BJ210"/>
    <mergeCell ref="BK210:BL210"/>
    <mergeCell ref="BM210:BN210"/>
    <mergeCell ref="BO210:BP210"/>
    <mergeCell ref="BQ210:BR210"/>
    <mergeCell ref="BS208:BU208"/>
    <mergeCell ref="BV208:BZ208"/>
    <mergeCell ref="BG209:BH209"/>
    <mergeCell ref="BI209:BJ209"/>
    <mergeCell ref="BK209:BL209"/>
    <mergeCell ref="BM209:BN209"/>
    <mergeCell ref="BO209:BP209"/>
    <mergeCell ref="BQ209:BR209"/>
    <mergeCell ref="BS209:BU209"/>
    <mergeCell ref="BV209:BZ209"/>
    <mergeCell ref="BG208:BH208"/>
    <mergeCell ref="BI208:BJ208"/>
    <mergeCell ref="BK208:BL208"/>
    <mergeCell ref="BM208:BN208"/>
    <mergeCell ref="BO208:BP208"/>
    <mergeCell ref="BQ208:BR208"/>
    <mergeCell ref="BS206:BU206"/>
    <mergeCell ref="BV206:BZ206"/>
    <mergeCell ref="BG207:BH207"/>
    <mergeCell ref="BI207:BJ207"/>
    <mergeCell ref="BK207:BL207"/>
    <mergeCell ref="BM207:BN207"/>
    <mergeCell ref="BO207:BP207"/>
    <mergeCell ref="BQ207:BR207"/>
    <mergeCell ref="BS207:BU207"/>
    <mergeCell ref="BV207:BZ207"/>
    <mergeCell ref="BG206:BH206"/>
    <mergeCell ref="BI206:BJ206"/>
    <mergeCell ref="BK206:BL206"/>
    <mergeCell ref="BM206:BN206"/>
    <mergeCell ref="BO206:BP206"/>
    <mergeCell ref="BQ206:BR206"/>
    <mergeCell ref="BS204:BU204"/>
    <mergeCell ref="BV204:BZ204"/>
    <mergeCell ref="BG205:BH205"/>
    <mergeCell ref="BI205:BJ205"/>
    <mergeCell ref="BK205:BL205"/>
    <mergeCell ref="BM205:BN205"/>
    <mergeCell ref="BO205:BP205"/>
    <mergeCell ref="BQ205:BR205"/>
    <mergeCell ref="BS205:BU205"/>
    <mergeCell ref="BV205:BZ205"/>
    <mergeCell ref="BG204:BH204"/>
    <mergeCell ref="BI204:BJ204"/>
    <mergeCell ref="BK204:BL204"/>
    <mergeCell ref="BM204:BN204"/>
    <mergeCell ref="BO204:BP204"/>
    <mergeCell ref="BQ204:BR204"/>
    <mergeCell ref="BS202:BU202"/>
    <mergeCell ref="BV202:BZ202"/>
    <mergeCell ref="BG203:BH203"/>
    <mergeCell ref="BI203:BJ203"/>
    <mergeCell ref="BK203:BL203"/>
    <mergeCell ref="BM203:BN203"/>
    <mergeCell ref="BO203:BP203"/>
    <mergeCell ref="BQ203:BR203"/>
    <mergeCell ref="BS203:BU203"/>
    <mergeCell ref="BV203:BZ203"/>
    <mergeCell ref="BG202:BH202"/>
    <mergeCell ref="BI202:BJ202"/>
    <mergeCell ref="BK202:BL202"/>
    <mergeCell ref="BM202:BN202"/>
    <mergeCell ref="BO202:BP202"/>
    <mergeCell ref="BQ202:BR202"/>
    <mergeCell ref="BS200:BU200"/>
    <mergeCell ref="BV200:BZ200"/>
    <mergeCell ref="BG201:BH201"/>
    <mergeCell ref="BI201:BJ201"/>
    <mergeCell ref="BK201:BL201"/>
    <mergeCell ref="BM201:BN201"/>
    <mergeCell ref="BO201:BP201"/>
    <mergeCell ref="BQ201:BR201"/>
    <mergeCell ref="BS201:BU201"/>
    <mergeCell ref="BV201:BZ201"/>
    <mergeCell ref="BG200:BH200"/>
    <mergeCell ref="BI200:BJ200"/>
    <mergeCell ref="BK200:BL200"/>
    <mergeCell ref="BM200:BN200"/>
    <mergeCell ref="BO200:BP200"/>
    <mergeCell ref="BQ200:BR200"/>
    <mergeCell ref="BS198:BU198"/>
    <mergeCell ref="BV198:BZ198"/>
    <mergeCell ref="BG199:BH199"/>
    <mergeCell ref="BI199:BJ199"/>
    <mergeCell ref="BK199:BL199"/>
    <mergeCell ref="BM199:BN199"/>
    <mergeCell ref="BO199:BP199"/>
    <mergeCell ref="BQ199:BR199"/>
    <mergeCell ref="BS199:BU199"/>
    <mergeCell ref="BV199:BZ199"/>
    <mergeCell ref="BG198:BH198"/>
    <mergeCell ref="BI198:BJ198"/>
    <mergeCell ref="BK198:BL198"/>
    <mergeCell ref="BM198:BN198"/>
    <mergeCell ref="BO198:BP198"/>
    <mergeCell ref="BQ198:BR198"/>
    <mergeCell ref="BS196:BU196"/>
    <mergeCell ref="BV196:BZ196"/>
    <mergeCell ref="BG197:BH197"/>
    <mergeCell ref="BI197:BJ197"/>
    <mergeCell ref="BK197:BL197"/>
    <mergeCell ref="BM197:BN197"/>
    <mergeCell ref="BO197:BP197"/>
    <mergeCell ref="BQ197:BR197"/>
    <mergeCell ref="BS197:BU197"/>
    <mergeCell ref="BV197:BZ197"/>
    <mergeCell ref="BG196:BH196"/>
    <mergeCell ref="BI196:BJ196"/>
    <mergeCell ref="BK196:BL196"/>
    <mergeCell ref="BM196:BN196"/>
    <mergeCell ref="BO196:BP196"/>
    <mergeCell ref="BQ196:BR196"/>
    <mergeCell ref="BS194:BU194"/>
    <mergeCell ref="BV194:BZ194"/>
    <mergeCell ref="BG195:BH195"/>
    <mergeCell ref="BI195:BJ195"/>
    <mergeCell ref="BK195:BL195"/>
    <mergeCell ref="BM195:BN195"/>
    <mergeCell ref="BO195:BP195"/>
    <mergeCell ref="BQ195:BR195"/>
    <mergeCell ref="BS195:BU195"/>
    <mergeCell ref="BV195:BZ195"/>
    <mergeCell ref="BG194:BH194"/>
    <mergeCell ref="BI194:BJ194"/>
    <mergeCell ref="BK194:BL194"/>
    <mergeCell ref="BM194:BN194"/>
    <mergeCell ref="BO194:BP194"/>
    <mergeCell ref="BQ194:BR194"/>
    <mergeCell ref="BS192:BU192"/>
    <mergeCell ref="BV192:BZ192"/>
    <mergeCell ref="BG193:BH193"/>
    <mergeCell ref="BI193:BJ193"/>
    <mergeCell ref="BK193:BL193"/>
    <mergeCell ref="BM193:BN193"/>
    <mergeCell ref="BO193:BP193"/>
    <mergeCell ref="BQ193:BR193"/>
    <mergeCell ref="BS193:BU193"/>
    <mergeCell ref="BV193:BZ193"/>
    <mergeCell ref="BG192:BH192"/>
    <mergeCell ref="BI192:BJ192"/>
    <mergeCell ref="BK192:BL192"/>
    <mergeCell ref="BM192:BN192"/>
    <mergeCell ref="BO192:BP192"/>
    <mergeCell ref="BQ192:BR192"/>
    <mergeCell ref="BG191:BH191"/>
    <mergeCell ref="BI191:BJ191"/>
    <mergeCell ref="BK191:BL191"/>
    <mergeCell ref="BM191:BN191"/>
    <mergeCell ref="BO191:BP191"/>
    <mergeCell ref="BQ191:BR191"/>
    <mergeCell ref="BS191:BU191"/>
    <mergeCell ref="BV191:BZ191"/>
    <mergeCell ref="CD189:CE189"/>
    <mergeCell ref="BG190:BH190"/>
    <mergeCell ref="BI190:BJ190"/>
    <mergeCell ref="BK190:BL190"/>
    <mergeCell ref="BM190:BN190"/>
    <mergeCell ref="BO190:BP190"/>
    <mergeCell ref="BQ190:BR190"/>
    <mergeCell ref="BS190:BU190"/>
    <mergeCell ref="BV190:BZ190"/>
    <mergeCell ref="CD188:CE188"/>
    <mergeCell ref="BG189:BH189"/>
    <mergeCell ref="BI189:BJ189"/>
    <mergeCell ref="BK189:BL189"/>
    <mergeCell ref="BM189:BN189"/>
    <mergeCell ref="BO189:BP189"/>
    <mergeCell ref="BQ189:BR189"/>
    <mergeCell ref="BS189:BU189"/>
    <mergeCell ref="BV189:BZ189"/>
    <mergeCell ref="CB189:CC189"/>
    <mergeCell ref="CD187:CE187"/>
    <mergeCell ref="BG188:BH188"/>
    <mergeCell ref="BI188:BJ188"/>
    <mergeCell ref="BK188:BL188"/>
    <mergeCell ref="BM188:BN188"/>
    <mergeCell ref="BO188:BP188"/>
    <mergeCell ref="BQ188:BR188"/>
    <mergeCell ref="BS188:BU188"/>
    <mergeCell ref="BV188:BZ188"/>
    <mergeCell ref="CB188:CC188"/>
    <mergeCell ref="CD186:CE186"/>
    <mergeCell ref="BG187:BH187"/>
    <mergeCell ref="BI187:BJ187"/>
    <mergeCell ref="BK187:BL187"/>
    <mergeCell ref="BM187:BN187"/>
    <mergeCell ref="BO187:BP187"/>
    <mergeCell ref="BQ187:BR187"/>
    <mergeCell ref="BS187:BU187"/>
    <mergeCell ref="BV187:BZ187"/>
    <mergeCell ref="CB187:CC187"/>
    <mergeCell ref="CD185:CE185"/>
    <mergeCell ref="BG186:BH186"/>
    <mergeCell ref="BI186:BJ186"/>
    <mergeCell ref="BK186:BL186"/>
    <mergeCell ref="BM186:BN186"/>
    <mergeCell ref="BO186:BP186"/>
    <mergeCell ref="BQ186:BR186"/>
    <mergeCell ref="BS186:BU186"/>
    <mergeCell ref="BV186:BZ186"/>
    <mergeCell ref="CB186:CC186"/>
    <mergeCell ref="CD184:CE184"/>
    <mergeCell ref="BG185:BH185"/>
    <mergeCell ref="BI185:BJ185"/>
    <mergeCell ref="BK185:BL185"/>
    <mergeCell ref="BM185:BN185"/>
    <mergeCell ref="BO185:BP185"/>
    <mergeCell ref="BQ185:BR185"/>
    <mergeCell ref="BS185:BU185"/>
    <mergeCell ref="BV185:BZ185"/>
    <mergeCell ref="CB185:CC185"/>
    <mergeCell ref="CD183:CE183"/>
    <mergeCell ref="BG184:BH184"/>
    <mergeCell ref="BI184:BJ184"/>
    <mergeCell ref="BK184:BL184"/>
    <mergeCell ref="BM184:BN184"/>
    <mergeCell ref="BO184:BP184"/>
    <mergeCell ref="BQ184:BR184"/>
    <mergeCell ref="BS184:BU184"/>
    <mergeCell ref="BV184:BZ184"/>
    <mergeCell ref="CB184:CC184"/>
    <mergeCell ref="CB182:CE182"/>
    <mergeCell ref="BG183:BH183"/>
    <mergeCell ref="BI183:BJ183"/>
    <mergeCell ref="BK183:BL183"/>
    <mergeCell ref="BM183:BN183"/>
    <mergeCell ref="BO183:BP183"/>
    <mergeCell ref="BQ183:BR183"/>
    <mergeCell ref="BS183:BU183"/>
    <mergeCell ref="BV183:BZ183"/>
    <mergeCell ref="CB183:CC183"/>
    <mergeCell ref="BS181:BU181"/>
    <mergeCell ref="BV181:BZ181"/>
    <mergeCell ref="BG182:BH182"/>
    <mergeCell ref="BI182:BJ182"/>
    <mergeCell ref="BK182:BL182"/>
    <mergeCell ref="BM182:BN182"/>
    <mergeCell ref="BO182:BP182"/>
    <mergeCell ref="BQ182:BR182"/>
    <mergeCell ref="BS182:BU182"/>
    <mergeCell ref="BV182:BZ182"/>
    <mergeCell ref="BS178:BU178"/>
    <mergeCell ref="BV178:BZ178"/>
    <mergeCell ref="BG180:BH180"/>
    <mergeCell ref="BI180:BJ180"/>
    <mergeCell ref="BG181:BH181"/>
    <mergeCell ref="BI181:BJ181"/>
    <mergeCell ref="BK181:BL181"/>
    <mergeCell ref="BM181:BN181"/>
    <mergeCell ref="BO181:BP181"/>
    <mergeCell ref="BQ181:BR181"/>
    <mergeCell ref="BG178:BH178"/>
    <mergeCell ref="BI178:BJ178"/>
    <mergeCell ref="BK178:BL178"/>
    <mergeCell ref="BM178:BN178"/>
    <mergeCell ref="BO178:BP178"/>
    <mergeCell ref="BQ178:BR178"/>
    <mergeCell ref="BS176:BU176"/>
    <mergeCell ref="BV176:BZ176"/>
    <mergeCell ref="BG177:BH177"/>
    <mergeCell ref="BI177:BJ177"/>
    <mergeCell ref="BK177:BL177"/>
    <mergeCell ref="BM177:BN177"/>
    <mergeCell ref="BO177:BP177"/>
    <mergeCell ref="BQ177:BR177"/>
    <mergeCell ref="BS177:BU177"/>
    <mergeCell ref="BV177:BZ177"/>
    <mergeCell ref="BG176:BH176"/>
    <mergeCell ref="BI176:BJ176"/>
    <mergeCell ref="BK176:BL176"/>
    <mergeCell ref="BM176:BN176"/>
    <mergeCell ref="BO176:BP176"/>
    <mergeCell ref="BQ176:BR176"/>
    <mergeCell ref="BS174:BU174"/>
    <mergeCell ref="BV174:BZ174"/>
    <mergeCell ref="BG175:BH175"/>
    <mergeCell ref="BI175:BJ175"/>
    <mergeCell ref="BK175:BL175"/>
    <mergeCell ref="BM175:BN175"/>
    <mergeCell ref="BO175:BP175"/>
    <mergeCell ref="BQ175:BR175"/>
    <mergeCell ref="BS175:BU175"/>
    <mergeCell ref="BV175:BZ175"/>
    <mergeCell ref="BG174:BH174"/>
    <mergeCell ref="BI174:BJ174"/>
    <mergeCell ref="BK174:BL174"/>
    <mergeCell ref="BM174:BN174"/>
    <mergeCell ref="BO174:BP174"/>
    <mergeCell ref="BQ174:BR174"/>
    <mergeCell ref="BS172:BU172"/>
    <mergeCell ref="BV172:BZ172"/>
    <mergeCell ref="BG173:BH173"/>
    <mergeCell ref="BI173:BJ173"/>
    <mergeCell ref="BK173:BL173"/>
    <mergeCell ref="BM173:BN173"/>
    <mergeCell ref="BO173:BP173"/>
    <mergeCell ref="BQ173:BR173"/>
    <mergeCell ref="BS173:BU173"/>
    <mergeCell ref="BV173:BZ173"/>
    <mergeCell ref="BG172:BH172"/>
    <mergeCell ref="BI172:BJ172"/>
    <mergeCell ref="BK172:BL172"/>
    <mergeCell ref="BM172:BN172"/>
    <mergeCell ref="BO172:BP172"/>
    <mergeCell ref="BQ172:BR172"/>
    <mergeCell ref="BS170:BU170"/>
    <mergeCell ref="BV170:BZ170"/>
    <mergeCell ref="BG171:BH171"/>
    <mergeCell ref="BI171:BJ171"/>
    <mergeCell ref="BK171:BL171"/>
    <mergeCell ref="BM171:BN171"/>
    <mergeCell ref="BO171:BP171"/>
    <mergeCell ref="BQ171:BR171"/>
    <mergeCell ref="BS171:BU171"/>
    <mergeCell ref="BV171:BZ171"/>
    <mergeCell ref="BG170:BH170"/>
    <mergeCell ref="BI170:BJ170"/>
    <mergeCell ref="BK170:BL170"/>
    <mergeCell ref="BM170:BN170"/>
    <mergeCell ref="BO170:BP170"/>
    <mergeCell ref="BQ170:BR170"/>
    <mergeCell ref="BS168:BU168"/>
    <mergeCell ref="BV168:BZ168"/>
    <mergeCell ref="BG169:BH169"/>
    <mergeCell ref="BI169:BJ169"/>
    <mergeCell ref="BK169:BL169"/>
    <mergeCell ref="BM169:BN169"/>
    <mergeCell ref="BO169:BP169"/>
    <mergeCell ref="BQ169:BR169"/>
    <mergeCell ref="BS169:BU169"/>
    <mergeCell ref="BV169:BZ169"/>
    <mergeCell ref="BG168:BH168"/>
    <mergeCell ref="BI168:BJ168"/>
    <mergeCell ref="BK168:BL168"/>
    <mergeCell ref="BM168:BN168"/>
    <mergeCell ref="BO168:BP168"/>
    <mergeCell ref="BQ168:BR168"/>
    <mergeCell ref="BS166:BU166"/>
    <mergeCell ref="BV166:BZ166"/>
    <mergeCell ref="BG167:BH167"/>
    <mergeCell ref="BI167:BJ167"/>
    <mergeCell ref="BK167:BL167"/>
    <mergeCell ref="BM167:BN167"/>
    <mergeCell ref="BO167:BP167"/>
    <mergeCell ref="BQ167:BR167"/>
    <mergeCell ref="BS167:BU167"/>
    <mergeCell ref="BV167:BZ167"/>
    <mergeCell ref="BG166:BH166"/>
    <mergeCell ref="BI166:BJ166"/>
    <mergeCell ref="BK166:BL166"/>
    <mergeCell ref="BM166:BN166"/>
    <mergeCell ref="BO166:BP166"/>
    <mergeCell ref="BQ166:BR166"/>
    <mergeCell ref="BS164:BU164"/>
    <mergeCell ref="BV164:BZ164"/>
    <mergeCell ref="BG165:BH165"/>
    <mergeCell ref="BI165:BJ165"/>
    <mergeCell ref="BK165:BL165"/>
    <mergeCell ref="BM165:BN165"/>
    <mergeCell ref="BO165:BP165"/>
    <mergeCell ref="BQ165:BR165"/>
    <mergeCell ref="BS165:BU165"/>
    <mergeCell ref="BV165:BZ165"/>
    <mergeCell ref="BG164:BH164"/>
    <mergeCell ref="BI164:BJ164"/>
    <mergeCell ref="BK164:BL164"/>
    <mergeCell ref="BM164:BN164"/>
    <mergeCell ref="BO164:BP164"/>
    <mergeCell ref="BQ164:BR164"/>
    <mergeCell ref="BS162:BU162"/>
    <mergeCell ref="BV162:BZ162"/>
    <mergeCell ref="BG163:BH163"/>
    <mergeCell ref="BI163:BJ163"/>
    <mergeCell ref="BK163:BL163"/>
    <mergeCell ref="BM163:BN163"/>
    <mergeCell ref="BO163:BP163"/>
    <mergeCell ref="BQ163:BR163"/>
    <mergeCell ref="BS163:BU163"/>
    <mergeCell ref="BV163:BZ163"/>
    <mergeCell ref="BG162:BH162"/>
    <mergeCell ref="BI162:BJ162"/>
    <mergeCell ref="BK162:BL162"/>
    <mergeCell ref="BM162:BN162"/>
    <mergeCell ref="BO162:BP162"/>
    <mergeCell ref="BQ162:BR162"/>
    <mergeCell ref="BS160:BU160"/>
    <mergeCell ref="BV160:BZ160"/>
    <mergeCell ref="BG161:BH161"/>
    <mergeCell ref="BI161:BJ161"/>
    <mergeCell ref="BK161:BL161"/>
    <mergeCell ref="BM161:BN161"/>
    <mergeCell ref="BO161:BP161"/>
    <mergeCell ref="BQ161:BR161"/>
    <mergeCell ref="BS161:BU161"/>
    <mergeCell ref="BV161:BZ161"/>
    <mergeCell ref="BG160:BH160"/>
    <mergeCell ref="BI160:BJ160"/>
    <mergeCell ref="BK160:BL160"/>
    <mergeCell ref="BM160:BN160"/>
    <mergeCell ref="BO160:BP160"/>
    <mergeCell ref="BQ160:BR160"/>
    <mergeCell ref="BS158:BU158"/>
    <mergeCell ref="BV158:BZ158"/>
    <mergeCell ref="BG159:BH159"/>
    <mergeCell ref="BI159:BJ159"/>
    <mergeCell ref="BK159:BL159"/>
    <mergeCell ref="BM159:BN159"/>
    <mergeCell ref="BO159:BP159"/>
    <mergeCell ref="BQ159:BR159"/>
    <mergeCell ref="BS159:BU159"/>
    <mergeCell ref="BV159:BZ159"/>
    <mergeCell ref="BG158:BH158"/>
    <mergeCell ref="BI158:BJ158"/>
    <mergeCell ref="BK158:BL158"/>
    <mergeCell ref="BM158:BN158"/>
    <mergeCell ref="BO158:BP158"/>
    <mergeCell ref="BQ158:BR158"/>
    <mergeCell ref="BV156:BZ156"/>
    <mergeCell ref="BG157:BH157"/>
    <mergeCell ref="BI157:BJ157"/>
    <mergeCell ref="BK157:BL157"/>
    <mergeCell ref="BM157:BN157"/>
    <mergeCell ref="BO157:BP157"/>
    <mergeCell ref="BQ157:BR157"/>
    <mergeCell ref="BS157:BU157"/>
    <mergeCell ref="BV157:BZ157"/>
    <mergeCell ref="BV155:BZ155"/>
    <mergeCell ref="BG156:BH156"/>
    <mergeCell ref="BI156:BJ156"/>
    <mergeCell ref="BK156:BL156"/>
    <mergeCell ref="BM156:BN156"/>
    <mergeCell ref="BO156:BP156"/>
    <mergeCell ref="BQ156:BR156"/>
    <mergeCell ref="BS156:BU156"/>
    <mergeCell ref="BV154:BZ154"/>
    <mergeCell ref="CB154:CC154"/>
    <mergeCell ref="CD154:CE154"/>
    <mergeCell ref="BG155:BH155"/>
    <mergeCell ref="BI155:BJ155"/>
    <mergeCell ref="BK155:BL155"/>
    <mergeCell ref="BM155:BN155"/>
    <mergeCell ref="BO155:BP155"/>
    <mergeCell ref="BQ155:BR155"/>
    <mergeCell ref="BS155:BU155"/>
    <mergeCell ref="BV153:BZ153"/>
    <mergeCell ref="CB153:CC153"/>
    <mergeCell ref="CD153:CE153"/>
    <mergeCell ref="BG154:BH154"/>
    <mergeCell ref="BI154:BJ154"/>
    <mergeCell ref="BK154:BL154"/>
    <mergeCell ref="BM154:BN154"/>
    <mergeCell ref="BO154:BP154"/>
    <mergeCell ref="BQ154:BR154"/>
    <mergeCell ref="BS154:BU154"/>
    <mergeCell ref="BV152:BZ152"/>
    <mergeCell ref="CB152:CC152"/>
    <mergeCell ref="CD152:CE152"/>
    <mergeCell ref="BG153:BH153"/>
    <mergeCell ref="BI153:BJ153"/>
    <mergeCell ref="BK153:BL153"/>
    <mergeCell ref="BM153:BN153"/>
    <mergeCell ref="BO153:BP153"/>
    <mergeCell ref="BQ153:BR153"/>
    <mergeCell ref="BS153:BU153"/>
    <mergeCell ref="BV151:BZ151"/>
    <mergeCell ref="CB151:CC151"/>
    <mergeCell ref="CD151:CE151"/>
    <mergeCell ref="BG152:BH152"/>
    <mergeCell ref="BI152:BJ152"/>
    <mergeCell ref="BK152:BL152"/>
    <mergeCell ref="BM152:BN152"/>
    <mergeCell ref="BO152:BP152"/>
    <mergeCell ref="BQ152:BR152"/>
    <mergeCell ref="BS152:BU152"/>
    <mergeCell ref="BV150:BZ150"/>
    <mergeCell ref="CB150:CC150"/>
    <mergeCell ref="CD150:CE150"/>
    <mergeCell ref="BG151:BH151"/>
    <mergeCell ref="BI151:BJ151"/>
    <mergeCell ref="BK151:BL151"/>
    <mergeCell ref="BM151:BN151"/>
    <mergeCell ref="BO151:BP151"/>
    <mergeCell ref="BQ151:BR151"/>
    <mergeCell ref="BS151:BU151"/>
    <mergeCell ref="BV149:BZ149"/>
    <mergeCell ref="CB149:CC149"/>
    <mergeCell ref="CD149:CE149"/>
    <mergeCell ref="BG150:BH150"/>
    <mergeCell ref="BI150:BJ150"/>
    <mergeCell ref="BK150:BL150"/>
    <mergeCell ref="BM150:BN150"/>
    <mergeCell ref="BO150:BP150"/>
    <mergeCell ref="BQ150:BR150"/>
    <mergeCell ref="BS150:BU150"/>
    <mergeCell ref="BV148:BZ148"/>
    <mergeCell ref="CB148:CC148"/>
    <mergeCell ref="CD148:CE148"/>
    <mergeCell ref="BG149:BH149"/>
    <mergeCell ref="BI149:BJ149"/>
    <mergeCell ref="BK149:BL149"/>
    <mergeCell ref="BM149:BN149"/>
    <mergeCell ref="BO149:BP149"/>
    <mergeCell ref="BQ149:BR149"/>
    <mergeCell ref="BS149:BU149"/>
    <mergeCell ref="BS147:BU147"/>
    <mergeCell ref="BV147:BZ147"/>
    <mergeCell ref="CB147:CE147"/>
    <mergeCell ref="BG148:BH148"/>
    <mergeCell ref="BI148:BJ148"/>
    <mergeCell ref="BK148:BL148"/>
    <mergeCell ref="BM148:BN148"/>
    <mergeCell ref="BO148:BP148"/>
    <mergeCell ref="BQ148:BR148"/>
    <mergeCell ref="BS148:BU148"/>
    <mergeCell ref="BO146:BP146"/>
    <mergeCell ref="BQ146:BR146"/>
    <mergeCell ref="BS146:BU146"/>
    <mergeCell ref="BV146:BZ146"/>
    <mergeCell ref="BG147:BH147"/>
    <mergeCell ref="BI147:BJ147"/>
    <mergeCell ref="BK147:BL147"/>
    <mergeCell ref="BM147:BN147"/>
    <mergeCell ref="BO147:BP147"/>
    <mergeCell ref="BQ147:BR147"/>
    <mergeCell ref="BG145:BH145"/>
    <mergeCell ref="BI145:BJ145"/>
    <mergeCell ref="BG146:BH146"/>
    <mergeCell ref="BI146:BJ146"/>
    <mergeCell ref="BK146:BL146"/>
    <mergeCell ref="BM146:BN146"/>
    <mergeCell ref="BS142:BU142"/>
    <mergeCell ref="BV142:BZ142"/>
    <mergeCell ref="BG143:BH143"/>
    <mergeCell ref="BI143:BJ143"/>
    <mergeCell ref="BK143:BL143"/>
    <mergeCell ref="BM143:BN143"/>
    <mergeCell ref="BO143:BP143"/>
    <mergeCell ref="BQ143:BR143"/>
    <mergeCell ref="BS143:BU143"/>
    <mergeCell ref="BV143:BZ143"/>
    <mergeCell ref="BG142:BH142"/>
    <mergeCell ref="BI142:BJ142"/>
    <mergeCell ref="BK142:BL142"/>
    <mergeCell ref="BM142:BN142"/>
    <mergeCell ref="BO142:BP142"/>
    <mergeCell ref="BQ142:BR142"/>
    <mergeCell ref="BS140:BU140"/>
    <mergeCell ref="BV140:BZ140"/>
    <mergeCell ref="BG141:BH141"/>
    <mergeCell ref="BI141:BJ141"/>
    <mergeCell ref="BK141:BL141"/>
    <mergeCell ref="BM141:BN141"/>
    <mergeCell ref="BO141:BP141"/>
    <mergeCell ref="BQ141:BR141"/>
    <mergeCell ref="BS141:BU141"/>
    <mergeCell ref="BV141:BZ141"/>
    <mergeCell ref="BG140:BH140"/>
    <mergeCell ref="BI140:BJ140"/>
    <mergeCell ref="BK140:BL140"/>
    <mergeCell ref="BM140:BN140"/>
    <mergeCell ref="BO140:BP140"/>
    <mergeCell ref="BQ140:BR140"/>
    <mergeCell ref="BS138:BU138"/>
    <mergeCell ref="BV138:BZ138"/>
    <mergeCell ref="BG139:BH139"/>
    <mergeCell ref="BI139:BJ139"/>
    <mergeCell ref="BK139:BL139"/>
    <mergeCell ref="BM139:BN139"/>
    <mergeCell ref="BO139:BP139"/>
    <mergeCell ref="BQ139:BR139"/>
    <mergeCell ref="BS139:BU139"/>
    <mergeCell ref="BV139:BZ139"/>
    <mergeCell ref="BG138:BH138"/>
    <mergeCell ref="BI138:BJ138"/>
    <mergeCell ref="BK138:BL138"/>
    <mergeCell ref="BM138:BN138"/>
    <mergeCell ref="BO138:BP138"/>
    <mergeCell ref="BQ138:BR138"/>
    <mergeCell ref="BS136:BU136"/>
    <mergeCell ref="BV136:BZ136"/>
    <mergeCell ref="BG137:BH137"/>
    <mergeCell ref="BI137:BJ137"/>
    <mergeCell ref="BK137:BL137"/>
    <mergeCell ref="BM137:BN137"/>
    <mergeCell ref="BO137:BP137"/>
    <mergeCell ref="BQ137:BR137"/>
    <mergeCell ref="BS137:BU137"/>
    <mergeCell ref="BV137:BZ137"/>
    <mergeCell ref="BG136:BH136"/>
    <mergeCell ref="BI136:BJ136"/>
    <mergeCell ref="BK136:BL136"/>
    <mergeCell ref="BM136:BN136"/>
    <mergeCell ref="BO136:BP136"/>
    <mergeCell ref="BQ136:BR136"/>
    <mergeCell ref="BS134:BU134"/>
    <mergeCell ref="BV134:BZ134"/>
    <mergeCell ref="BG135:BH135"/>
    <mergeCell ref="BI135:BJ135"/>
    <mergeCell ref="BK135:BL135"/>
    <mergeCell ref="BM135:BN135"/>
    <mergeCell ref="BO135:BP135"/>
    <mergeCell ref="BQ135:BR135"/>
    <mergeCell ref="BS135:BU135"/>
    <mergeCell ref="BV135:BZ135"/>
    <mergeCell ref="BG134:BH134"/>
    <mergeCell ref="BI134:BJ134"/>
    <mergeCell ref="BK134:BL134"/>
    <mergeCell ref="BM134:BN134"/>
    <mergeCell ref="BO134:BP134"/>
    <mergeCell ref="BQ134:BR134"/>
    <mergeCell ref="BS132:BU132"/>
    <mergeCell ref="BV132:BZ132"/>
    <mergeCell ref="BG133:BH133"/>
    <mergeCell ref="BI133:BJ133"/>
    <mergeCell ref="BK133:BL133"/>
    <mergeCell ref="BM133:BN133"/>
    <mergeCell ref="BO133:BP133"/>
    <mergeCell ref="BQ133:BR133"/>
    <mergeCell ref="BS133:BU133"/>
    <mergeCell ref="BV133:BZ133"/>
    <mergeCell ref="BG132:BH132"/>
    <mergeCell ref="BI132:BJ132"/>
    <mergeCell ref="BK132:BL132"/>
    <mergeCell ref="BM132:BN132"/>
    <mergeCell ref="BO132:BP132"/>
    <mergeCell ref="BQ132:BR132"/>
    <mergeCell ref="BS130:BU130"/>
    <mergeCell ref="BV130:BZ130"/>
    <mergeCell ref="BG131:BH131"/>
    <mergeCell ref="BI131:BJ131"/>
    <mergeCell ref="BK131:BL131"/>
    <mergeCell ref="BM131:BN131"/>
    <mergeCell ref="BO131:BP131"/>
    <mergeCell ref="BQ131:BR131"/>
    <mergeCell ref="BS131:BU131"/>
    <mergeCell ref="BV131:BZ131"/>
    <mergeCell ref="BG130:BH130"/>
    <mergeCell ref="BI130:BJ130"/>
    <mergeCell ref="BK130:BL130"/>
    <mergeCell ref="BM130:BN130"/>
    <mergeCell ref="BO130:BP130"/>
    <mergeCell ref="BQ130:BR130"/>
    <mergeCell ref="BS128:BU128"/>
    <mergeCell ref="BV128:BZ128"/>
    <mergeCell ref="BG129:BH129"/>
    <mergeCell ref="BI129:BJ129"/>
    <mergeCell ref="BK129:BL129"/>
    <mergeCell ref="BM129:BN129"/>
    <mergeCell ref="BO129:BP129"/>
    <mergeCell ref="BQ129:BR129"/>
    <mergeCell ref="BS129:BU129"/>
    <mergeCell ref="BV129:BZ129"/>
    <mergeCell ref="BG128:BH128"/>
    <mergeCell ref="BI128:BJ128"/>
    <mergeCell ref="BK128:BL128"/>
    <mergeCell ref="BM128:BN128"/>
    <mergeCell ref="BO128:BP128"/>
    <mergeCell ref="BQ128:BR128"/>
    <mergeCell ref="BS126:BU126"/>
    <mergeCell ref="BV126:BZ126"/>
    <mergeCell ref="BG127:BH127"/>
    <mergeCell ref="BI127:BJ127"/>
    <mergeCell ref="BK127:BL127"/>
    <mergeCell ref="BM127:BN127"/>
    <mergeCell ref="BO127:BP127"/>
    <mergeCell ref="BQ127:BR127"/>
    <mergeCell ref="BS127:BU127"/>
    <mergeCell ref="BV127:BZ127"/>
    <mergeCell ref="BG126:BH126"/>
    <mergeCell ref="BI126:BJ126"/>
    <mergeCell ref="BK126:BL126"/>
    <mergeCell ref="BM126:BN126"/>
    <mergeCell ref="BO126:BP126"/>
    <mergeCell ref="BQ126:BR126"/>
    <mergeCell ref="BS124:BU124"/>
    <mergeCell ref="BV124:BZ124"/>
    <mergeCell ref="BG125:BH125"/>
    <mergeCell ref="BI125:BJ125"/>
    <mergeCell ref="BK125:BL125"/>
    <mergeCell ref="BM125:BN125"/>
    <mergeCell ref="BO125:BP125"/>
    <mergeCell ref="BQ125:BR125"/>
    <mergeCell ref="BS125:BU125"/>
    <mergeCell ref="BV125:BZ125"/>
    <mergeCell ref="BG124:BH124"/>
    <mergeCell ref="BI124:BJ124"/>
    <mergeCell ref="BK124:BL124"/>
    <mergeCell ref="BM124:BN124"/>
    <mergeCell ref="BO124:BP124"/>
    <mergeCell ref="BQ124:BR124"/>
    <mergeCell ref="BS122:BU122"/>
    <mergeCell ref="BV122:BZ122"/>
    <mergeCell ref="BG123:BH123"/>
    <mergeCell ref="BI123:BJ123"/>
    <mergeCell ref="BK123:BL123"/>
    <mergeCell ref="BM123:BN123"/>
    <mergeCell ref="BO123:BP123"/>
    <mergeCell ref="BQ123:BR123"/>
    <mergeCell ref="BS123:BU123"/>
    <mergeCell ref="BV123:BZ123"/>
    <mergeCell ref="BG122:BH122"/>
    <mergeCell ref="BI122:BJ122"/>
    <mergeCell ref="BK122:BL122"/>
    <mergeCell ref="BM122:BN122"/>
    <mergeCell ref="BO122:BP122"/>
    <mergeCell ref="BQ122:BR122"/>
    <mergeCell ref="BG121:BH121"/>
    <mergeCell ref="BI121:BJ121"/>
    <mergeCell ref="BK121:BL121"/>
    <mergeCell ref="BM121:BN121"/>
    <mergeCell ref="BO121:BP121"/>
    <mergeCell ref="BQ121:BR121"/>
    <mergeCell ref="BS121:BU121"/>
    <mergeCell ref="BV121:BZ121"/>
    <mergeCell ref="CD119:CE119"/>
    <mergeCell ref="BG120:BH120"/>
    <mergeCell ref="BI120:BJ120"/>
    <mergeCell ref="BK120:BL120"/>
    <mergeCell ref="BM120:BN120"/>
    <mergeCell ref="BO120:BP120"/>
    <mergeCell ref="BQ120:BR120"/>
    <mergeCell ref="BS120:BU120"/>
    <mergeCell ref="BV120:BZ120"/>
    <mergeCell ref="CD118:CE118"/>
    <mergeCell ref="BG119:BH119"/>
    <mergeCell ref="BI119:BJ119"/>
    <mergeCell ref="BK119:BL119"/>
    <mergeCell ref="BM119:BN119"/>
    <mergeCell ref="BO119:BP119"/>
    <mergeCell ref="BQ119:BR119"/>
    <mergeCell ref="BS119:BU119"/>
    <mergeCell ref="BV119:BZ119"/>
    <mergeCell ref="CB119:CC119"/>
    <mergeCell ref="CD117:CE117"/>
    <mergeCell ref="BG118:BH118"/>
    <mergeCell ref="BI118:BJ118"/>
    <mergeCell ref="BK118:BL118"/>
    <mergeCell ref="BM118:BN118"/>
    <mergeCell ref="BO118:BP118"/>
    <mergeCell ref="BQ118:BR118"/>
    <mergeCell ref="BS118:BU118"/>
    <mergeCell ref="BV118:BZ118"/>
    <mergeCell ref="CB118:CC118"/>
    <mergeCell ref="CD116:CE116"/>
    <mergeCell ref="BG117:BH117"/>
    <mergeCell ref="BI117:BJ117"/>
    <mergeCell ref="BK117:BL117"/>
    <mergeCell ref="BM117:BN117"/>
    <mergeCell ref="BO117:BP117"/>
    <mergeCell ref="BQ117:BR117"/>
    <mergeCell ref="BS117:BU117"/>
    <mergeCell ref="BV117:BZ117"/>
    <mergeCell ref="CB117:CC117"/>
    <mergeCell ref="CD115:CE115"/>
    <mergeCell ref="BG116:BH116"/>
    <mergeCell ref="BI116:BJ116"/>
    <mergeCell ref="BK116:BL116"/>
    <mergeCell ref="BM116:BN116"/>
    <mergeCell ref="BO116:BP116"/>
    <mergeCell ref="BQ116:BR116"/>
    <mergeCell ref="BS116:BU116"/>
    <mergeCell ref="BV116:BZ116"/>
    <mergeCell ref="CB116:CC116"/>
    <mergeCell ref="CD114:CE114"/>
    <mergeCell ref="BG115:BH115"/>
    <mergeCell ref="BI115:BJ115"/>
    <mergeCell ref="BK115:BL115"/>
    <mergeCell ref="BM115:BN115"/>
    <mergeCell ref="BO115:BP115"/>
    <mergeCell ref="BQ115:BR115"/>
    <mergeCell ref="BS115:BU115"/>
    <mergeCell ref="BV115:BZ115"/>
    <mergeCell ref="CB115:CC115"/>
    <mergeCell ref="CD113:CE113"/>
    <mergeCell ref="BG114:BH114"/>
    <mergeCell ref="BI114:BJ114"/>
    <mergeCell ref="BK114:BL114"/>
    <mergeCell ref="BM114:BN114"/>
    <mergeCell ref="BO114:BP114"/>
    <mergeCell ref="BQ114:BR114"/>
    <mergeCell ref="BS114:BU114"/>
    <mergeCell ref="BV114:BZ114"/>
    <mergeCell ref="CB114:CC114"/>
    <mergeCell ref="CB112:CE112"/>
    <mergeCell ref="BG113:BH113"/>
    <mergeCell ref="BI113:BJ113"/>
    <mergeCell ref="BK113:BL113"/>
    <mergeCell ref="BM113:BN113"/>
    <mergeCell ref="BO113:BP113"/>
    <mergeCell ref="BQ113:BR113"/>
    <mergeCell ref="BS113:BU113"/>
    <mergeCell ref="BV113:BZ113"/>
    <mergeCell ref="CB113:CC113"/>
    <mergeCell ref="BS111:BU111"/>
    <mergeCell ref="BV111:BZ111"/>
    <mergeCell ref="BG112:BH112"/>
    <mergeCell ref="BI112:BJ112"/>
    <mergeCell ref="BK112:BL112"/>
    <mergeCell ref="BM112:BN112"/>
    <mergeCell ref="BO112:BP112"/>
    <mergeCell ref="BQ112:BR112"/>
    <mergeCell ref="BS112:BU112"/>
    <mergeCell ref="BV112:BZ112"/>
    <mergeCell ref="BG110:BH110"/>
    <mergeCell ref="BI110:BJ110"/>
    <mergeCell ref="BG111:BH111"/>
    <mergeCell ref="BI111:BJ111"/>
    <mergeCell ref="BK111:BL111"/>
    <mergeCell ref="BM111:BN111"/>
    <mergeCell ref="BO111:BP111"/>
    <mergeCell ref="BQ111:BR111"/>
    <mergeCell ref="AR423:AT423"/>
    <mergeCell ref="AU423:AY423"/>
    <mergeCell ref="AF423:AG423"/>
    <mergeCell ref="AH423:AI423"/>
    <mergeCell ref="AJ423:AK423"/>
    <mergeCell ref="AL423:AM423"/>
    <mergeCell ref="AN423:AO423"/>
    <mergeCell ref="AP423:AQ423"/>
    <mergeCell ref="AR421:AT421"/>
    <mergeCell ref="AU421:AY421"/>
    <mergeCell ref="AF422:AG422"/>
    <mergeCell ref="AH422:AI422"/>
    <mergeCell ref="AJ422:AK422"/>
    <mergeCell ref="AL422:AM422"/>
    <mergeCell ref="AN422:AO422"/>
    <mergeCell ref="AP422:AQ422"/>
    <mergeCell ref="AR422:AT422"/>
    <mergeCell ref="AU422:AY422"/>
    <mergeCell ref="AF421:AG421"/>
    <mergeCell ref="AH421:AI421"/>
    <mergeCell ref="AJ421:AK421"/>
    <mergeCell ref="AL421:AM421"/>
    <mergeCell ref="AN421:AO421"/>
    <mergeCell ref="AP421:AQ421"/>
    <mergeCell ref="AR419:AT419"/>
    <mergeCell ref="AU419:AY419"/>
    <mergeCell ref="AF420:AG420"/>
    <mergeCell ref="AH420:AI420"/>
    <mergeCell ref="AJ420:AK420"/>
    <mergeCell ref="AL420:AM420"/>
    <mergeCell ref="AN420:AO420"/>
    <mergeCell ref="AP420:AQ420"/>
    <mergeCell ref="AR420:AT420"/>
    <mergeCell ref="AU420:AY420"/>
    <mergeCell ref="AF419:AG419"/>
    <mergeCell ref="AH419:AI419"/>
    <mergeCell ref="AJ419:AK419"/>
    <mergeCell ref="AL419:AM419"/>
    <mergeCell ref="AN419:AO419"/>
    <mergeCell ref="AP419:AQ419"/>
    <mergeCell ref="AR417:AT417"/>
    <mergeCell ref="AU417:AY417"/>
    <mergeCell ref="AF418:AG418"/>
    <mergeCell ref="AH418:AI418"/>
    <mergeCell ref="AJ418:AK418"/>
    <mergeCell ref="AL418:AM418"/>
    <mergeCell ref="AN418:AO418"/>
    <mergeCell ref="AP418:AQ418"/>
    <mergeCell ref="AR418:AT418"/>
    <mergeCell ref="AU418:AY418"/>
    <mergeCell ref="AF417:AG417"/>
    <mergeCell ref="AH417:AI417"/>
    <mergeCell ref="AJ417:AK417"/>
    <mergeCell ref="AL417:AM417"/>
    <mergeCell ref="AN417:AO417"/>
    <mergeCell ref="AP417:AQ417"/>
    <mergeCell ref="AR415:AT415"/>
    <mergeCell ref="AU415:AY415"/>
    <mergeCell ref="AF416:AG416"/>
    <mergeCell ref="AH416:AI416"/>
    <mergeCell ref="AJ416:AK416"/>
    <mergeCell ref="AL416:AM416"/>
    <mergeCell ref="AN416:AO416"/>
    <mergeCell ref="AP416:AQ416"/>
    <mergeCell ref="AR416:AT416"/>
    <mergeCell ref="AU416:AY416"/>
    <mergeCell ref="AF415:AG415"/>
    <mergeCell ref="AH415:AI415"/>
    <mergeCell ref="AJ415:AK415"/>
    <mergeCell ref="AL415:AM415"/>
    <mergeCell ref="AN415:AO415"/>
    <mergeCell ref="AP415:AQ415"/>
    <mergeCell ref="AR413:AT413"/>
    <mergeCell ref="AU413:AY413"/>
    <mergeCell ref="AF414:AG414"/>
    <mergeCell ref="AH414:AI414"/>
    <mergeCell ref="AJ414:AK414"/>
    <mergeCell ref="AL414:AM414"/>
    <mergeCell ref="AN414:AO414"/>
    <mergeCell ref="AP414:AQ414"/>
    <mergeCell ref="AR414:AT414"/>
    <mergeCell ref="AU414:AY414"/>
    <mergeCell ref="AF413:AG413"/>
    <mergeCell ref="AH413:AI413"/>
    <mergeCell ref="AJ413:AK413"/>
    <mergeCell ref="AL413:AM413"/>
    <mergeCell ref="AN413:AO413"/>
    <mergeCell ref="AP413:AQ413"/>
    <mergeCell ref="AR411:AT411"/>
    <mergeCell ref="AU411:AY411"/>
    <mergeCell ref="AF412:AG412"/>
    <mergeCell ref="AH412:AI412"/>
    <mergeCell ref="AJ412:AK412"/>
    <mergeCell ref="AL412:AM412"/>
    <mergeCell ref="AN412:AO412"/>
    <mergeCell ref="AP412:AQ412"/>
    <mergeCell ref="AR412:AT412"/>
    <mergeCell ref="AU412:AY412"/>
    <mergeCell ref="AF411:AG411"/>
    <mergeCell ref="AH411:AI411"/>
    <mergeCell ref="AJ411:AK411"/>
    <mergeCell ref="AL411:AM411"/>
    <mergeCell ref="AN411:AO411"/>
    <mergeCell ref="AP411:AQ411"/>
    <mergeCell ref="AR409:AT409"/>
    <mergeCell ref="AU409:AY409"/>
    <mergeCell ref="AF410:AG410"/>
    <mergeCell ref="AH410:AI410"/>
    <mergeCell ref="AJ410:AK410"/>
    <mergeCell ref="AL410:AM410"/>
    <mergeCell ref="AN410:AO410"/>
    <mergeCell ref="AP410:AQ410"/>
    <mergeCell ref="AR410:AT410"/>
    <mergeCell ref="AU410:AY410"/>
    <mergeCell ref="AF409:AG409"/>
    <mergeCell ref="AH409:AI409"/>
    <mergeCell ref="AJ409:AK409"/>
    <mergeCell ref="AL409:AM409"/>
    <mergeCell ref="AN409:AO409"/>
    <mergeCell ref="AP409:AQ409"/>
    <mergeCell ref="AR407:AT407"/>
    <mergeCell ref="AU407:AY407"/>
    <mergeCell ref="AF408:AG408"/>
    <mergeCell ref="AH408:AI408"/>
    <mergeCell ref="AJ408:AK408"/>
    <mergeCell ref="AL408:AM408"/>
    <mergeCell ref="AN408:AO408"/>
    <mergeCell ref="AP408:AQ408"/>
    <mergeCell ref="AR408:AT408"/>
    <mergeCell ref="AU408:AY408"/>
    <mergeCell ref="AF407:AG407"/>
    <mergeCell ref="AH407:AI407"/>
    <mergeCell ref="AJ407:AK407"/>
    <mergeCell ref="AL407:AM407"/>
    <mergeCell ref="AN407:AO407"/>
    <mergeCell ref="AP407:AQ407"/>
    <mergeCell ref="AR405:AT405"/>
    <mergeCell ref="AU405:AY405"/>
    <mergeCell ref="AF406:AG406"/>
    <mergeCell ref="AH406:AI406"/>
    <mergeCell ref="AJ406:AK406"/>
    <mergeCell ref="AL406:AM406"/>
    <mergeCell ref="AN406:AO406"/>
    <mergeCell ref="AP406:AQ406"/>
    <mergeCell ref="AR406:AT406"/>
    <mergeCell ref="AU406:AY406"/>
    <mergeCell ref="AF405:AG405"/>
    <mergeCell ref="AH405:AI405"/>
    <mergeCell ref="AJ405:AK405"/>
    <mergeCell ref="AL405:AM405"/>
    <mergeCell ref="AN405:AO405"/>
    <mergeCell ref="AP405:AQ405"/>
    <mergeCell ref="AR403:AT403"/>
    <mergeCell ref="AU403:AY403"/>
    <mergeCell ref="AF404:AG404"/>
    <mergeCell ref="AH404:AI404"/>
    <mergeCell ref="AJ404:AK404"/>
    <mergeCell ref="AL404:AM404"/>
    <mergeCell ref="AN404:AO404"/>
    <mergeCell ref="AP404:AQ404"/>
    <mergeCell ref="AR404:AT404"/>
    <mergeCell ref="AU404:AY404"/>
    <mergeCell ref="AF403:AG403"/>
    <mergeCell ref="AH403:AI403"/>
    <mergeCell ref="AJ403:AK403"/>
    <mergeCell ref="AL403:AM403"/>
    <mergeCell ref="AN403:AO403"/>
    <mergeCell ref="AP403:AQ403"/>
    <mergeCell ref="AU401:AY401"/>
    <mergeCell ref="AF402:AG402"/>
    <mergeCell ref="AH402:AI402"/>
    <mergeCell ref="AJ402:AK402"/>
    <mergeCell ref="AL402:AM402"/>
    <mergeCell ref="AN402:AO402"/>
    <mergeCell ref="AP402:AQ402"/>
    <mergeCell ref="AR402:AT402"/>
    <mergeCell ref="AU402:AY402"/>
    <mergeCell ref="AU400:AY400"/>
    <mergeCell ref="AF401:AG401"/>
    <mergeCell ref="AH401:AI401"/>
    <mergeCell ref="AJ401:AK401"/>
    <mergeCell ref="AL401:AM401"/>
    <mergeCell ref="AN401:AO401"/>
    <mergeCell ref="AP401:AQ401"/>
    <mergeCell ref="AR401:AT401"/>
    <mergeCell ref="AU399:AY399"/>
    <mergeCell ref="BA399:BB399"/>
    <mergeCell ref="BC399:BD399"/>
    <mergeCell ref="AF400:AG400"/>
    <mergeCell ref="AH400:AI400"/>
    <mergeCell ref="AJ400:AK400"/>
    <mergeCell ref="AL400:AM400"/>
    <mergeCell ref="AN400:AO400"/>
    <mergeCell ref="AP400:AQ400"/>
    <mergeCell ref="AR400:AT400"/>
    <mergeCell ref="BA398:BB398"/>
    <mergeCell ref="BC398:BD398"/>
    <mergeCell ref="AF399:AG399"/>
    <mergeCell ref="AH399:AI399"/>
    <mergeCell ref="AJ399:AK399"/>
    <mergeCell ref="AL399:AM399"/>
    <mergeCell ref="AN399:AO399"/>
    <mergeCell ref="AP399:AQ399"/>
    <mergeCell ref="AR399:AT399"/>
    <mergeCell ref="AU397:AY397"/>
    <mergeCell ref="BA397:BB397"/>
    <mergeCell ref="BC397:BD397"/>
    <mergeCell ref="AF398:AG398"/>
    <mergeCell ref="AH398:AI398"/>
    <mergeCell ref="AJ398:AK398"/>
    <mergeCell ref="AL398:AM398"/>
    <mergeCell ref="AN398:AO398"/>
    <mergeCell ref="AP398:AQ398"/>
    <mergeCell ref="AR398:AT398"/>
    <mergeCell ref="AU396:AY396"/>
    <mergeCell ref="BA396:BB396"/>
    <mergeCell ref="BC396:BD396"/>
    <mergeCell ref="AF397:AG397"/>
    <mergeCell ref="AH397:AI397"/>
    <mergeCell ref="AJ397:AK397"/>
    <mergeCell ref="AL397:AM397"/>
    <mergeCell ref="AN397:AO397"/>
    <mergeCell ref="AP397:AQ397"/>
    <mergeCell ref="AR397:AT397"/>
    <mergeCell ref="AU395:AY395"/>
    <mergeCell ref="BA395:BB395"/>
    <mergeCell ref="BC395:BD395"/>
    <mergeCell ref="AF396:AG396"/>
    <mergeCell ref="AH396:AI396"/>
    <mergeCell ref="AJ396:AK396"/>
    <mergeCell ref="AL396:AM396"/>
    <mergeCell ref="AN396:AO396"/>
    <mergeCell ref="AP396:AQ396"/>
    <mergeCell ref="AR396:AT396"/>
    <mergeCell ref="AU394:AY394"/>
    <mergeCell ref="BA394:BB394"/>
    <mergeCell ref="BC394:BD394"/>
    <mergeCell ref="AF395:AG395"/>
    <mergeCell ref="AH395:AI395"/>
    <mergeCell ref="AJ395:AK395"/>
    <mergeCell ref="AL395:AM395"/>
    <mergeCell ref="AN395:AO395"/>
    <mergeCell ref="AP395:AQ395"/>
    <mergeCell ref="AR395:AT395"/>
    <mergeCell ref="AU393:AY393"/>
    <mergeCell ref="BA393:BB393"/>
    <mergeCell ref="BC393:BD393"/>
    <mergeCell ref="AF394:AG394"/>
    <mergeCell ref="AH394:AI394"/>
    <mergeCell ref="AJ394:AK394"/>
    <mergeCell ref="AL394:AM394"/>
    <mergeCell ref="AN394:AO394"/>
    <mergeCell ref="AP394:AQ394"/>
    <mergeCell ref="AR394:AT394"/>
    <mergeCell ref="AR392:AT392"/>
    <mergeCell ref="AU392:AY392"/>
    <mergeCell ref="BA392:BD392"/>
    <mergeCell ref="AF393:AG393"/>
    <mergeCell ref="AH393:AI393"/>
    <mergeCell ref="AJ393:AK393"/>
    <mergeCell ref="AL393:AM393"/>
    <mergeCell ref="AN393:AO393"/>
    <mergeCell ref="AP393:AQ393"/>
    <mergeCell ref="AR393:AT393"/>
    <mergeCell ref="AN391:AO391"/>
    <mergeCell ref="AP391:AQ391"/>
    <mergeCell ref="AR391:AT391"/>
    <mergeCell ref="AU391:AY391"/>
    <mergeCell ref="AF392:AG392"/>
    <mergeCell ref="AH392:AI392"/>
    <mergeCell ref="AJ392:AK392"/>
    <mergeCell ref="AL392:AM392"/>
    <mergeCell ref="AN392:AO392"/>
    <mergeCell ref="AP392:AQ392"/>
    <mergeCell ref="AF390:AG390"/>
    <mergeCell ref="AH390:AI390"/>
    <mergeCell ref="AF391:AG391"/>
    <mergeCell ref="AH391:AI391"/>
    <mergeCell ref="AJ391:AK391"/>
    <mergeCell ref="AL391:AM391"/>
    <mergeCell ref="AR387:AT387"/>
    <mergeCell ref="AU387:AY387"/>
    <mergeCell ref="AF388:AG388"/>
    <mergeCell ref="AH388:AI388"/>
    <mergeCell ref="AJ388:AK388"/>
    <mergeCell ref="AL388:AM388"/>
    <mergeCell ref="AN388:AO388"/>
    <mergeCell ref="AP388:AQ388"/>
    <mergeCell ref="AR388:AT388"/>
    <mergeCell ref="AU388:AY388"/>
    <mergeCell ref="AF387:AG387"/>
    <mergeCell ref="AH387:AI387"/>
    <mergeCell ref="AJ387:AK387"/>
    <mergeCell ref="AL387:AM387"/>
    <mergeCell ref="AN387:AO387"/>
    <mergeCell ref="AP387:AQ387"/>
    <mergeCell ref="AR385:AT385"/>
    <mergeCell ref="AU385:AY385"/>
    <mergeCell ref="AF386:AG386"/>
    <mergeCell ref="AH386:AI386"/>
    <mergeCell ref="AJ386:AK386"/>
    <mergeCell ref="AL386:AM386"/>
    <mergeCell ref="AN386:AO386"/>
    <mergeCell ref="AP386:AQ386"/>
    <mergeCell ref="AR386:AT386"/>
    <mergeCell ref="AU386:AY386"/>
    <mergeCell ref="AF385:AG385"/>
    <mergeCell ref="AH385:AI385"/>
    <mergeCell ref="AJ385:AK385"/>
    <mergeCell ref="AL385:AM385"/>
    <mergeCell ref="AN385:AO385"/>
    <mergeCell ref="AP385:AQ385"/>
    <mergeCell ref="AR383:AT383"/>
    <mergeCell ref="AU383:AY383"/>
    <mergeCell ref="AF384:AG384"/>
    <mergeCell ref="AH384:AI384"/>
    <mergeCell ref="AJ384:AK384"/>
    <mergeCell ref="AL384:AM384"/>
    <mergeCell ref="AN384:AO384"/>
    <mergeCell ref="AP384:AQ384"/>
    <mergeCell ref="AR384:AT384"/>
    <mergeCell ref="AU384:AY384"/>
    <mergeCell ref="AF383:AG383"/>
    <mergeCell ref="AH383:AI383"/>
    <mergeCell ref="AJ383:AK383"/>
    <mergeCell ref="AL383:AM383"/>
    <mergeCell ref="AN383:AO383"/>
    <mergeCell ref="AP383:AQ383"/>
    <mergeCell ref="AR381:AT381"/>
    <mergeCell ref="AU381:AY381"/>
    <mergeCell ref="AF382:AG382"/>
    <mergeCell ref="AH382:AI382"/>
    <mergeCell ref="AJ382:AK382"/>
    <mergeCell ref="AL382:AM382"/>
    <mergeCell ref="AN382:AO382"/>
    <mergeCell ref="AP382:AQ382"/>
    <mergeCell ref="AR382:AT382"/>
    <mergeCell ref="AU382:AY382"/>
    <mergeCell ref="AF381:AG381"/>
    <mergeCell ref="AH381:AI381"/>
    <mergeCell ref="AJ381:AK381"/>
    <mergeCell ref="AL381:AM381"/>
    <mergeCell ref="AN381:AO381"/>
    <mergeCell ref="AP381:AQ381"/>
    <mergeCell ref="AR379:AT379"/>
    <mergeCell ref="AU379:AY379"/>
    <mergeCell ref="AF380:AG380"/>
    <mergeCell ref="AH380:AI380"/>
    <mergeCell ref="AJ380:AK380"/>
    <mergeCell ref="AL380:AM380"/>
    <mergeCell ref="AN380:AO380"/>
    <mergeCell ref="AP380:AQ380"/>
    <mergeCell ref="AR380:AT380"/>
    <mergeCell ref="AU380:AY380"/>
    <mergeCell ref="AF379:AG379"/>
    <mergeCell ref="AH379:AI379"/>
    <mergeCell ref="AJ379:AK379"/>
    <mergeCell ref="AL379:AM379"/>
    <mergeCell ref="AN379:AO379"/>
    <mergeCell ref="AP379:AQ379"/>
    <mergeCell ref="AR377:AT377"/>
    <mergeCell ref="AU377:AY377"/>
    <mergeCell ref="AF378:AG378"/>
    <mergeCell ref="AH378:AI378"/>
    <mergeCell ref="AJ378:AK378"/>
    <mergeCell ref="AL378:AM378"/>
    <mergeCell ref="AN378:AO378"/>
    <mergeCell ref="AP378:AQ378"/>
    <mergeCell ref="AR378:AT378"/>
    <mergeCell ref="AU378:AY378"/>
    <mergeCell ref="AF377:AG377"/>
    <mergeCell ref="AH377:AI377"/>
    <mergeCell ref="AJ377:AK377"/>
    <mergeCell ref="AL377:AM377"/>
    <mergeCell ref="AN377:AO377"/>
    <mergeCell ref="AP377:AQ377"/>
    <mergeCell ref="AR375:AT375"/>
    <mergeCell ref="AU375:AY375"/>
    <mergeCell ref="AF376:AG376"/>
    <mergeCell ref="AH376:AI376"/>
    <mergeCell ref="AJ376:AK376"/>
    <mergeCell ref="AL376:AM376"/>
    <mergeCell ref="AN376:AO376"/>
    <mergeCell ref="AP376:AQ376"/>
    <mergeCell ref="AR376:AT376"/>
    <mergeCell ref="AU376:AY376"/>
    <mergeCell ref="AF375:AG375"/>
    <mergeCell ref="AH375:AI375"/>
    <mergeCell ref="AJ375:AK375"/>
    <mergeCell ref="AL375:AM375"/>
    <mergeCell ref="AN375:AO375"/>
    <mergeCell ref="AP375:AQ375"/>
    <mergeCell ref="AR371:AT371"/>
    <mergeCell ref="AU367:AY367"/>
    <mergeCell ref="AF367:AG367"/>
    <mergeCell ref="AH367:AI367"/>
    <mergeCell ref="AJ367:AK367"/>
    <mergeCell ref="AR373:AT373"/>
    <mergeCell ref="AU373:AY373"/>
    <mergeCell ref="AF374:AG374"/>
    <mergeCell ref="AH374:AI374"/>
    <mergeCell ref="AJ374:AK374"/>
    <mergeCell ref="AL374:AM374"/>
    <mergeCell ref="AN374:AO374"/>
    <mergeCell ref="AP374:AQ374"/>
    <mergeCell ref="AR374:AT374"/>
    <mergeCell ref="AU374:AY374"/>
    <mergeCell ref="AF373:AG373"/>
    <mergeCell ref="AH373:AI373"/>
    <mergeCell ref="AJ373:AK373"/>
    <mergeCell ref="AL373:AM373"/>
    <mergeCell ref="AN373:AO373"/>
    <mergeCell ref="AP373:AQ373"/>
    <mergeCell ref="AR370:AT370"/>
    <mergeCell ref="AU370:AY370"/>
    <mergeCell ref="AF372:AG372"/>
    <mergeCell ref="AH372:AI372"/>
    <mergeCell ref="AJ372:AK372"/>
    <mergeCell ref="AL372:AM372"/>
    <mergeCell ref="AP371:AQ371"/>
    <mergeCell ref="AN372:AO372"/>
    <mergeCell ref="AP372:AQ372"/>
    <mergeCell ref="AR372:AT372"/>
    <mergeCell ref="AP370:AQ370"/>
    <mergeCell ref="AF370:AG370"/>
    <mergeCell ref="AH370:AI370"/>
    <mergeCell ref="AJ370:AK370"/>
    <mergeCell ref="AL370:AM370"/>
    <mergeCell ref="AP369:AQ369"/>
    <mergeCell ref="AR369:AT369"/>
    <mergeCell ref="AU369:AY369"/>
    <mergeCell ref="AF369:AG369"/>
    <mergeCell ref="AH369:AI369"/>
    <mergeCell ref="AJ369:AK369"/>
    <mergeCell ref="AL369:AM369"/>
    <mergeCell ref="AP368:AQ368"/>
    <mergeCell ref="AR367:AT367"/>
    <mergeCell ref="AF368:AG368"/>
    <mergeCell ref="AH368:AI368"/>
    <mergeCell ref="AJ368:AK368"/>
    <mergeCell ref="AL368:AM368"/>
    <mergeCell ref="AP367:AQ367"/>
    <mergeCell ref="AL367:AM367"/>
    <mergeCell ref="AN367:AO367"/>
    <mergeCell ref="AF366:AG366"/>
    <mergeCell ref="AH366:AI366"/>
    <mergeCell ref="AJ366:AK366"/>
    <mergeCell ref="AL366:AM366"/>
    <mergeCell ref="AP366:AQ366"/>
    <mergeCell ref="AR365:AT365"/>
    <mergeCell ref="AU372:AY372"/>
    <mergeCell ref="BC364:BD364"/>
    <mergeCell ref="AF365:AG365"/>
    <mergeCell ref="AH365:AI365"/>
    <mergeCell ref="AJ365:AK365"/>
    <mergeCell ref="AL365:AM365"/>
    <mergeCell ref="AP365:AQ365"/>
    <mergeCell ref="AU365:AY365"/>
    <mergeCell ref="BC363:BD363"/>
    <mergeCell ref="AF364:AG364"/>
    <mergeCell ref="AH364:AI364"/>
    <mergeCell ref="AJ364:AK364"/>
    <mergeCell ref="AL364:AM364"/>
    <mergeCell ref="AN364:AO364"/>
    <mergeCell ref="AP364:AQ364"/>
    <mergeCell ref="AR364:AT364"/>
    <mergeCell ref="AU364:AY364"/>
    <mergeCell ref="BA364:BB364"/>
    <mergeCell ref="AR366:AT366"/>
    <mergeCell ref="AU371:AY371"/>
    <mergeCell ref="AF371:AG371"/>
    <mergeCell ref="AH371:AI371"/>
    <mergeCell ref="AJ371:AK371"/>
    <mergeCell ref="AL371:AM371"/>
    <mergeCell ref="AR368:AT368"/>
    <mergeCell ref="AU368:AY368"/>
    <mergeCell ref="BC362:BD362"/>
    <mergeCell ref="AF363:AG363"/>
    <mergeCell ref="AH363:AI363"/>
    <mergeCell ref="AJ363:AK363"/>
    <mergeCell ref="AL363:AM363"/>
    <mergeCell ref="AN363:AO363"/>
    <mergeCell ref="AP363:AQ363"/>
    <mergeCell ref="AR363:AT363"/>
    <mergeCell ref="BA363:BB363"/>
    <mergeCell ref="BC361:BD361"/>
    <mergeCell ref="AF362:AG362"/>
    <mergeCell ref="AH362:AI362"/>
    <mergeCell ref="AJ362:AK362"/>
    <mergeCell ref="AL362:AM362"/>
    <mergeCell ref="AN362:AO362"/>
    <mergeCell ref="AP362:AQ362"/>
    <mergeCell ref="AR362:AT362"/>
    <mergeCell ref="AU362:AY362"/>
    <mergeCell ref="BA362:BB362"/>
    <mergeCell ref="BC360:BD360"/>
    <mergeCell ref="AF361:AG361"/>
    <mergeCell ref="AH361:AI361"/>
    <mergeCell ref="AJ361:AK361"/>
    <mergeCell ref="AL361:AM361"/>
    <mergeCell ref="AN361:AO361"/>
    <mergeCell ref="AP361:AQ361"/>
    <mergeCell ref="AR361:AT361"/>
    <mergeCell ref="AU361:AY361"/>
    <mergeCell ref="BA361:BB361"/>
    <mergeCell ref="BC359:BD359"/>
    <mergeCell ref="AF360:AG360"/>
    <mergeCell ref="AH360:AI360"/>
    <mergeCell ref="AJ360:AK360"/>
    <mergeCell ref="AL360:AM360"/>
    <mergeCell ref="AN360:AO360"/>
    <mergeCell ref="AP360:AQ360"/>
    <mergeCell ref="AR360:AT360"/>
    <mergeCell ref="AU360:AY360"/>
    <mergeCell ref="BA360:BB360"/>
    <mergeCell ref="BC358:BD358"/>
    <mergeCell ref="AF359:AG359"/>
    <mergeCell ref="AH359:AI359"/>
    <mergeCell ref="AJ359:AK359"/>
    <mergeCell ref="AL359:AM359"/>
    <mergeCell ref="AN359:AO359"/>
    <mergeCell ref="AP359:AQ359"/>
    <mergeCell ref="AR359:AT359"/>
    <mergeCell ref="AU359:AY359"/>
    <mergeCell ref="BA359:BB359"/>
    <mergeCell ref="BA357:BD357"/>
    <mergeCell ref="AF358:AG358"/>
    <mergeCell ref="AH358:AI358"/>
    <mergeCell ref="AJ358:AK358"/>
    <mergeCell ref="AL358:AM358"/>
    <mergeCell ref="AN358:AO358"/>
    <mergeCell ref="AP358:AQ358"/>
    <mergeCell ref="AR358:AT358"/>
    <mergeCell ref="AU358:AY358"/>
    <mergeCell ref="BA358:BB358"/>
    <mergeCell ref="AR356:AT356"/>
    <mergeCell ref="AU356:AY356"/>
    <mergeCell ref="AF357:AG357"/>
    <mergeCell ref="AH357:AI357"/>
    <mergeCell ref="AJ357:AK357"/>
    <mergeCell ref="AL357:AM357"/>
    <mergeCell ref="AN357:AO357"/>
    <mergeCell ref="AP357:AQ357"/>
    <mergeCell ref="AR357:AT357"/>
    <mergeCell ref="AU357:AY357"/>
    <mergeCell ref="AR353:AT353"/>
    <mergeCell ref="AU353:AY353"/>
    <mergeCell ref="AF355:AG355"/>
    <mergeCell ref="AH355:AI355"/>
    <mergeCell ref="AF356:AG356"/>
    <mergeCell ref="AH356:AI356"/>
    <mergeCell ref="AJ356:AK356"/>
    <mergeCell ref="AL356:AM356"/>
    <mergeCell ref="AN356:AO356"/>
    <mergeCell ref="AP356:AQ356"/>
    <mergeCell ref="AF353:AG353"/>
    <mergeCell ref="AH353:AI353"/>
    <mergeCell ref="AJ353:AK353"/>
    <mergeCell ref="AL353:AM353"/>
    <mergeCell ref="AN353:AO353"/>
    <mergeCell ref="AP353:AQ353"/>
    <mergeCell ref="AR351:AT351"/>
    <mergeCell ref="AU351:AY351"/>
    <mergeCell ref="AF352:AG352"/>
    <mergeCell ref="AH352:AI352"/>
    <mergeCell ref="AJ352:AK352"/>
    <mergeCell ref="AL352:AM352"/>
    <mergeCell ref="AN352:AO352"/>
    <mergeCell ref="AP352:AQ352"/>
    <mergeCell ref="AR352:AT352"/>
    <mergeCell ref="AU352:AY352"/>
    <mergeCell ref="AF351:AG351"/>
    <mergeCell ref="AH351:AI351"/>
    <mergeCell ref="AJ351:AK351"/>
    <mergeCell ref="AL351:AM351"/>
    <mergeCell ref="AN351:AO351"/>
    <mergeCell ref="AP351:AQ351"/>
    <mergeCell ref="AR349:AT349"/>
    <mergeCell ref="AU349:AY349"/>
    <mergeCell ref="AF350:AG350"/>
    <mergeCell ref="AH350:AI350"/>
    <mergeCell ref="AJ350:AK350"/>
    <mergeCell ref="AL350:AM350"/>
    <mergeCell ref="AN350:AO350"/>
    <mergeCell ref="AP350:AQ350"/>
    <mergeCell ref="AR350:AT350"/>
    <mergeCell ref="AU350:AY350"/>
    <mergeCell ref="AF349:AG349"/>
    <mergeCell ref="AH349:AI349"/>
    <mergeCell ref="AJ349:AK349"/>
    <mergeCell ref="AL349:AM349"/>
    <mergeCell ref="AN349:AO349"/>
    <mergeCell ref="AP349:AQ349"/>
    <mergeCell ref="AR347:AT347"/>
    <mergeCell ref="AU347:AY347"/>
    <mergeCell ref="AF348:AG348"/>
    <mergeCell ref="AH348:AI348"/>
    <mergeCell ref="AJ348:AK348"/>
    <mergeCell ref="AL348:AM348"/>
    <mergeCell ref="AN348:AO348"/>
    <mergeCell ref="AP348:AQ348"/>
    <mergeCell ref="AR348:AT348"/>
    <mergeCell ref="AU348:AY348"/>
    <mergeCell ref="AF347:AG347"/>
    <mergeCell ref="AH347:AI347"/>
    <mergeCell ref="AJ347:AK347"/>
    <mergeCell ref="AL347:AM347"/>
    <mergeCell ref="AN347:AO347"/>
    <mergeCell ref="AP347:AQ347"/>
    <mergeCell ref="AR345:AT345"/>
    <mergeCell ref="AU345:AY345"/>
    <mergeCell ref="AF346:AG346"/>
    <mergeCell ref="AH346:AI346"/>
    <mergeCell ref="AJ346:AK346"/>
    <mergeCell ref="AL346:AM346"/>
    <mergeCell ref="AN346:AO346"/>
    <mergeCell ref="AP346:AQ346"/>
    <mergeCell ref="AR346:AT346"/>
    <mergeCell ref="AU346:AY346"/>
    <mergeCell ref="AF345:AG345"/>
    <mergeCell ref="AH345:AI345"/>
    <mergeCell ref="AJ345:AK345"/>
    <mergeCell ref="AL345:AM345"/>
    <mergeCell ref="AN345:AO345"/>
    <mergeCell ref="AP345:AQ345"/>
    <mergeCell ref="AR343:AT343"/>
    <mergeCell ref="AU343:AY343"/>
    <mergeCell ref="AF344:AG344"/>
    <mergeCell ref="AH344:AI344"/>
    <mergeCell ref="AJ344:AK344"/>
    <mergeCell ref="AL344:AM344"/>
    <mergeCell ref="AN344:AO344"/>
    <mergeCell ref="AP344:AQ344"/>
    <mergeCell ref="AR344:AT344"/>
    <mergeCell ref="AU344:AY344"/>
    <mergeCell ref="AF343:AG343"/>
    <mergeCell ref="AH343:AI343"/>
    <mergeCell ref="AJ343:AK343"/>
    <mergeCell ref="AL343:AM343"/>
    <mergeCell ref="AN343:AO343"/>
    <mergeCell ref="AP343:AQ343"/>
    <mergeCell ref="AR341:AT341"/>
    <mergeCell ref="AU341:AY341"/>
    <mergeCell ref="AF342:AG342"/>
    <mergeCell ref="AH342:AI342"/>
    <mergeCell ref="AJ342:AK342"/>
    <mergeCell ref="AL342:AM342"/>
    <mergeCell ref="AN342:AO342"/>
    <mergeCell ref="AP342:AQ342"/>
    <mergeCell ref="AR342:AT342"/>
    <mergeCell ref="AU342:AY342"/>
    <mergeCell ref="AF341:AG341"/>
    <mergeCell ref="AH341:AI341"/>
    <mergeCell ref="AJ341:AK341"/>
    <mergeCell ref="AL341:AM341"/>
    <mergeCell ref="AN341:AO341"/>
    <mergeCell ref="AP341:AQ341"/>
    <mergeCell ref="AR339:AT339"/>
    <mergeCell ref="AU339:AY339"/>
    <mergeCell ref="AF340:AG340"/>
    <mergeCell ref="AH340:AI340"/>
    <mergeCell ref="AJ340:AK340"/>
    <mergeCell ref="AL340:AM340"/>
    <mergeCell ref="AN340:AO340"/>
    <mergeCell ref="AP340:AQ340"/>
    <mergeCell ref="AR340:AT340"/>
    <mergeCell ref="AU340:AY340"/>
    <mergeCell ref="AF339:AG339"/>
    <mergeCell ref="AH339:AI339"/>
    <mergeCell ref="AJ339:AK339"/>
    <mergeCell ref="AL339:AM339"/>
    <mergeCell ref="AN339:AO339"/>
    <mergeCell ref="AP339:AQ339"/>
    <mergeCell ref="AR337:AT337"/>
    <mergeCell ref="AU337:AY337"/>
    <mergeCell ref="AF338:AG338"/>
    <mergeCell ref="AH338:AI338"/>
    <mergeCell ref="AJ338:AK338"/>
    <mergeCell ref="AL338:AM338"/>
    <mergeCell ref="AN338:AO338"/>
    <mergeCell ref="AP338:AQ338"/>
    <mergeCell ref="AR338:AT338"/>
    <mergeCell ref="AU338:AY338"/>
    <mergeCell ref="AF337:AG337"/>
    <mergeCell ref="AH337:AI337"/>
    <mergeCell ref="AJ337:AK337"/>
    <mergeCell ref="AL337:AM337"/>
    <mergeCell ref="AN337:AO337"/>
    <mergeCell ref="AP337:AQ337"/>
    <mergeCell ref="AR335:AT335"/>
    <mergeCell ref="AU335:AY335"/>
    <mergeCell ref="AF336:AG336"/>
    <mergeCell ref="AH336:AI336"/>
    <mergeCell ref="AJ336:AK336"/>
    <mergeCell ref="AL336:AM336"/>
    <mergeCell ref="AN336:AO336"/>
    <mergeCell ref="AP336:AQ336"/>
    <mergeCell ref="AR336:AT336"/>
    <mergeCell ref="AU336:AY336"/>
    <mergeCell ref="AF335:AG335"/>
    <mergeCell ref="AH335:AI335"/>
    <mergeCell ref="AJ335:AK335"/>
    <mergeCell ref="AL335:AM335"/>
    <mergeCell ref="AN335:AO335"/>
    <mergeCell ref="AP335:AQ335"/>
    <mergeCell ref="AR333:AT333"/>
    <mergeCell ref="AU333:AY333"/>
    <mergeCell ref="AF334:AG334"/>
    <mergeCell ref="AH334:AI334"/>
    <mergeCell ref="AJ334:AK334"/>
    <mergeCell ref="AL334:AM334"/>
    <mergeCell ref="AN334:AO334"/>
    <mergeCell ref="AP334:AQ334"/>
    <mergeCell ref="AR334:AT334"/>
    <mergeCell ref="AU334:AY334"/>
    <mergeCell ref="AF333:AG333"/>
    <mergeCell ref="AH333:AI333"/>
    <mergeCell ref="AJ333:AK333"/>
    <mergeCell ref="AL333:AM333"/>
    <mergeCell ref="AN333:AO333"/>
    <mergeCell ref="AP333:AQ333"/>
    <mergeCell ref="AU331:AY331"/>
    <mergeCell ref="AF332:AG332"/>
    <mergeCell ref="AH332:AI332"/>
    <mergeCell ref="AJ332:AK332"/>
    <mergeCell ref="AL332:AM332"/>
    <mergeCell ref="AN332:AO332"/>
    <mergeCell ref="AP332:AQ332"/>
    <mergeCell ref="AR332:AT332"/>
    <mergeCell ref="AU332:AY332"/>
    <mergeCell ref="AU330:AY330"/>
    <mergeCell ref="AF331:AG331"/>
    <mergeCell ref="AH331:AI331"/>
    <mergeCell ref="AJ331:AK331"/>
    <mergeCell ref="AL331:AM331"/>
    <mergeCell ref="AN331:AO331"/>
    <mergeCell ref="AP331:AQ331"/>
    <mergeCell ref="AR331:AT331"/>
    <mergeCell ref="AU329:AY329"/>
    <mergeCell ref="BA329:BB329"/>
    <mergeCell ref="BC329:BD329"/>
    <mergeCell ref="AF330:AG330"/>
    <mergeCell ref="AH330:AI330"/>
    <mergeCell ref="AJ330:AK330"/>
    <mergeCell ref="AL330:AM330"/>
    <mergeCell ref="AN330:AO330"/>
    <mergeCell ref="AP330:AQ330"/>
    <mergeCell ref="AR330:AT330"/>
    <mergeCell ref="BA328:BB328"/>
    <mergeCell ref="BC328:BD328"/>
    <mergeCell ref="AF329:AG329"/>
    <mergeCell ref="AH329:AI329"/>
    <mergeCell ref="AJ329:AK329"/>
    <mergeCell ref="AL329:AM329"/>
    <mergeCell ref="AN329:AO329"/>
    <mergeCell ref="AP329:AQ329"/>
    <mergeCell ref="AR329:AT329"/>
    <mergeCell ref="AU327:AY327"/>
    <mergeCell ref="BA327:BB327"/>
    <mergeCell ref="BC327:BD327"/>
    <mergeCell ref="AF328:AG328"/>
    <mergeCell ref="AH328:AI328"/>
    <mergeCell ref="AJ328:AK328"/>
    <mergeCell ref="AL328:AM328"/>
    <mergeCell ref="AN328:AO328"/>
    <mergeCell ref="AP328:AQ328"/>
    <mergeCell ref="AR328:AT328"/>
    <mergeCell ref="AU326:AY326"/>
    <mergeCell ref="BA326:BB326"/>
    <mergeCell ref="BC326:BD326"/>
    <mergeCell ref="AF327:AG327"/>
    <mergeCell ref="AH327:AI327"/>
    <mergeCell ref="AJ327:AK327"/>
    <mergeCell ref="AL327:AM327"/>
    <mergeCell ref="AN327:AO327"/>
    <mergeCell ref="AP327:AQ327"/>
    <mergeCell ref="AR327:AT327"/>
    <mergeCell ref="AU325:AY325"/>
    <mergeCell ref="BA325:BB325"/>
    <mergeCell ref="BC325:BD325"/>
    <mergeCell ref="AF326:AG326"/>
    <mergeCell ref="AH326:AI326"/>
    <mergeCell ref="AJ326:AK326"/>
    <mergeCell ref="AL326:AM326"/>
    <mergeCell ref="AN326:AO326"/>
    <mergeCell ref="AP326:AQ326"/>
    <mergeCell ref="AR326:AT326"/>
    <mergeCell ref="AU324:AY324"/>
    <mergeCell ref="BA324:BB324"/>
    <mergeCell ref="BC324:BD324"/>
    <mergeCell ref="AF325:AG325"/>
    <mergeCell ref="AH325:AI325"/>
    <mergeCell ref="AJ325:AK325"/>
    <mergeCell ref="AL325:AM325"/>
    <mergeCell ref="AN325:AO325"/>
    <mergeCell ref="AP325:AQ325"/>
    <mergeCell ref="AR325:AT325"/>
    <mergeCell ref="AU323:AY323"/>
    <mergeCell ref="BA323:BB323"/>
    <mergeCell ref="BC323:BD323"/>
    <mergeCell ref="AF324:AG324"/>
    <mergeCell ref="AH324:AI324"/>
    <mergeCell ref="AJ324:AK324"/>
    <mergeCell ref="AL324:AM324"/>
    <mergeCell ref="AN324:AO324"/>
    <mergeCell ref="AP324:AQ324"/>
    <mergeCell ref="AR324:AT324"/>
    <mergeCell ref="AR322:AT322"/>
    <mergeCell ref="AU322:AY322"/>
    <mergeCell ref="BA322:BD322"/>
    <mergeCell ref="AF323:AG323"/>
    <mergeCell ref="AH323:AI323"/>
    <mergeCell ref="AJ323:AK323"/>
    <mergeCell ref="AL323:AM323"/>
    <mergeCell ref="AN323:AO323"/>
    <mergeCell ref="AP323:AQ323"/>
    <mergeCell ref="AR323:AT323"/>
    <mergeCell ref="AN321:AO321"/>
    <mergeCell ref="AP321:AQ321"/>
    <mergeCell ref="AR321:AT321"/>
    <mergeCell ref="AU321:AY321"/>
    <mergeCell ref="AF322:AG322"/>
    <mergeCell ref="AH322:AI322"/>
    <mergeCell ref="AJ322:AK322"/>
    <mergeCell ref="AL322:AM322"/>
    <mergeCell ref="AN322:AO322"/>
    <mergeCell ref="AP322:AQ322"/>
    <mergeCell ref="AF320:AG320"/>
    <mergeCell ref="AH320:AI320"/>
    <mergeCell ref="AF321:AG321"/>
    <mergeCell ref="AH321:AI321"/>
    <mergeCell ref="AJ321:AK321"/>
    <mergeCell ref="AL321:AM321"/>
    <mergeCell ref="AR317:AT317"/>
    <mergeCell ref="AU317:AY317"/>
    <mergeCell ref="AF318:AG318"/>
    <mergeCell ref="AH318:AI318"/>
    <mergeCell ref="AJ318:AK318"/>
    <mergeCell ref="AL318:AM318"/>
    <mergeCell ref="AN318:AO318"/>
    <mergeCell ref="AP318:AQ318"/>
    <mergeCell ref="AR318:AT318"/>
    <mergeCell ref="AU318:AY318"/>
    <mergeCell ref="AF317:AG317"/>
    <mergeCell ref="AH317:AI317"/>
    <mergeCell ref="AJ317:AK317"/>
    <mergeCell ref="AL317:AM317"/>
    <mergeCell ref="AN317:AO317"/>
    <mergeCell ref="AP317:AQ317"/>
    <mergeCell ref="AR315:AT315"/>
    <mergeCell ref="AU315:AY315"/>
    <mergeCell ref="AF316:AG316"/>
    <mergeCell ref="AH316:AI316"/>
    <mergeCell ref="AJ316:AK316"/>
    <mergeCell ref="AL316:AM316"/>
    <mergeCell ref="AN316:AO316"/>
    <mergeCell ref="AP316:AQ316"/>
    <mergeCell ref="AR316:AT316"/>
    <mergeCell ref="AU316:AY316"/>
    <mergeCell ref="AF315:AG315"/>
    <mergeCell ref="AH315:AI315"/>
    <mergeCell ref="AJ315:AK315"/>
    <mergeCell ref="AL315:AM315"/>
    <mergeCell ref="AN315:AO315"/>
    <mergeCell ref="AP315:AQ315"/>
    <mergeCell ref="AR313:AT313"/>
    <mergeCell ref="AU313:AY313"/>
    <mergeCell ref="AF314:AG314"/>
    <mergeCell ref="AH314:AI314"/>
    <mergeCell ref="AJ314:AK314"/>
    <mergeCell ref="AL314:AM314"/>
    <mergeCell ref="AN314:AO314"/>
    <mergeCell ref="AP314:AQ314"/>
    <mergeCell ref="AR314:AT314"/>
    <mergeCell ref="AU314:AY314"/>
    <mergeCell ref="AF313:AG313"/>
    <mergeCell ref="AH313:AI313"/>
    <mergeCell ref="AJ313:AK313"/>
    <mergeCell ref="AL313:AM313"/>
    <mergeCell ref="AN313:AO313"/>
    <mergeCell ref="AP313:AQ313"/>
    <mergeCell ref="AR311:AT311"/>
    <mergeCell ref="AU311:AY311"/>
    <mergeCell ref="AF312:AG312"/>
    <mergeCell ref="AH312:AI312"/>
    <mergeCell ref="AJ312:AK312"/>
    <mergeCell ref="AL312:AM312"/>
    <mergeCell ref="AN312:AO312"/>
    <mergeCell ref="AP312:AQ312"/>
    <mergeCell ref="AR312:AT312"/>
    <mergeCell ref="AU312:AY312"/>
    <mergeCell ref="AF311:AG311"/>
    <mergeCell ref="AH311:AI311"/>
    <mergeCell ref="AJ311:AK311"/>
    <mergeCell ref="AL311:AM311"/>
    <mergeCell ref="AN311:AO311"/>
    <mergeCell ref="AP311:AQ311"/>
    <mergeCell ref="AR309:AT309"/>
    <mergeCell ref="AU309:AY309"/>
    <mergeCell ref="AF310:AG310"/>
    <mergeCell ref="AH310:AI310"/>
    <mergeCell ref="AJ310:AK310"/>
    <mergeCell ref="AL310:AM310"/>
    <mergeCell ref="AN310:AO310"/>
    <mergeCell ref="AP310:AQ310"/>
    <mergeCell ref="AR310:AT310"/>
    <mergeCell ref="AU310:AY310"/>
    <mergeCell ref="AF309:AG309"/>
    <mergeCell ref="AH309:AI309"/>
    <mergeCell ref="AJ309:AK309"/>
    <mergeCell ref="AL309:AM309"/>
    <mergeCell ref="AN309:AO309"/>
    <mergeCell ref="AP309:AQ309"/>
    <mergeCell ref="AR307:AT307"/>
    <mergeCell ref="AU307:AY307"/>
    <mergeCell ref="AF308:AG308"/>
    <mergeCell ref="AH308:AI308"/>
    <mergeCell ref="AJ308:AK308"/>
    <mergeCell ref="AL308:AM308"/>
    <mergeCell ref="AN308:AO308"/>
    <mergeCell ref="AP308:AQ308"/>
    <mergeCell ref="AR308:AT308"/>
    <mergeCell ref="AU308:AY308"/>
    <mergeCell ref="AF307:AG307"/>
    <mergeCell ref="AH307:AI307"/>
    <mergeCell ref="AJ307:AK307"/>
    <mergeCell ref="AL307:AM307"/>
    <mergeCell ref="AN307:AO307"/>
    <mergeCell ref="AP307:AQ307"/>
    <mergeCell ref="AR305:AT305"/>
    <mergeCell ref="AU305:AY305"/>
    <mergeCell ref="AF306:AG306"/>
    <mergeCell ref="AH306:AI306"/>
    <mergeCell ref="AJ306:AK306"/>
    <mergeCell ref="AL306:AM306"/>
    <mergeCell ref="AN306:AO306"/>
    <mergeCell ref="AP306:AQ306"/>
    <mergeCell ref="AR306:AT306"/>
    <mergeCell ref="AU306:AY306"/>
    <mergeCell ref="AF305:AG305"/>
    <mergeCell ref="AH305:AI305"/>
    <mergeCell ref="AJ305:AK305"/>
    <mergeCell ref="AL305:AM305"/>
    <mergeCell ref="AN305:AO305"/>
    <mergeCell ref="AP305:AQ305"/>
    <mergeCell ref="AR303:AT303"/>
    <mergeCell ref="AU303:AY303"/>
    <mergeCell ref="AF304:AG304"/>
    <mergeCell ref="AH304:AI304"/>
    <mergeCell ref="AJ304:AK304"/>
    <mergeCell ref="AL304:AM304"/>
    <mergeCell ref="AN304:AO304"/>
    <mergeCell ref="AP304:AQ304"/>
    <mergeCell ref="AR304:AT304"/>
    <mergeCell ref="AU304:AY304"/>
    <mergeCell ref="AF303:AG303"/>
    <mergeCell ref="AH303:AI303"/>
    <mergeCell ref="AJ303:AK303"/>
    <mergeCell ref="AL303:AM303"/>
    <mergeCell ref="AN303:AO303"/>
    <mergeCell ref="AP303:AQ303"/>
    <mergeCell ref="AR301:AT301"/>
    <mergeCell ref="AU301:AY301"/>
    <mergeCell ref="AF302:AG302"/>
    <mergeCell ref="AH302:AI302"/>
    <mergeCell ref="AJ302:AK302"/>
    <mergeCell ref="AL302:AM302"/>
    <mergeCell ref="AN302:AO302"/>
    <mergeCell ref="AP302:AQ302"/>
    <mergeCell ref="AR302:AT302"/>
    <mergeCell ref="AU302:AY302"/>
    <mergeCell ref="AF301:AG301"/>
    <mergeCell ref="AH301:AI301"/>
    <mergeCell ref="AJ301:AK301"/>
    <mergeCell ref="AL301:AM301"/>
    <mergeCell ref="AN301:AO301"/>
    <mergeCell ref="AP301:AQ301"/>
    <mergeCell ref="AR299:AT299"/>
    <mergeCell ref="AU299:AY299"/>
    <mergeCell ref="AF300:AG300"/>
    <mergeCell ref="AH300:AI300"/>
    <mergeCell ref="AJ300:AK300"/>
    <mergeCell ref="AL300:AM300"/>
    <mergeCell ref="AN300:AO300"/>
    <mergeCell ref="AP300:AQ300"/>
    <mergeCell ref="AR300:AT300"/>
    <mergeCell ref="AU300:AY300"/>
    <mergeCell ref="AF299:AG299"/>
    <mergeCell ref="AH299:AI299"/>
    <mergeCell ref="AJ299:AK299"/>
    <mergeCell ref="AL299:AM299"/>
    <mergeCell ref="AN299:AO299"/>
    <mergeCell ref="AP299:AQ299"/>
    <mergeCell ref="AR297:AT297"/>
    <mergeCell ref="AU297:AY297"/>
    <mergeCell ref="AF298:AG298"/>
    <mergeCell ref="AH298:AI298"/>
    <mergeCell ref="AJ298:AK298"/>
    <mergeCell ref="AL298:AM298"/>
    <mergeCell ref="AN298:AO298"/>
    <mergeCell ref="AP298:AQ298"/>
    <mergeCell ref="AR298:AT298"/>
    <mergeCell ref="AU298:AY298"/>
    <mergeCell ref="AF297:AG297"/>
    <mergeCell ref="AH297:AI297"/>
    <mergeCell ref="AJ297:AK297"/>
    <mergeCell ref="AL297:AM297"/>
    <mergeCell ref="AN297:AO297"/>
    <mergeCell ref="AP297:AQ297"/>
    <mergeCell ref="AF296:AG296"/>
    <mergeCell ref="AH296:AI296"/>
    <mergeCell ref="AJ296:AK296"/>
    <mergeCell ref="AL296:AM296"/>
    <mergeCell ref="AN296:AO296"/>
    <mergeCell ref="AP296:AQ296"/>
    <mergeCell ref="AR296:AT296"/>
    <mergeCell ref="AU296:AY296"/>
    <mergeCell ref="BC294:BD294"/>
    <mergeCell ref="AF295:AG295"/>
    <mergeCell ref="AH295:AI295"/>
    <mergeCell ref="AJ295:AK295"/>
    <mergeCell ref="AL295:AM295"/>
    <mergeCell ref="AN295:AO295"/>
    <mergeCell ref="AP295:AQ295"/>
    <mergeCell ref="AR295:AT295"/>
    <mergeCell ref="AU295:AY295"/>
    <mergeCell ref="BC293:BD293"/>
    <mergeCell ref="AF294:AG294"/>
    <mergeCell ref="AH294:AI294"/>
    <mergeCell ref="AJ294:AK294"/>
    <mergeCell ref="AL294:AM294"/>
    <mergeCell ref="AN294:AO294"/>
    <mergeCell ref="AP294:AQ294"/>
    <mergeCell ref="AR294:AT294"/>
    <mergeCell ref="AU294:AY294"/>
    <mergeCell ref="BA294:BB294"/>
    <mergeCell ref="BC292:BD292"/>
    <mergeCell ref="AF293:AG293"/>
    <mergeCell ref="AH293:AI293"/>
    <mergeCell ref="AJ293:AK293"/>
    <mergeCell ref="AL293:AM293"/>
    <mergeCell ref="AN293:AO293"/>
    <mergeCell ref="AP293:AQ293"/>
    <mergeCell ref="AR293:AT293"/>
    <mergeCell ref="BA293:BB293"/>
    <mergeCell ref="BC291:BD291"/>
    <mergeCell ref="AF292:AG292"/>
    <mergeCell ref="AH292:AI292"/>
    <mergeCell ref="AJ292:AK292"/>
    <mergeCell ref="AL292:AM292"/>
    <mergeCell ref="AN292:AO292"/>
    <mergeCell ref="AP292:AQ292"/>
    <mergeCell ref="AR292:AT292"/>
    <mergeCell ref="BA292:BB292"/>
    <mergeCell ref="BC290:BD290"/>
    <mergeCell ref="AF291:AG291"/>
    <mergeCell ref="AH291:AI291"/>
    <mergeCell ref="AJ291:AK291"/>
    <mergeCell ref="AL291:AM291"/>
    <mergeCell ref="AN291:AO291"/>
    <mergeCell ref="AP291:AQ291"/>
    <mergeCell ref="AR291:AT291"/>
    <mergeCell ref="AU292:AY292"/>
    <mergeCell ref="BA291:BB291"/>
    <mergeCell ref="AU291:AY291"/>
    <mergeCell ref="BC289:BD289"/>
    <mergeCell ref="AF290:AG290"/>
    <mergeCell ref="AH290:AI290"/>
    <mergeCell ref="AJ290:AK290"/>
    <mergeCell ref="AL290:AM290"/>
    <mergeCell ref="AN290:AO290"/>
    <mergeCell ref="AP290:AQ290"/>
    <mergeCell ref="AR290:AT290"/>
    <mergeCell ref="AU290:AY290"/>
    <mergeCell ref="BA290:BB290"/>
    <mergeCell ref="BC288:BD288"/>
    <mergeCell ref="AF289:AG289"/>
    <mergeCell ref="AH289:AI289"/>
    <mergeCell ref="AJ289:AK289"/>
    <mergeCell ref="AL289:AM289"/>
    <mergeCell ref="AN289:AO289"/>
    <mergeCell ref="AP289:AQ289"/>
    <mergeCell ref="AR289:AT289"/>
    <mergeCell ref="AU289:AY289"/>
    <mergeCell ref="BA289:BB289"/>
    <mergeCell ref="BA287:BD287"/>
    <mergeCell ref="AF288:AG288"/>
    <mergeCell ref="AH288:AI288"/>
    <mergeCell ref="AJ288:AK288"/>
    <mergeCell ref="AL288:AM288"/>
    <mergeCell ref="AN288:AO288"/>
    <mergeCell ref="AP288:AQ288"/>
    <mergeCell ref="AR288:AT288"/>
    <mergeCell ref="AU288:AY288"/>
    <mergeCell ref="BA288:BB288"/>
    <mergeCell ref="AR286:AT286"/>
    <mergeCell ref="AU286:AY286"/>
    <mergeCell ref="AF287:AG287"/>
    <mergeCell ref="AH287:AI287"/>
    <mergeCell ref="AJ287:AK287"/>
    <mergeCell ref="AL287:AM287"/>
    <mergeCell ref="AN287:AO287"/>
    <mergeCell ref="AP287:AQ287"/>
    <mergeCell ref="AR287:AT287"/>
    <mergeCell ref="AU287:AY287"/>
    <mergeCell ref="AR283:AT283"/>
    <mergeCell ref="AU283:AY283"/>
    <mergeCell ref="AF285:AG285"/>
    <mergeCell ref="AH285:AI285"/>
    <mergeCell ref="AF286:AG286"/>
    <mergeCell ref="AH286:AI286"/>
    <mergeCell ref="AJ286:AK286"/>
    <mergeCell ref="AL286:AM286"/>
    <mergeCell ref="AN286:AO286"/>
    <mergeCell ref="AP286:AQ286"/>
    <mergeCell ref="AF283:AG283"/>
    <mergeCell ref="AH283:AI283"/>
    <mergeCell ref="AJ283:AK283"/>
    <mergeCell ref="AL283:AM283"/>
    <mergeCell ref="AN283:AO283"/>
    <mergeCell ref="AP283:AQ283"/>
    <mergeCell ref="AR281:AT281"/>
    <mergeCell ref="AU281:AY281"/>
    <mergeCell ref="AF282:AG282"/>
    <mergeCell ref="AH282:AI282"/>
    <mergeCell ref="AJ282:AK282"/>
    <mergeCell ref="AL282:AM282"/>
    <mergeCell ref="AN282:AO282"/>
    <mergeCell ref="AP282:AQ282"/>
    <mergeCell ref="AR282:AT282"/>
    <mergeCell ref="AU282:AY282"/>
    <mergeCell ref="AF281:AG281"/>
    <mergeCell ref="AH281:AI281"/>
    <mergeCell ref="AJ281:AK281"/>
    <mergeCell ref="AL281:AM281"/>
    <mergeCell ref="AN281:AO281"/>
    <mergeCell ref="AP281:AQ281"/>
    <mergeCell ref="AR279:AT279"/>
    <mergeCell ref="AU279:AY279"/>
    <mergeCell ref="AF280:AG280"/>
    <mergeCell ref="AH280:AI280"/>
    <mergeCell ref="AJ280:AK280"/>
    <mergeCell ref="AL280:AM280"/>
    <mergeCell ref="AN280:AO280"/>
    <mergeCell ref="AP280:AQ280"/>
    <mergeCell ref="AR280:AT280"/>
    <mergeCell ref="AU280:AY280"/>
    <mergeCell ref="AF279:AG279"/>
    <mergeCell ref="AH279:AI279"/>
    <mergeCell ref="AJ279:AK279"/>
    <mergeCell ref="AL279:AM279"/>
    <mergeCell ref="AN279:AO279"/>
    <mergeCell ref="AP279:AQ279"/>
    <mergeCell ref="AR277:AT277"/>
    <mergeCell ref="AU277:AY277"/>
    <mergeCell ref="AF278:AG278"/>
    <mergeCell ref="AH278:AI278"/>
    <mergeCell ref="AJ278:AK278"/>
    <mergeCell ref="AL278:AM278"/>
    <mergeCell ref="AN278:AO278"/>
    <mergeCell ref="AP278:AQ278"/>
    <mergeCell ref="AR278:AT278"/>
    <mergeCell ref="AU278:AY278"/>
    <mergeCell ref="AF277:AG277"/>
    <mergeCell ref="AH277:AI277"/>
    <mergeCell ref="AJ277:AK277"/>
    <mergeCell ref="AL277:AM277"/>
    <mergeCell ref="AN277:AO277"/>
    <mergeCell ref="AP277:AQ277"/>
    <mergeCell ref="AR275:AT275"/>
    <mergeCell ref="AU275:AY275"/>
    <mergeCell ref="AF276:AG276"/>
    <mergeCell ref="AH276:AI276"/>
    <mergeCell ref="AJ276:AK276"/>
    <mergeCell ref="AL276:AM276"/>
    <mergeCell ref="AN276:AO276"/>
    <mergeCell ref="AP276:AQ276"/>
    <mergeCell ref="AR276:AT276"/>
    <mergeCell ref="AU276:AY276"/>
    <mergeCell ref="AF275:AG275"/>
    <mergeCell ref="AH275:AI275"/>
    <mergeCell ref="AJ275:AK275"/>
    <mergeCell ref="AL275:AM275"/>
    <mergeCell ref="AN275:AO275"/>
    <mergeCell ref="AP275:AQ275"/>
    <mergeCell ref="AR273:AT273"/>
    <mergeCell ref="AU273:AY273"/>
    <mergeCell ref="AF274:AG274"/>
    <mergeCell ref="AH274:AI274"/>
    <mergeCell ref="AJ274:AK274"/>
    <mergeCell ref="AL274:AM274"/>
    <mergeCell ref="AN274:AO274"/>
    <mergeCell ref="AP274:AQ274"/>
    <mergeCell ref="AR274:AT274"/>
    <mergeCell ref="AU274:AY274"/>
    <mergeCell ref="AF273:AG273"/>
    <mergeCell ref="AH273:AI273"/>
    <mergeCell ref="AJ273:AK273"/>
    <mergeCell ref="AL273:AM273"/>
    <mergeCell ref="AN273:AO273"/>
    <mergeCell ref="AP273:AQ273"/>
    <mergeCell ref="AR271:AT271"/>
    <mergeCell ref="AU271:AY271"/>
    <mergeCell ref="AF272:AG272"/>
    <mergeCell ref="AH272:AI272"/>
    <mergeCell ref="AJ272:AK272"/>
    <mergeCell ref="AL272:AM272"/>
    <mergeCell ref="AN272:AO272"/>
    <mergeCell ref="AP272:AQ272"/>
    <mergeCell ref="AR272:AT272"/>
    <mergeCell ref="AU272:AY272"/>
    <mergeCell ref="AF271:AG271"/>
    <mergeCell ref="AH271:AI271"/>
    <mergeCell ref="AJ271:AK271"/>
    <mergeCell ref="AL271:AM271"/>
    <mergeCell ref="AN271:AO271"/>
    <mergeCell ref="AP271:AQ271"/>
    <mergeCell ref="AR269:AT269"/>
    <mergeCell ref="AU269:AY269"/>
    <mergeCell ref="AF270:AG270"/>
    <mergeCell ref="AH270:AI270"/>
    <mergeCell ref="AJ270:AK270"/>
    <mergeCell ref="AL270:AM270"/>
    <mergeCell ref="AN270:AO270"/>
    <mergeCell ref="AP270:AQ270"/>
    <mergeCell ref="AR270:AT270"/>
    <mergeCell ref="AU270:AY270"/>
    <mergeCell ref="AF269:AG269"/>
    <mergeCell ref="AH269:AI269"/>
    <mergeCell ref="AJ269:AK269"/>
    <mergeCell ref="AL269:AM269"/>
    <mergeCell ref="AN269:AO269"/>
    <mergeCell ref="AP269:AQ269"/>
    <mergeCell ref="AR267:AT267"/>
    <mergeCell ref="AU267:AY267"/>
    <mergeCell ref="AF268:AG268"/>
    <mergeCell ref="AH268:AI268"/>
    <mergeCell ref="AJ268:AK268"/>
    <mergeCell ref="AL268:AM268"/>
    <mergeCell ref="AN268:AO268"/>
    <mergeCell ref="AP268:AQ268"/>
    <mergeCell ref="AR268:AT268"/>
    <mergeCell ref="AU268:AY268"/>
    <mergeCell ref="AF267:AG267"/>
    <mergeCell ref="AH267:AI267"/>
    <mergeCell ref="AJ267:AK267"/>
    <mergeCell ref="AL267:AM267"/>
    <mergeCell ref="AN267:AO267"/>
    <mergeCell ref="AP267:AQ267"/>
    <mergeCell ref="AR265:AT265"/>
    <mergeCell ref="AU265:AY265"/>
    <mergeCell ref="AF266:AG266"/>
    <mergeCell ref="AH266:AI266"/>
    <mergeCell ref="AJ266:AK266"/>
    <mergeCell ref="AL266:AM266"/>
    <mergeCell ref="AN266:AO266"/>
    <mergeCell ref="AP266:AQ266"/>
    <mergeCell ref="AR266:AT266"/>
    <mergeCell ref="AU266:AY266"/>
    <mergeCell ref="AF265:AG265"/>
    <mergeCell ref="AH265:AI265"/>
    <mergeCell ref="AJ265:AK265"/>
    <mergeCell ref="AL265:AM265"/>
    <mergeCell ref="AN265:AO265"/>
    <mergeCell ref="AP265:AQ265"/>
    <mergeCell ref="AR263:AT263"/>
    <mergeCell ref="AU263:AY263"/>
    <mergeCell ref="AF264:AG264"/>
    <mergeCell ref="AH264:AI264"/>
    <mergeCell ref="AJ264:AK264"/>
    <mergeCell ref="AL264:AM264"/>
    <mergeCell ref="AN264:AO264"/>
    <mergeCell ref="AP264:AQ264"/>
    <mergeCell ref="AR264:AT264"/>
    <mergeCell ref="AU264:AY264"/>
    <mergeCell ref="AF263:AG263"/>
    <mergeCell ref="AH263:AI263"/>
    <mergeCell ref="AJ263:AK263"/>
    <mergeCell ref="AL263:AM263"/>
    <mergeCell ref="AN263:AO263"/>
    <mergeCell ref="AP263:AQ263"/>
    <mergeCell ref="AU261:AY261"/>
    <mergeCell ref="AF262:AG262"/>
    <mergeCell ref="AH262:AI262"/>
    <mergeCell ref="AJ262:AK262"/>
    <mergeCell ref="AL262:AM262"/>
    <mergeCell ref="AN262:AO262"/>
    <mergeCell ref="AP262:AQ262"/>
    <mergeCell ref="AR262:AT262"/>
    <mergeCell ref="AU262:AY262"/>
    <mergeCell ref="AU260:AY260"/>
    <mergeCell ref="AF261:AG261"/>
    <mergeCell ref="AH261:AI261"/>
    <mergeCell ref="AJ261:AK261"/>
    <mergeCell ref="AL261:AM261"/>
    <mergeCell ref="AN261:AO261"/>
    <mergeCell ref="AP261:AQ261"/>
    <mergeCell ref="AR261:AT261"/>
    <mergeCell ref="AU259:AY259"/>
    <mergeCell ref="BA259:BB259"/>
    <mergeCell ref="BC259:BD259"/>
    <mergeCell ref="AF260:AG260"/>
    <mergeCell ref="AH260:AI260"/>
    <mergeCell ref="AJ260:AK260"/>
    <mergeCell ref="AL260:AM260"/>
    <mergeCell ref="AN260:AO260"/>
    <mergeCell ref="AP260:AQ260"/>
    <mergeCell ref="AR260:AT260"/>
    <mergeCell ref="AU258:AY258"/>
    <mergeCell ref="BA258:BB258"/>
    <mergeCell ref="BC258:BD258"/>
    <mergeCell ref="AF259:AG259"/>
    <mergeCell ref="AH259:AI259"/>
    <mergeCell ref="AJ259:AK259"/>
    <mergeCell ref="AL259:AM259"/>
    <mergeCell ref="AN259:AO259"/>
    <mergeCell ref="AP259:AQ259"/>
    <mergeCell ref="AR259:AT259"/>
    <mergeCell ref="AU257:AY257"/>
    <mergeCell ref="BA257:BB257"/>
    <mergeCell ref="BC257:BD257"/>
    <mergeCell ref="AF258:AG258"/>
    <mergeCell ref="AH258:AI258"/>
    <mergeCell ref="AJ258:AK258"/>
    <mergeCell ref="AL258:AM258"/>
    <mergeCell ref="AN258:AO258"/>
    <mergeCell ref="AP258:AQ258"/>
    <mergeCell ref="AR258:AT258"/>
    <mergeCell ref="AU256:AY256"/>
    <mergeCell ref="BA256:BB256"/>
    <mergeCell ref="BC256:BD256"/>
    <mergeCell ref="AF257:AG257"/>
    <mergeCell ref="AH257:AI257"/>
    <mergeCell ref="AJ257:AK257"/>
    <mergeCell ref="AL257:AM257"/>
    <mergeCell ref="AN257:AO257"/>
    <mergeCell ref="AP257:AQ257"/>
    <mergeCell ref="AR257:AT257"/>
    <mergeCell ref="AU255:AY255"/>
    <mergeCell ref="BA255:BB255"/>
    <mergeCell ref="BC255:BD255"/>
    <mergeCell ref="AF256:AG256"/>
    <mergeCell ref="AH256:AI256"/>
    <mergeCell ref="AJ256:AK256"/>
    <mergeCell ref="AL256:AM256"/>
    <mergeCell ref="AN256:AO256"/>
    <mergeCell ref="AP256:AQ256"/>
    <mergeCell ref="AR256:AT256"/>
    <mergeCell ref="AU254:AY254"/>
    <mergeCell ref="BA254:BB254"/>
    <mergeCell ref="BC254:BD254"/>
    <mergeCell ref="AF255:AG255"/>
    <mergeCell ref="AH255:AI255"/>
    <mergeCell ref="AJ255:AK255"/>
    <mergeCell ref="AL255:AM255"/>
    <mergeCell ref="AN255:AO255"/>
    <mergeCell ref="AP255:AQ255"/>
    <mergeCell ref="AR255:AT255"/>
    <mergeCell ref="AU253:AY253"/>
    <mergeCell ref="BA253:BB253"/>
    <mergeCell ref="BC253:BD253"/>
    <mergeCell ref="AF254:AG254"/>
    <mergeCell ref="AH254:AI254"/>
    <mergeCell ref="AJ254:AK254"/>
    <mergeCell ref="AL254:AM254"/>
    <mergeCell ref="AN254:AO254"/>
    <mergeCell ref="AP254:AQ254"/>
    <mergeCell ref="AR254:AT254"/>
    <mergeCell ref="AR252:AT252"/>
    <mergeCell ref="AU252:AY252"/>
    <mergeCell ref="BA252:BD252"/>
    <mergeCell ref="AF253:AG253"/>
    <mergeCell ref="AH253:AI253"/>
    <mergeCell ref="AJ253:AK253"/>
    <mergeCell ref="AL253:AM253"/>
    <mergeCell ref="AN253:AO253"/>
    <mergeCell ref="AP253:AQ253"/>
    <mergeCell ref="AR253:AT253"/>
    <mergeCell ref="AN251:AO251"/>
    <mergeCell ref="AP251:AQ251"/>
    <mergeCell ref="AR251:AT251"/>
    <mergeCell ref="AU251:AY251"/>
    <mergeCell ref="AF252:AG252"/>
    <mergeCell ref="AH252:AI252"/>
    <mergeCell ref="AJ252:AK252"/>
    <mergeCell ref="AL252:AM252"/>
    <mergeCell ref="AN252:AO252"/>
    <mergeCell ref="AP252:AQ252"/>
    <mergeCell ref="AF250:AG250"/>
    <mergeCell ref="AH250:AI250"/>
    <mergeCell ref="AF251:AG251"/>
    <mergeCell ref="AH251:AI251"/>
    <mergeCell ref="AJ251:AK251"/>
    <mergeCell ref="AL251:AM251"/>
    <mergeCell ref="AR247:AT247"/>
    <mergeCell ref="AU247:AY247"/>
    <mergeCell ref="AF248:AG248"/>
    <mergeCell ref="AH248:AI248"/>
    <mergeCell ref="AJ248:AK248"/>
    <mergeCell ref="AL248:AM248"/>
    <mergeCell ref="AN248:AO248"/>
    <mergeCell ref="AP248:AQ248"/>
    <mergeCell ref="AR248:AT248"/>
    <mergeCell ref="AU248:AY248"/>
    <mergeCell ref="AF247:AG247"/>
    <mergeCell ref="AH247:AI247"/>
    <mergeCell ref="AJ247:AK247"/>
    <mergeCell ref="AL247:AM247"/>
    <mergeCell ref="AN247:AO247"/>
    <mergeCell ref="AP247:AQ247"/>
    <mergeCell ref="AR245:AT245"/>
    <mergeCell ref="AU245:AY245"/>
    <mergeCell ref="AF246:AG246"/>
    <mergeCell ref="AH246:AI246"/>
    <mergeCell ref="AJ246:AK246"/>
    <mergeCell ref="AL246:AM246"/>
    <mergeCell ref="AN246:AO246"/>
    <mergeCell ref="AP246:AQ246"/>
    <mergeCell ref="AR246:AT246"/>
    <mergeCell ref="AU246:AY246"/>
    <mergeCell ref="AF245:AG245"/>
    <mergeCell ref="AH245:AI245"/>
    <mergeCell ref="AJ245:AK245"/>
    <mergeCell ref="AL245:AM245"/>
    <mergeCell ref="AN245:AO245"/>
    <mergeCell ref="AP245:AQ245"/>
    <mergeCell ref="AR243:AT243"/>
    <mergeCell ref="AU243:AY243"/>
    <mergeCell ref="AF244:AG244"/>
    <mergeCell ref="AH244:AI244"/>
    <mergeCell ref="AJ244:AK244"/>
    <mergeCell ref="AL244:AM244"/>
    <mergeCell ref="AN244:AO244"/>
    <mergeCell ref="AP244:AQ244"/>
    <mergeCell ref="AR244:AT244"/>
    <mergeCell ref="AU244:AY244"/>
    <mergeCell ref="AF243:AG243"/>
    <mergeCell ref="AH243:AI243"/>
    <mergeCell ref="AJ243:AK243"/>
    <mergeCell ref="AL243:AM243"/>
    <mergeCell ref="AN243:AO243"/>
    <mergeCell ref="AP243:AQ243"/>
    <mergeCell ref="AR241:AT241"/>
    <mergeCell ref="AU241:AY241"/>
    <mergeCell ref="AF242:AG242"/>
    <mergeCell ref="AH242:AI242"/>
    <mergeCell ref="AJ242:AK242"/>
    <mergeCell ref="AL242:AM242"/>
    <mergeCell ref="AN242:AO242"/>
    <mergeCell ref="AP242:AQ242"/>
    <mergeCell ref="AR242:AT242"/>
    <mergeCell ref="AU242:AY242"/>
    <mergeCell ref="AF241:AG241"/>
    <mergeCell ref="AH241:AI241"/>
    <mergeCell ref="AJ241:AK241"/>
    <mergeCell ref="AL241:AM241"/>
    <mergeCell ref="AN241:AO241"/>
    <mergeCell ref="AP241:AQ241"/>
    <mergeCell ref="AR239:AT239"/>
    <mergeCell ref="AU239:AY239"/>
    <mergeCell ref="AF240:AG240"/>
    <mergeCell ref="AH240:AI240"/>
    <mergeCell ref="AJ240:AK240"/>
    <mergeCell ref="AL240:AM240"/>
    <mergeCell ref="AN240:AO240"/>
    <mergeCell ref="AP240:AQ240"/>
    <mergeCell ref="AR240:AT240"/>
    <mergeCell ref="AU240:AY240"/>
    <mergeCell ref="AF239:AG239"/>
    <mergeCell ref="AH239:AI239"/>
    <mergeCell ref="AJ239:AK239"/>
    <mergeCell ref="AL239:AM239"/>
    <mergeCell ref="AN239:AO239"/>
    <mergeCell ref="AP239:AQ239"/>
    <mergeCell ref="AR237:AT237"/>
    <mergeCell ref="AU237:AY237"/>
    <mergeCell ref="AF238:AG238"/>
    <mergeCell ref="AH238:AI238"/>
    <mergeCell ref="AJ238:AK238"/>
    <mergeCell ref="AL238:AM238"/>
    <mergeCell ref="AN238:AO238"/>
    <mergeCell ref="AP238:AQ238"/>
    <mergeCell ref="AR238:AT238"/>
    <mergeCell ref="AU238:AY238"/>
    <mergeCell ref="AF237:AG237"/>
    <mergeCell ref="AH237:AI237"/>
    <mergeCell ref="AJ237:AK237"/>
    <mergeCell ref="AL237:AM237"/>
    <mergeCell ref="AN237:AO237"/>
    <mergeCell ref="AP237:AQ237"/>
    <mergeCell ref="AR235:AT235"/>
    <mergeCell ref="AU235:AY235"/>
    <mergeCell ref="AF236:AG236"/>
    <mergeCell ref="AH236:AI236"/>
    <mergeCell ref="AJ236:AK236"/>
    <mergeCell ref="AL236:AM236"/>
    <mergeCell ref="AN236:AO236"/>
    <mergeCell ref="AP236:AQ236"/>
    <mergeCell ref="AR236:AT236"/>
    <mergeCell ref="AU236:AY236"/>
    <mergeCell ref="AF235:AG235"/>
    <mergeCell ref="AH235:AI235"/>
    <mergeCell ref="AJ235:AK235"/>
    <mergeCell ref="AL235:AM235"/>
    <mergeCell ref="AN235:AO235"/>
    <mergeCell ref="AP235:AQ235"/>
    <mergeCell ref="AR233:AT233"/>
    <mergeCell ref="AU233:AY233"/>
    <mergeCell ref="AF234:AG234"/>
    <mergeCell ref="AH234:AI234"/>
    <mergeCell ref="AJ234:AK234"/>
    <mergeCell ref="AL234:AM234"/>
    <mergeCell ref="AN234:AO234"/>
    <mergeCell ref="AP234:AQ234"/>
    <mergeCell ref="AR234:AT234"/>
    <mergeCell ref="AU234:AY234"/>
    <mergeCell ref="AF233:AG233"/>
    <mergeCell ref="AH233:AI233"/>
    <mergeCell ref="AJ233:AK233"/>
    <mergeCell ref="AL233:AM233"/>
    <mergeCell ref="AN233:AO233"/>
    <mergeCell ref="AP233:AQ233"/>
    <mergeCell ref="AR231:AT231"/>
    <mergeCell ref="AU231:AY231"/>
    <mergeCell ref="AF232:AG232"/>
    <mergeCell ref="AH232:AI232"/>
    <mergeCell ref="AJ232:AK232"/>
    <mergeCell ref="AL232:AM232"/>
    <mergeCell ref="AN232:AO232"/>
    <mergeCell ref="AP232:AQ232"/>
    <mergeCell ref="AR232:AT232"/>
    <mergeCell ref="AU232:AY232"/>
    <mergeCell ref="AF231:AG231"/>
    <mergeCell ref="AH231:AI231"/>
    <mergeCell ref="AJ231:AK231"/>
    <mergeCell ref="AL231:AM231"/>
    <mergeCell ref="AN231:AO231"/>
    <mergeCell ref="AP231:AQ231"/>
    <mergeCell ref="AR229:AT229"/>
    <mergeCell ref="AU229:AY229"/>
    <mergeCell ref="AF230:AG230"/>
    <mergeCell ref="AH230:AI230"/>
    <mergeCell ref="AJ230:AK230"/>
    <mergeCell ref="AL230:AM230"/>
    <mergeCell ref="AN230:AO230"/>
    <mergeCell ref="AP230:AQ230"/>
    <mergeCell ref="AR230:AT230"/>
    <mergeCell ref="AU230:AY230"/>
    <mergeCell ref="AF229:AG229"/>
    <mergeCell ref="AH229:AI229"/>
    <mergeCell ref="AJ229:AK229"/>
    <mergeCell ref="AL229:AM229"/>
    <mergeCell ref="AN229:AO229"/>
    <mergeCell ref="AP229:AQ229"/>
    <mergeCell ref="AR227:AT227"/>
    <mergeCell ref="AU227:AY227"/>
    <mergeCell ref="AF228:AG228"/>
    <mergeCell ref="AH228:AI228"/>
    <mergeCell ref="AJ228:AK228"/>
    <mergeCell ref="AL228:AM228"/>
    <mergeCell ref="AN228:AO228"/>
    <mergeCell ref="AP228:AQ228"/>
    <mergeCell ref="AR228:AT228"/>
    <mergeCell ref="AU228:AY228"/>
    <mergeCell ref="AF227:AG227"/>
    <mergeCell ref="AH227:AI227"/>
    <mergeCell ref="AJ227:AK227"/>
    <mergeCell ref="AL227:AM227"/>
    <mergeCell ref="AN227:AO227"/>
    <mergeCell ref="AP227:AQ227"/>
    <mergeCell ref="AF226:AG226"/>
    <mergeCell ref="AH226:AI226"/>
    <mergeCell ref="AJ226:AK226"/>
    <mergeCell ref="AL226:AM226"/>
    <mergeCell ref="AN226:AO226"/>
    <mergeCell ref="AP226:AQ226"/>
    <mergeCell ref="AR226:AT226"/>
    <mergeCell ref="AU226:AY226"/>
    <mergeCell ref="BC224:BD224"/>
    <mergeCell ref="AF225:AG225"/>
    <mergeCell ref="AH225:AI225"/>
    <mergeCell ref="AJ225:AK225"/>
    <mergeCell ref="AL225:AM225"/>
    <mergeCell ref="AN225:AO225"/>
    <mergeCell ref="AP225:AQ225"/>
    <mergeCell ref="AR225:AT225"/>
    <mergeCell ref="AU225:AY225"/>
    <mergeCell ref="BC223:BD223"/>
    <mergeCell ref="AF224:AG224"/>
    <mergeCell ref="AH224:AI224"/>
    <mergeCell ref="AJ224:AK224"/>
    <mergeCell ref="AL224:AM224"/>
    <mergeCell ref="AN224:AO224"/>
    <mergeCell ref="AP224:AQ224"/>
    <mergeCell ref="AR224:AT224"/>
    <mergeCell ref="AU224:AY224"/>
    <mergeCell ref="BA224:BB224"/>
    <mergeCell ref="BC222:BD222"/>
    <mergeCell ref="AF223:AG223"/>
    <mergeCell ref="AH223:AI223"/>
    <mergeCell ref="AJ223:AK223"/>
    <mergeCell ref="AL223:AM223"/>
    <mergeCell ref="AN223:AO223"/>
    <mergeCell ref="AP223:AQ223"/>
    <mergeCell ref="AR223:AT223"/>
    <mergeCell ref="AU223:AY223"/>
    <mergeCell ref="BA223:BB223"/>
    <mergeCell ref="BC221:BD221"/>
    <mergeCell ref="AF222:AG222"/>
    <mergeCell ref="AH222:AI222"/>
    <mergeCell ref="AJ222:AK222"/>
    <mergeCell ref="AL222:AM222"/>
    <mergeCell ref="AN222:AO222"/>
    <mergeCell ref="AP222:AQ222"/>
    <mergeCell ref="AR222:AT222"/>
    <mergeCell ref="AU222:AY222"/>
    <mergeCell ref="BA222:BB222"/>
    <mergeCell ref="BC220:BD220"/>
    <mergeCell ref="AF221:AG221"/>
    <mergeCell ref="AH221:AI221"/>
    <mergeCell ref="AJ221:AK221"/>
    <mergeCell ref="AL221:AM221"/>
    <mergeCell ref="AN221:AO221"/>
    <mergeCell ref="AP221:AQ221"/>
    <mergeCell ref="AR221:AT221"/>
    <mergeCell ref="AU221:AY221"/>
    <mergeCell ref="BA221:BB221"/>
    <mergeCell ref="BC219:BD219"/>
    <mergeCell ref="AF220:AG220"/>
    <mergeCell ref="AH220:AI220"/>
    <mergeCell ref="AJ220:AK220"/>
    <mergeCell ref="AL220:AM220"/>
    <mergeCell ref="AN220:AO220"/>
    <mergeCell ref="AP220:AQ220"/>
    <mergeCell ref="AR220:AT220"/>
    <mergeCell ref="AU220:AY220"/>
    <mergeCell ref="BA220:BB220"/>
    <mergeCell ref="BC218:BD218"/>
    <mergeCell ref="AF219:AG219"/>
    <mergeCell ref="AH219:AI219"/>
    <mergeCell ref="AJ219:AK219"/>
    <mergeCell ref="AL219:AM219"/>
    <mergeCell ref="AN219:AO219"/>
    <mergeCell ref="AP219:AQ219"/>
    <mergeCell ref="AR219:AT219"/>
    <mergeCell ref="AU219:AY219"/>
    <mergeCell ref="BA219:BB219"/>
    <mergeCell ref="BA217:BD217"/>
    <mergeCell ref="AF218:AG218"/>
    <mergeCell ref="AH218:AI218"/>
    <mergeCell ref="AJ218:AK218"/>
    <mergeCell ref="AL218:AM218"/>
    <mergeCell ref="AN218:AO218"/>
    <mergeCell ref="AP218:AQ218"/>
    <mergeCell ref="AR218:AT218"/>
    <mergeCell ref="AU218:AY218"/>
    <mergeCell ref="BA218:BB218"/>
    <mergeCell ref="AR216:AT216"/>
    <mergeCell ref="AU216:AY216"/>
    <mergeCell ref="AF217:AG217"/>
    <mergeCell ref="AH217:AI217"/>
    <mergeCell ref="AJ217:AK217"/>
    <mergeCell ref="AL217:AM217"/>
    <mergeCell ref="AN217:AO217"/>
    <mergeCell ref="AP217:AQ217"/>
    <mergeCell ref="AR217:AT217"/>
    <mergeCell ref="AU217:AY217"/>
    <mergeCell ref="AR213:AT213"/>
    <mergeCell ref="AU213:AY213"/>
    <mergeCell ref="AF215:AG215"/>
    <mergeCell ref="AH215:AI215"/>
    <mergeCell ref="AF216:AG216"/>
    <mergeCell ref="AH216:AI216"/>
    <mergeCell ref="AJ216:AK216"/>
    <mergeCell ref="AL216:AM216"/>
    <mergeCell ref="AN216:AO216"/>
    <mergeCell ref="AP216:AQ216"/>
    <mergeCell ref="AF213:AG213"/>
    <mergeCell ref="AH213:AI213"/>
    <mergeCell ref="AJ213:AK213"/>
    <mergeCell ref="AL213:AM213"/>
    <mergeCell ref="AN213:AO213"/>
    <mergeCell ref="AP213:AQ213"/>
    <mergeCell ref="AR211:AT211"/>
    <mergeCell ref="AU211:AY211"/>
    <mergeCell ref="AF212:AG212"/>
    <mergeCell ref="AH212:AI212"/>
    <mergeCell ref="AJ212:AK212"/>
    <mergeCell ref="AL212:AM212"/>
    <mergeCell ref="AN212:AO212"/>
    <mergeCell ref="AP212:AQ212"/>
    <mergeCell ref="AR212:AT212"/>
    <mergeCell ref="AU212:AY212"/>
    <mergeCell ref="AF211:AG211"/>
    <mergeCell ref="AH211:AI211"/>
    <mergeCell ref="AJ211:AK211"/>
    <mergeCell ref="AL211:AM211"/>
    <mergeCell ref="AN211:AO211"/>
    <mergeCell ref="AP211:AQ211"/>
    <mergeCell ref="AR209:AT209"/>
    <mergeCell ref="AU209:AY209"/>
    <mergeCell ref="AF210:AG210"/>
    <mergeCell ref="AH210:AI210"/>
    <mergeCell ref="AJ210:AK210"/>
    <mergeCell ref="AL210:AM210"/>
    <mergeCell ref="AN210:AO210"/>
    <mergeCell ref="AP210:AQ210"/>
    <mergeCell ref="AR210:AT210"/>
    <mergeCell ref="AU210:AY210"/>
    <mergeCell ref="AF209:AG209"/>
    <mergeCell ref="AH209:AI209"/>
    <mergeCell ref="AJ209:AK209"/>
    <mergeCell ref="AL209:AM209"/>
    <mergeCell ref="AN209:AO209"/>
    <mergeCell ref="AP209:AQ209"/>
    <mergeCell ref="AR207:AT207"/>
    <mergeCell ref="AU207:AY207"/>
    <mergeCell ref="AF208:AG208"/>
    <mergeCell ref="AH208:AI208"/>
    <mergeCell ref="AJ208:AK208"/>
    <mergeCell ref="AL208:AM208"/>
    <mergeCell ref="AN208:AO208"/>
    <mergeCell ref="AP208:AQ208"/>
    <mergeCell ref="AR208:AT208"/>
    <mergeCell ref="AU208:AY208"/>
    <mergeCell ref="AF207:AG207"/>
    <mergeCell ref="AH207:AI207"/>
    <mergeCell ref="AJ207:AK207"/>
    <mergeCell ref="AL207:AM207"/>
    <mergeCell ref="AN207:AO207"/>
    <mergeCell ref="AP207:AQ207"/>
    <mergeCell ref="AR205:AT205"/>
    <mergeCell ref="AU205:AY205"/>
    <mergeCell ref="AF206:AG206"/>
    <mergeCell ref="AH206:AI206"/>
    <mergeCell ref="AJ206:AK206"/>
    <mergeCell ref="AL206:AM206"/>
    <mergeCell ref="AN206:AO206"/>
    <mergeCell ref="AP206:AQ206"/>
    <mergeCell ref="AR206:AT206"/>
    <mergeCell ref="AU206:AY206"/>
    <mergeCell ref="AF205:AG205"/>
    <mergeCell ref="AH205:AI205"/>
    <mergeCell ref="AJ205:AK205"/>
    <mergeCell ref="AL205:AM205"/>
    <mergeCell ref="AN205:AO205"/>
    <mergeCell ref="AP205:AQ205"/>
    <mergeCell ref="AR203:AT203"/>
    <mergeCell ref="AU203:AY203"/>
    <mergeCell ref="AF204:AG204"/>
    <mergeCell ref="AH204:AI204"/>
    <mergeCell ref="AJ204:AK204"/>
    <mergeCell ref="AL204:AM204"/>
    <mergeCell ref="AN204:AO204"/>
    <mergeCell ref="AP204:AQ204"/>
    <mergeCell ref="AR204:AT204"/>
    <mergeCell ref="AU204:AY204"/>
    <mergeCell ref="AF203:AG203"/>
    <mergeCell ref="AH203:AI203"/>
    <mergeCell ref="AJ203:AK203"/>
    <mergeCell ref="AL203:AM203"/>
    <mergeCell ref="AN203:AO203"/>
    <mergeCell ref="AP203:AQ203"/>
    <mergeCell ref="AR201:AT201"/>
    <mergeCell ref="AU201:AY201"/>
    <mergeCell ref="AF202:AG202"/>
    <mergeCell ref="AH202:AI202"/>
    <mergeCell ref="AJ202:AK202"/>
    <mergeCell ref="AL202:AM202"/>
    <mergeCell ref="AN202:AO202"/>
    <mergeCell ref="AP202:AQ202"/>
    <mergeCell ref="AR202:AT202"/>
    <mergeCell ref="AU202:AY202"/>
    <mergeCell ref="AF201:AG201"/>
    <mergeCell ref="AH201:AI201"/>
    <mergeCell ref="AJ201:AK201"/>
    <mergeCell ref="AL201:AM201"/>
    <mergeCell ref="AN201:AO201"/>
    <mergeCell ref="AP201:AQ201"/>
    <mergeCell ref="AR199:AT199"/>
    <mergeCell ref="AU199:AY199"/>
    <mergeCell ref="AF200:AG200"/>
    <mergeCell ref="AH200:AI200"/>
    <mergeCell ref="AJ200:AK200"/>
    <mergeCell ref="AL200:AM200"/>
    <mergeCell ref="AN200:AO200"/>
    <mergeCell ref="AP200:AQ200"/>
    <mergeCell ref="AR200:AT200"/>
    <mergeCell ref="AU200:AY200"/>
    <mergeCell ref="AF199:AG199"/>
    <mergeCell ref="AH199:AI199"/>
    <mergeCell ref="AJ199:AK199"/>
    <mergeCell ref="AL199:AM199"/>
    <mergeCell ref="AN199:AO199"/>
    <mergeCell ref="AP199:AQ199"/>
    <mergeCell ref="AR197:AT197"/>
    <mergeCell ref="AU197:AY197"/>
    <mergeCell ref="AF198:AG198"/>
    <mergeCell ref="AH198:AI198"/>
    <mergeCell ref="AJ198:AK198"/>
    <mergeCell ref="AL198:AM198"/>
    <mergeCell ref="AN198:AO198"/>
    <mergeCell ref="AP198:AQ198"/>
    <mergeCell ref="AR198:AT198"/>
    <mergeCell ref="AU198:AY198"/>
    <mergeCell ref="AF197:AG197"/>
    <mergeCell ref="AH197:AI197"/>
    <mergeCell ref="AJ197:AK197"/>
    <mergeCell ref="AL197:AM197"/>
    <mergeCell ref="AN197:AO197"/>
    <mergeCell ref="AP197:AQ197"/>
    <mergeCell ref="AR195:AT195"/>
    <mergeCell ref="AU195:AY195"/>
    <mergeCell ref="AF196:AG196"/>
    <mergeCell ref="AH196:AI196"/>
    <mergeCell ref="AJ196:AK196"/>
    <mergeCell ref="AL196:AM196"/>
    <mergeCell ref="AN196:AO196"/>
    <mergeCell ref="AP196:AQ196"/>
    <mergeCell ref="AR196:AT196"/>
    <mergeCell ref="AU196:AY196"/>
    <mergeCell ref="AF195:AG195"/>
    <mergeCell ref="AH195:AI195"/>
    <mergeCell ref="AJ195:AK195"/>
    <mergeCell ref="AL195:AM195"/>
    <mergeCell ref="AN195:AO195"/>
    <mergeCell ref="AP195:AQ195"/>
    <mergeCell ref="AR193:AT193"/>
    <mergeCell ref="AU193:AY193"/>
    <mergeCell ref="AF194:AG194"/>
    <mergeCell ref="AH194:AI194"/>
    <mergeCell ref="AJ194:AK194"/>
    <mergeCell ref="AL194:AM194"/>
    <mergeCell ref="AN194:AO194"/>
    <mergeCell ref="AP194:AQ194"/>
    <mergeCell ref="AR194:AT194"/>
    <mergeCell ref="AU194:AY194"/>
    <mergeCell ref="AF193:AG193"/>
    <mergeCell ref="AH193:AI193"/>
    <mergeCell ref="AJ193:AK193"/>
    <mergeCell ref="AL193:AM193"/>
    <mergeCell ref="AN193:AO193"/>
    <mergeCell ref="AP193:AQ193"/>
    <mergeCell ref="AU191:AY191"/>
    <mergeCell ref="AF192:AG192"/>
    <mergeCell ref="AH192:AI192"/>
    <mergeCell ref="AJ192:AK192"/>
    <mergeCell ref="AL192:AM192"/>
    <mergeCell ref="AN192:AO192"/>
    <mergeCell ref="AP192:AQ192"/>
    <mergeCell ref="AR192:AT192"/>
    <mergeCell ref="AU192:AY192"/>
    <mergeCell ref="AU190:AY190"/>
    <mergeCell ref="AF191:AG191"/>
    <mergeCell ref="AH191:AI191"/>
    <mergeCell ref="AJ191:AK191"/>
    <mergeCell ref="AL191:AM191"/>
    <mergeCell ref="AN191:AO191"/>
    <mergeCell ref="AP191:AQ191"/>
    <mergeCell ref="AR191:AT191"/>
    <mergeCell ref="AU189:AY189"/>
    <mergeCell ref="BA189:BB189"/>
    <mergeCell ref="BC189:BD189"/>
    <mergeCell ref="AF190:AG190"/>
    <mergeCell ref="AH190:AI190"/>
    <mergeCell ref="AJ190:AK190"/>
    <mergeCell ref="AL190:AM190"/>
    <mergeCell ref="AN190:AO190"/>
    <mergeCell ref="AP190:AQ190"/>
    <mergeCell ref="AR190:AT190"/>
    <mergeCell ref="AU188:AY188"/>
    <mergeCell ref="BA188:BB188"/>
    <mergeCell ref="BC188:BD188"/>
    <mergeCell ref="AF189:AG189"/>
    <mergeCell ref="AH189:AI189"/>
    <mergeCell ref="AJ189:AK189"/>
    <mergeCell ref="AL189:AM189"/>
    <mergeCell ref="AN189:AO189"/>
    <mergeCell ref="AP189:AQ189"/>
    <mergeCell ref="AR189:AT189"/>
    <mergeCell ref="AU187:AY187"/>
    <mergeCell ref="BA187:BB187"/>
    <mergeCell ref="BC187:BD187"/>
    <mergeCell ref="AF188:AG188"/>
    <mergeCell ref="AH188:AI188"/>
    <mergeCell ref="AJ188:AK188"/>
    <mergeCell ref="AL188:AM188"/>
    <mergeCell ref="AN188:AO188"/>
    <mergeCell ref="AP188:AQ188"/>
    <mergeCell ref="AR188:AT188"/>
    <mergeCell ref="AU186:AY186"/>
    <mergeCell ref="BA186:BB186"/>
    <mergeCell ref="BC186:BD186"/>
    <mergeCell ref="AF187:AG187"/>
    <mergeCell ref="AH187:AI187"/>
    <mergeCell ref="AJ187:AK187"/>
    <mergeCell ref="AL187:AM187"/>
    <mergeCell ref="AN187:AO187"/>
    <mergeCell ref="AP187:AQ187"/>
    <mergeCell ref="AR187:AT187"/>
    <mergeCell ref="AU185:AY185"/>
    <mergeCell ref="BA185:BB185"/>
    <mergeCell ref="BC185:BD185"/>
    <mergeCell ref="AF186:AG186"/>
    <mergeCell ref="AH186:AI186"/>
    <mergeCell ref="AJ186:AK186"/>
    <mergeCell ref="AL186:AM186"/>
    <mergeCell ref="AN186:AO186"/>
    <mergeCell ref="AP186:AQ186"/>
    <mergeCell ref="AR186:AT186"/>
    <mergeCell ref="AU184:AY184"/>
    <mergeCell ref="BA184:BB184"/>
    <mergeCell ref="BC184:BD184"/>
    <mergeCell ref="AF185:AG185"/>
    <mergeCell ref="AH185:AI185"/>
    <mergeCell ref="AJ185:AK185"/>
    <mergeCell ref="AL185:AM185"/>
    <mergeCell ref="AN185:AO185"/>
    <mergeCell ref="AP185:AQ185"/>
    <mergeCell ref="AR185:AT185"/>
    <mergeCell ref="AU183:AY183"/>
    <mergeCell ref="BA183:BB183"/>
    <mergeCell ref="BC183:BD183"/>
    <mergeCell ref="AF184:AG184"/>
    <mergeCell ref="AH184:AI184"/>
    <mergeCell ref="AJ184:AK184"/>
    <mergeCell ref="AL184:AM184"/>
    <mergeCell ref="AN184:AO184"/>
    <mergeCell ref="AP184:AQ184"/>
    <mergeCell ref="AR184:AT184"/>
    <mergeCell ref="AR182:AT182"/>
    <mergeCell ref="AU182:AY182"/>
    <mergeCell ref="BA182:BD182"/>
    <mergeCell ref="AF183:AG183"/>
    <mergeCell ref="AH183:AI183"/>
    <mergeCell ref="AJ183:AK183"/>
    <mergeCell ref="AL183:AM183"/>
    <mergeCell ref="AN183:AO183"/>
    <mergeCell ref="AP183:AQ183"/>
    <mergeCell ref="AR183:AT183"/>
    <mergeCell ref="AN181:AO181"/>
    <mergeCell ref="AP181:AQ181"/>
    <mergeCell ref="AR181:AT181"/>
    <mergeCell ref="AU181:AY181"/>
    <mergeCell ref="AF182:AG182"/>
    <mergeCell ref="AH182:AI182"/>
    <mergeCell ref="AJ182:AK182"/>
    <mergeCell ref="AL182:AM182"/>
    <mergeCell ref="AN182:AO182"/>
    <mergeCell ref="AP182:AQ182"/>
    <mergeCell ref="AF180:AG180"/>
    <mergeCell ref="AH180:AI180"/>
    <mergeCell ref="AF181:AG181"/>
    <mergeCell ref="AH181:AI181"/>
    <mergeCell ref="AJ181:AK181"/>
    <mergeCell ref="AL181:AM181"/>
    <mergeCell ref="AR177:AT177"/>
    <mergeCell ref="AU177:AY177"/>
    <mergeCell ref="AF178:AG178"/>
    <mergeCell ref="AH178:AI178"/>
    <mergeCell ref="AJ178:AK178"/>
    <mergeCell ref="AL178:AM178"/>
    <mergeCell ref="AN178:AO178"/>
    <mergeCell ref="AP178:AQ178"/>
    <mergeCell ref="AR178:AT178"/>
    <mergeCell ref="AU178:AY178"/>
    <mergeCell ref="AF177:AG177"/>
    <mergeCell ref="AH177:AI177"/>
    <mergeCell ref="AJ177:AK177"/>
    <mergeCell ref="AL177:AM177"/>
    <mergeCell ref="AN177:AO177"/>
    <mergeCell ref="AP177:AQ177"/>
    <mergeCell ref="AR175:AT175"/>
    <mergeCell ref="AU175:AY175"/>
    <mergeCell ref="AF176:AG176"/>
    <mergeCell ref="AH176:AI176"/>
    <mergeCell ref="AJ176:AK176"/>
    <mergeCell ref="AL176:AM176"/>
    <mergeCell ref="AN176:AO176"/>
    <mergeCell ref="AP176:AQ176"/>
    <mergeCell ref="AR176:AT176"/>
    <mergeCell ref="AU176:AY176"/>
    <mergeCell ref="AF175:AG175"/>
    <mergeCell ref="AH175:AI175"/>
    <mergeCell ref="AJ175:AK175"/>
    <mergeCell ref="AL175:AM175"/>
    <mergeCell ref="AN175:AO175"/>
    <mergeCell ref="AP175:AQ175"/>
    <mergeCell ref="AR173:AT173"/>
    <mergeCell ref="AU173:AY173"/>
    <mergeCell ref="AF174:AG174"/>
    <mergeCell ref="AH174:AI174"/>
    <mergeCell ref="AJ174:AK174"/>
    <mergeCell ref="AL174:AM174"/>
    <mergeCell ref="AN174:AO174"/>
    <mergeCell ref="AP174:AQ174"/>
    <mergeCell ref="AR174:AT174"/>
    <mergeCell ref="AU174:AY174"/>
    <mergeCell ref="AF173:AG173"/>
    <mergeCell ref="AH173:AI173"/>
    <mergeCell ref="AJ173:AK173"/>
    <mergeCell ref="AL173:AM173"/>
    <mergeCell ref="AN173:AO173"/>
    <mergeCell ref="AP173:AQ173"/>
    <mergeCell ref="AR171:AT171"/>
    <mergeCell ref="AU171:AY171"/>
    <mergeCell ref="AF172:AG172"/>
    <mergeCell ref="AH172:AI172"/>
    <mergeCell ref="AJ172:AK172"/>
    <mergeCell ref="AL172:AM172"/>
    <mergeCell ref="AN172:AO172"/>
    <mergeCell ref="AP172:AQ172"/>
    <mergeCell ref="AR172:AT172"/>
    <mergeCell ref="AU172:AY172"/>
    <mergeCell ref="AF171:AG171"/>
    <mergeCell ref="AH171:AI171"/>
    <mergeCell ref="AJ171:AK171"/>
    <mergeCell ref="AL171:AM171"/>
    <mergeCell ref="AN171:AO171"/>
    <mergeCell ref="AP171:AQ171"/>
    <mergeCell ref="AR169:AT169"/>
    <mergeCell ref="AU169:AY169"/>
    <mergeCell ref="AF170:AG170"/>
    <mergeCell ref="AH170:AI170"/>
    <mergeCell ref="AJ170:AK170"/>
    <mergeCell ref="AL170:AM170"/>
    <mergeCell ref="AN170:AO170"/>
    <mergeCell ref="AP170:AQ170"/>
    <mergeCell ref="AR170:AT170"/>
    <mergeCell ref="AU170:AY170"/>
    <mergeCell ref="AF169:AG169"/>
    <mergeCell ref="AH169:AI169"/>
    <mergeCell ref="AJ169:AK169"/>
    <mergeCell ref="AL169:AM169"/>
    <mergeCell ref="AN169:AO169"/>
    <mergeCell ref="AP169:AQ169"/>
    <mergeCell ref="AR167:AT167"/>
    <mergeCell ref="AU167:AY167"/>
    <mergeCell ref="AF168:AG168"/>
    <mergeCell ref="AH168:AI168"/>
    <mergeCell ref="AJ168:AK168"/>
    <mergeCell ref="AL168:AM168"/>
    <mergeCell ref="AN168:AO168"/>
    <mergeCell ref="AP168:AQ168"/>
    <mergeCell ref="AR168:AT168"/>
    <mergeCell ref="AU168:AY168"/>
    <mergeCell ref="AF167:AG167"/>
    <mergeCell ref="AH167:AI167"/>
    <mergeCell ref="AJ167:AK167"/>
    <mergeCell ref="AL167:AM167"/>
    <mergeCell ref="AN167:AO167"/>
    <mergeCell ref="AP167:AQ167"/>
    <mergeCell ref="AR165:AT165"/>
    <mergeCell ref="AU165:AY165"/>
    <mergeCell ref="AF166:AG166"/>
    <mergeCell ref="AH166:AI166"/>
    <mergeCell ref="AJ166:AK166"/>
    <mergeCell ref="AL166:AM166"/>
    <mergeCell ref="AN166:AO166"/>
    <mergeCell ref="AP166:AQ166"/>
    <mergeCell ref="AR166:AT166"/>
    <mergeCell ref="AU166:AY166"/>
    <mergeCell ref="AF165:AG165"/>
    <mergeCell ref="AH165:AI165"/>
    <mergeCell ref="AJ165:AK165"/>
    <mergeCell ref="AL165:AM165"/>
    <mergeCell ref="AN165:AO165"/>
    <mergeCell ref="AP165:AQ165"/>
    <mergeCell ref="AR163:AT163"/>
    <mergeCell ref="AU163:AY163"/>
    <mergeCell ref="AF164:AG164"/>
    <mergeCell ref="AH164:AI164"/>
    <mergeCell ref="AJ164:AK164"/>
    <mergeCell ref="AL164:AM164"/>
    <mergeCell ref="AN164:AO164"/>
    <mergeCell ref="AP164:AQ164"/>
    <mergeCell ref="AR164:AT164"/>
    <mergeCell ref="AU164:AY164"/>
    <mergeCell ref="AF163:AG163"/>
    <mergeCell ref="AH163:AI163"/>
    <mergeCell ref="AJ163:AK163"/>
    <mergeCell ref="AL163:AM163"/>
    <mergeCell ref="AN163:AO163"/>
    <mergeCell ref="AP163:AQ163"/>
    <mergeCell ref="AR161:AT161"/>
    <mergeCell ref="AU161:AY161"/>
    <mergeCell ref="AF162:AG162"/>
    <mergeCell ref="AH162:AI162"/>
    <mergeCell ref="AJ162:AK162"/>
    <mergeCell ref="AL162:AM162"/>
    <mergeCell ref="AN162:AO162"/>
    <mergeCell ref="AP162:AQ162"/>
    <mergeCell ref="AR162:AT162"/>
    <mergeCell ref="AU162:AY162"/>
    <mergeCell ref="AF161:AG161"/>
    <mergeCell ref="AH161:AI161"/>
    <mergeCell ref="AJ161:AK161"/>
    <mergeCell ref="AL161:AM161"/>
    <mergeCell ref="AN161:AO161"/>
    <mergeCell ref="AP161:AQ161"/>
    <mergeCell ref="AR159:AT159"/>
    <mergeCell ref="AU159:AY159"/>
    <mergeCell ref="AF160:AG160"/>
    <mergeCell ref="AH160:AI160"/>
    <mergeCell ref="AJ160:AK160"/>
    <mergeCell ref="AL160:AM160"/>
    <mergeCell ref="AN160:AO160"/>
    <mergeCell ref="AP160:AQ160"/>
    <mergeCell ref="AR160:AT160"/>
    <mergeCell ref="AU160:AY160"/>
    <mergeCell ref="AF159:AG159"/>
    <mergeCell ref="AH159:AI159"/>
    <mergeCell ref="AJ159:AK159"/>
    <mergeCell ref="AL159:AM159"/>
    <mergeCell ref="AN159:AO159"/>
    <mergeCell ref="AP159:AQ159"/>
    <mergeCell ref="AR157:AT157"/>
    <mergeCell ref="AU157:AY157"/>
    <mergeCell ref="AF158:AG158"/>
    <mergeCell ref="AH158:AI158"/>
    <mergeCell ref="AJ158:AK158"/>
    <mergeCell ref="AL158:AM158"/>
    <mergeCell ref="AN158:AO158"/>
    <mergeCell ref="AP158:AQ158"/>
    <mergeCell ref="AR158:AT158"/>
    <mergeCell ref="AU158:AY158"/>
    <mergeCell ref="AF157:AG157"/>
    <mergeCell ref="AH157:AI157"/>
    <mergeCell ref="AJ157:AK157"/>
    <mergeCell ref="AL157:AM157"/>
    <mergeCell ref="AN157:AO157"/>
    <mergeCell ref="AP157:AQ157"/>
    <mergeCell ref="AF156:AG156"/>
    <mergeCell ref="AH156:AI156"/>
    <mergeCell ref="AJ156:AK156"/>
    <mergeCell ref="AL156:AM156"/>
    <mergeCell ref="AN156:AO156"/>
    <mergeCell ref="AP156:AQ156"/>
    <mergeCell ref="AR156:AT156"/>
    <mergeCell ref="AU156:AY156"/>
    <mergeCell ref="BC154:BD154"/>
    <mergeCell ref="AF155:AG155"/>
    <mergeCell ref="AH155:AI155"/>
    <mergeCell ref="AJ155:AK155"/>
    <mergeCell ref="AL155:AM155"/>
    <mergeCell ref="AN155:AO155"/>
    <mergeCell ref="AP155:AQ155"/>
    <mergeCell ref="AR155:AT155"/>
    <mergeCell ref="AU155:AY155"/>
    <mergeCell ref="BC153:BD153"/>
    <mergeCell ref="AF154:AG154"/>
    <mergeCell ref="AH154:AI154"/>
    <mergeCell ref="AJ154:AK154"/>
    <mergeCell ref="AL154:AM154"/>
    <mergeCell ref="AN154:AO154"/>
    <mergeCell ref="AP154:AQ154"/>
    <mergeCell ref="AR154:AT154"/>
    <mergeCell ref="AU154:AY154"/>
    <mergeCell ref="BA154:BB154"/>
    <mergeCell ref="BC152:BD152"/>
    <mergeCell ref="AF153:AG153"/>
    <mergeCell ref="AH153:AI153"/>
    <mergeCell ref="AJ153:AK153"/>
    <mergeCell ref="AL153:AM153"/>
    <mergeCell ref="AN153:AO153"/>
    <mergeCell ref="AP153:AQ153"/>
    <mergeCell ref="AR153:AT153"/>
    <mergeCell ref="AU153:AY153"/>
    <mergeCell ref="BA153:BB153"/>
    <mergeCell ref="BC151:BD151"/>
    <mergeCell ref="AF152:AG152"/>
    <mergeCell ref="AH152:AI152"/>
    <mergeCell ref="AJ152:AK152"/>
    <mergeCell ref="AL152:AM152"/>
    <mergeCell ref="AN152:AO152"/>
    <mergeCell ref="AP152:AQ152"/>
    <mergeCell ref="AR152:AT152"/>
    <mergeCell ref="AU152:AY152"/>
    <mergeCell ref="BA152:BB152"/>
    <mergeCell ref="BC150:BD150"/>
    <mergeCell ref="AF151:AG151"/>
    <mergeCell ref="AH151:AI151"/>
    <mergeCell ref="AJ151:AK151"/>
    <mergeCell ref="AL151:AM151"/>
    <mergeCell ref="AN151:AO151"/>
    <mergeCell ref="AP151:AQ151"/>
    <mergeCell ref="AR151:AT151"/>
    <mergeCell ref="AU151:AY151"/>
    <mergeCell ref="BA151:BB151"/>
    <mergeCell ref="AF146:AG146"/>
    <mergeCell ref="AH146:AI146"/>
    <mergeCell ref="AJ146:AK146"/>
    <mergeCell ref="AL146:AM146"/>
    <mergeCell ref="AN146:AO146"/>
    <mergeCell ref="AP146:AQ146"/>
    <mergeCell ref="BC149:BD149"/>
    <mergeCell ref="AF150:AG150"/>
    <mergeCell ref="AH150:AI150"/>
    <mergeCell ref="AJ150:AK150"/>
    <mergeCell ref="AL150:AM150"/>
    <mergeCell ref="AN150:AO150"/>
    <mergeCell ref="AP150:AQ150"/>
    <mergeCell ref="AR150:AT150"/>
    <mergeCell ref="AU150:AY150"/>
    <mergeCell ref="BA150:BB150"/>
    <mergeCell ref="BC148:BD148"/>
    <mergeCell ref="AF149:AG149"/>
    <mergeCell ref="AH149:AI149"/>
    <mergeCell ref="AJ149:AK149"/>
    <mergeCell ref="AL149:AM149"/>
    <mergeCell ref="AN149:AO149"/>
    <mergeCell ref="AP149:AQ149"/>
    <mergeCell ref="AR149:AT149"/>
    <mergeCell ref="AU149:AY149"/>
    <mergeCell ref="BA149:BB149"/>
    <mergeCell ref="Z58:AD58"/>
    <mergeCell ref="Z59:AD59"/>
    <mergeCell ref="Z60:AD60"/>
    <mergeCell ref="Z61:AD61"/>
    <mergeCell ref="Z56:AD56"/>
    <mergeCell ref="Z57:AD57"/>
    <mergeCell ref="X44:Y44"/>
    <mergeCell ref="X45:Y45"/>
    <mergeCell ref="X46:Y46"/>
    <mergeCell ref="X47:Y47"/>
    <mergeCell ref="X48:Y48"/>
    <mergeCell ref="X49:Y49"/>
    <mergeCell ref="BA147:BD147"/>
    <mergeCell ref="AF148:AG148"/>
    <mergeCell ref="AH148:AI148"/>
    <mergeCell ref="AJ148:AK148"/>
    <mergeCell ref="AL148:AM148"/>
    <mergeCell ref="AN148:AO148"/>
    <mergeCell ref="AP148:AQ148"/>
    <mergeCell ref="AR148:AT148"/>
    <mergeCell ref="AU148:AY148"/>
    <mergeCell ref="BA148:BB148"/>
    <mergeCell ref="AR146:AT146"/>
    <mergeCell ref="AU146:AY146"/>
    <mergeCell ref="AF147:AG147"/>
    <mergeCell ref="AH147:AI147"/>
    <mergeCell ref="AJ147:AK147"/>
    <mergeCell ref="AL147:AM147"/>
    <mergeCell ref="AN147:AO147"/>
    <mergeCell ref="AP147:AQ147"/>
    <mergeCell ref="AR147:AT147"/>
    <mergeCell ref="AU147:AY147"/>
    <mergeCell ref="X62:Y62"/>
    <mergeCell ref="X63:Y63"/>
    <mergeCell ref="X64:Y64"/>
    <mergeCell ref="X65:Y65"/>
    <mergeCell ref="X66:Y66"/>
    <mergeCell ref="X67:Y67"/>
    <mergeCell ref="X56:Y56"/>
    <mergeCell ref="X57:Y57"/>
    <mergeCell ref="X58:Y58"/>
    <mergeCell ref="X59:Y59"/>
    <mergeCell ref="X60:Y60"/>
    <mergeCell ref="X61:Y61"/>
    <mergeCell ref="Q43:AD43"/>
    <mergeCell ref="B43:O43"/>
    <mergeCell ref="Z62:AD62"/>
    <mergeCell ref="Z63:AD63"/>
    <mergeCell ref="Z64:AD64"/>
    <mergeCell ref="Z65:AD65"/>
    <mergeCell ref="Z66:AD66"/>
    <mergeCell ref="Z67:AD67"/>
    <mergeCell ref="Z50:AD50"/>
    <mergeCell ref="Z51:AD51"/>
    <mergeCell ref="Z52:AD52"/>
    <mergeCell ref="Z53:AD53"/>
    <mergeCell ref="Z54:AD54"/>
    <mergeCell ref="Z55:AD55"/>
    <mergeCell ref="Z44:AD44"/>
    <mergeCell ref="Z45:AD45"/>
    <mergeCell ref="Z46:AD46"/>
    <mergeCell ref="Z47:AD47"/>
    <mergeCell ref="Z48:AD48"/>
    <mergeCell ref="Z49:AD49"/>
    <mergeCell ref="Z74:AD74"/>
    <mergeCell ref="Z75:AD75"/>
    <mergeCell ref="Z70:AD70"/>
    <mergeCell ref="Z71:AD71"/>
    <mergeCell ref="Z72:AD72"/>
    <mergeCell ref="Z73:AD73"/>
    <mergeCell ref="Z68:AD68"/>
    <mergeCell ref="Z69:AD69"/>
    <mergeCell ref="X50:Y50"/>
    <mergeCell ref="X51:Y51"/>
    <mergeCell ref="X52:Y52"/>
    <mergeCell ref="X53:Y53"/>
    <mergeCell ref="X54:Y54"/>
    <mergeCell ref="X55:Y55"/>
    <mergeCell ref="U72:W72"/>
    <mergeCell ref="U73:W73"/>
    <mergeCell ref="U74:W74"/>
    <mergeCell ref="U75:W75"/>
    <mergeCell ref="U60:W60"/>
    <mergeCell ref="U61:W61"/>
    <mergeCell ref="U62:W62"/>
    <mergeCell ref="U63:W63"/>
    <mergeCell ref="U64:W64"/>
    <mergeCell ref="U65:W65"/>
    <mergeCell ref="X74:Y74"/>
    <mergeCell ref="X75:Y75"/>
    <mergeCell ref="X68:Y68"/>
    <mergeCell ref="X69:Y69"/>
    <mergeCell ref="X70:Y70"/>
    <mergeCell ref="X71:Y71"/>
    <mergeCell ref="X72:Y72"/>
    <mergeCell ref="X73:Y73"/>
    <mergeCell ref="S74:T74"/>
    <mergeCell ref="S75:T75"/>
    <mergeCell ref="U44:W44"/>
    <mergeCell ref="U45:W45"/>
    <mergeCell ref="U46:W46"/>
    <mergeCell ref="U47:W47"/>
    <mergeCell ref="U48:W48"/>
    <mergeCell ref="U49:W49"/>
    <mergeCell ref="U50:W50"/>
    <mergeCell ref="U51:W51"/>
    <mergeCell ref="S68:T68"/>
    <mergeCell ref="S69:T69"/>
    <mergeCell ref="S70:T70"/>
    <mergeCell ref="S71:T71"/>
    <mergeCell ref="S72:T72"/>
    <mergeCell ref="S73:T73"/>
    <mergeCell ref="S62:T62"/>
    <mergeCell ref="S63:T63"/>
    <mergeCell ref="S64:T64"/>
    <mergeCell ref="S65:T65"/>
    <mergeCell ref="S66:T66"/>
    <mergeCell ref="S67:T67"/>
    <mergeCell ref="S56:T56"/>
    <mergeCell ref="S57:T57"/>
    <mergeCell ref="S58:T58"/>
    <mergeCell ref="S59:T59"/>
    <mergeCell ref="S60:T60"/>
    <mergeCell ref="S61:T61"/>
    <mergeCell ref="S50:T50"/>
    <mergeCell ref="S51:T51"/>
    <mergeCell ref="S52:T52"/>
    <mergeCell ref="S53:T53"/>
    <mergeCell ref="Q72:R72"/>
    <mergeCell ref="Q73:R73"/>
    <mergeCell ref="Q74:R74"/>
    <mergeCell ref="Q75:R75"/>
    <mergeCell ref="Q64:R64"/>
    <mergeCell ref="Q65:R65"/>
    <mergeCell ref="Q66:R66"/>
    <mergeCell ref="Q67:R67"/>
    <mergeCell ref="Q68:R68"/>
    <mergeCell ref="Q69:R69"/>
    <mergeCell ref="Q58:R58"/>
    <mergeCell ref="Q59:R59"/>
    <mergeCell ref="Q60:R60"/>
    <mergeCell ref="Q61:R61"/>
    <mergeCell ref="Q62:R62"/>
    <mergeCell ref="Q63:R63"/>
    <mergeCell ref="Q52:R52"/>
    <mergeCell ref="Q53:R53"/>
    <mergeCell ref="Q54:R54"/>
    <mergeCell ref="Q55:R55"/>
    <mergeCell ref="Q56:R56"/>
    <mergeCell ref="Q57:R57"/>
    <mergeCell ref="Q44:R44"/>
    <mergeCell ref="Q45:R45"/>
    <mergeCell ref="Q46:R46"/>
    <mergeCell ref="Q47:R47"/>
    <mergeCell ref="Q48:R48"/>
    <mergeCell ref="Q49:R49"/>
    <mergeCell ref="Q50:R50"/>
    <mergeCell ref="Q51:R51"/>
    <mergeCell ref="U68:W68"/>
    <mergeCell ref="U69:W69"/>
    <mergeCell ref="U70:W70"/>
    <mergeCell ref="U71:W71"/>
    <mergeCell ref="U66:W66"/>
    <mergeCell ref="U67:W67"/>
    <mergeCell ref="U56:W56"/>
    <mergeCell ref="U57:W57"/>
    <mergeCell ref="U58:W58"/>
    <mergeCell ref="U59:W59"/>
    <mergeCell ref="U52:W52"/>
    <mergeCell ref="U53:W53"/>
    <mergeCell ref="U54:W54"/>
    <mergeCell ref="U55:W55"/>
    <mergeCell ref="S54:T54"/>
    <mergeCell ref="S55:T55"/>
    <mergeCell ref="S44:T44"/>
    <mergeCell ref="S45:T45"/>
    <mergeCell ref="S46:T46"/>
    <mergeCell ref="S47:T47"/>
    <mergeCell ref="S48:T48"/>
    <mergeCell ref="S49:T49"/>
    <mergeCell ref="Q70:R70"/>
    <mergeCell ref="Q71:R71"/>
    <mergeCell ref="H71:O71"/>
    <mergeCell ref="H72:O72"/>
    <mergeCell ref="H73:O73"/>
    <mergeCell ref="H74:O74"/>
    <mergeCell ref="H75:O75"/>
    <mergeCell ref="H65:O65"/>
    <mergeCell ref="H66:O66"/>
    <mergeCell ref="H67:O67"/>
    <mergeCell ref="H68:O68"/>
    <mergeCell ref="H69:O69"/>
    <mergeCell ref="H70:O70"/>
    <mergeCell ref="H59:O59"/>
    <mergeCell ref="H60:O60"/>
    <mergeCell ref="H61:O61"/>
    <mergeCell ref="H62:O62"/>
    <mergeCell ref="H63:O63"/>
    <mergeCell ref="H64:O64"/>
    <mergeCell ref="H53:O53"/>
    <mergeCell ref="H54:O54"/>
    <mergeCell ref="H55:O55"/>
    <mergeCell ref="H56:O56"/>
    <mergeCell ref="H57:O57"/>
    <mergeCell ref="H58:O58"/>
    <mergeCell ref="E75:G75"/>
    <mergeCell ref="H44:O44"/>
    <mergeCell ref="H45:O45"/>
    <mergeCell ref="H46:O46"/>
    <mergeCell ref="H47:O47"/>
    <mergeCell ref="H48:O48"/>
    <mergeCell ref="H49:O49"/>
    <mergeCell ref="H50:O50"/>
    <mergeCell ref="H51:O51"/>
    <mergeCell ref="H52:O52"/>
    <mergeCell ref="E69:G69"/>
    <mergeCell ref="E70:G70"/>
    <mergeCell ref="E71:G71"/>
    <mergeCell ref="E72:G72"/>
    <mergeCell ref="E73:G73"/>
    <mergeCell ref="E74:G74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4:D44"/>
    <mergeCell ref="B45:D45"/>
    <mergeCell ref="B46:D46"/>
    <mergeCell ref="B47:D47"/>
    <mergeCell ref="B48:D48"/>
    <mergeCell ref="E61:G61"/>
    <mergeCell ref="E62:G62"/>
    <mergeCell ref="E51:G51"/>
    <mergeCell ref="E52:G52"/>
    <mergeCell ref="E53:G53"/>
    <mergeCell ref="E54:G54"/>
    <mergeCell ref="E55:G55"/>
    <mergeCell ref="E56:G56"/>
    <mergeCell ref="AF143:AG143"/>
    <mergeCell ref="AH143:AI143"/>
    <mergeCell ref="AF51:AG51"/>
    <mergeCell ref="AH51:AI51"/>
    <mergeCell ref="B73:D73"/>
    <mergeCell ref="B74:D74"/>
    <mergeCell ref="B75:D75"/>
    <mergeCell ref="E44:G44"/>
    <mergeCell ref="E45:G45"/>
    <mergeCell ref="E46:G46"/>
    <mergeCell ref="E47:G47"/>
    <mergeCell ref="E48:G48"/>
    <mergeCell ref="E49:G49"/>
    <mergeCell ref="E50:G50"/>
    <mergeCell ref="B67:D67"/>
    <mergeCell ref="B68:D68"/>
    <mergeCell ref="B69:D69"/>
    <mergeCell ref="B70:D70"/>
    <mergeCell ref="B71:D71"/>
    <mergeCell ref="AJ143:AK143"/>
    <mergeCell ref="AL143:AM143"/>
    <mergeCell ref="AN143:AO143"/>
    <mergeCell ref="AP143:AQ143"/>
    <mergeCell ref="AR143:AT143"/>
    <mergeCell ref="AU143:AY143"/>
    <mergeCell ref="AF142:AG142"/>
    <mergeCell ref="AH142:AI142"/>
    <mergeCell ref="AJ142:AK142"/>
    <mergeCell ref="AL142:AM142"/>
    <mergeCell ref="AN142:AO142"/>
    <mergeCell ref="AP142:AQ142"/>
    <mergeCell ref="AR140:AT140"/>
    <mergeCell ref="AU140:AY140"/>
    <mergeCell ref="AF141:AG141"/>
    <mergeCell ref="AH141:AI141"/>
    <mergeCell ref="AJ141:AK141"/>
    <mergeCell ref="AL141:AM141"/>
    <mergeCell ref="AN141:AO141"/>
    <mergeCell ref="AP141:AQ141"/>
    <mergeCell ref="AR141:AT141"/>
    <mergeCell ref="AU141:AY141"/>
    <mergeCell ref="AF140:AG140"/>
    <mergeCell ref="AH140:AI140"/>
    <mergeCell ref="AJ140:AK140"/>
    <mergeCell ref="AL140:AM140"/>
    <mergeCell ref="AN140:AO140"/>
    <mergeCell ref="AP140:AQ140"/>
    <mergeCell ref="AR142:AT142"/>
    <mergeCell ref="AU142:AY142"/>
    <mergeCell ref="AP138:AQ138"/>
    <mergeCell ref="AR136:AT136"/>
    <mergeCell ref="AU136:AY136"/>
    <mergeCell ref="AF137:AG137"/>
    <mergeCell ref="AH137:AI137"/>
    <mergeCell ref="AJ137:AK137"/>
    <mergeCell ref="AL137:AM137"/>
    <mergeCell ref="AN137:AO137"/>
    <mergeCell ref="AP137:AQ137"/>
    <mergeCell ref="AR137:AT137"/>
    <mergeCell ref="AU137:AY137"/>
    <mergeCell ref="AF136:AG136"/>
    <mergeCell ref="AH136:AI136"/>
    <mergeCell ref="AJ136:AK136"/>
    <mergeCell ref="AL136:AM136"/>
    <mergeCell ref="AN136:AO136"/>
    <mergeCell ref="AP136:AQ136"/>
    <mergeCell ref="AR134:AT134"/>
    <mergeCell ref="AU134:AY134"/>
    <mergeCell ref="AF135:AG135"/>
    <mergeCell ref="AH135:AI135"/>
    <mergeCell ref="AJ135:AK135"/>
    <mergeCell ref="AL135:AM135"/>
    <mergeCell ref="AN135:AO135"/>
    <mergeCell ref="AP135:AQ135"/>
    <mergeCell ref="AR135:AT135"/>
    <mergeCell ref="AU135:AY135"/>
    <mergeCell ref="AF134:AG134"/>
    <mergeCell ref="AH134:AI134"/>
    <mergeCell ref="AJ134:AK134"/>
    <mergeCell ref="AL134:AM134"/>
    <mergeCell ref="AN134:AO134"/>
    <mergeCell ref="AP134:AQ134"/>
    <mergeCell ref="AR132:AT132"/>
    <mergeCell ref="AU132:AY132"/>
    <mergeCell ref="AF133:AG133"/>
    <mergeCell ref="AH133:AI133"/>
    <mergeCell ref="AJ133:AK133"/>
    <mergeCell ref="AL133:AM133"/>
    <mergeCell ref="AN133:AO133"/>
    <mergeCell ref="AP133:AQ133"/>
    <mergeCell ref="AR133:AT133"/>
    <mergeCell ref="AU133:AY133"/>
    <mergeCell ref="AF132:AG132"/>
    <mergeCell ref="AH132:AI132"/>
    <mergeCell ref="AJ132:AK132"/>
    <mergeCell ref="AL132:AM132"/>
    <mergeCell ref="AN132:AO132"/>
    <mergeCell ref="AP132:AQ132"/>
    <mergeCell ref="AR130:AT130"/>
    <mergeCell ref="AU130:AY130"/>
    <mergeCell ref="AF131:AG131"/>
    <mergeCell ref="AH131:AI131"/>
    <mergeCell ref="AJ131:AK131"/>
    <mergeCell ref="AL131:AM131"/>
    <mergeCell ref="AN131:AO131"/>
    <mergeCell ref="AP131:AQ131"/>
    <mergeCell ref="AR131:AT131"/>
    <mergeCell ref="AU131:AY131"/>
    <mergeCell ref="AF130:AG130"/>
    <mergeCell ref="AH130:AI130"/>
    <mergeCell ref="AJ130:AK130"/>
    <mergeCell ref="AL130:AM130"/>
    <mergeCell ref="AN130:AO130"/>
    <mergeCell ref="AP130:AQ130"/>
    <mergeCell ref="AR128:AT128"/>
    <mergeCell ref="AU128:AY128"/>
    <mergeCell ref="AF129:AG129"/>
    <mergeCell ref="AH129:AI129"/>
    <mergeCell ref="AJ129:AK129"/>
    <mergeCell ref="AL129:AM129"/>
    <mergeCell ref="AN129:AO129"/>
    <mergeCell ref="AP129:AQ129"/>
    <mergeCell ref="AR129:AT129"/>
    <mergeCell ref="AU129:AY129"/>
    <mergeCell ref="AF128:AG128"/>
    <mergeCell ref="AH128:AI128"/>
    <mergeCell ref="AJ128:AK128"/>
    <mergeCell ref="AL128:AM128"/>
    <mergeCell ref="AN128:AO128"/>
    <mergeCell ref="AP128:AQ128"/>
    <mergeCell ref="AR126:AT126"/>
    <mergeCell ref="AU126:AY126"/>
    <mergeCell ref="AF127:AG127"/>
    <mergeCell ref="AH127:AI127"/>
    <mergeCell ref="AJ127:AK127"/>
    <mergeCell ref="AL127:AM127"/>
    <mergeCell ref="AN127:AO127"/>
    <mergeCell ref="AP127:AQ127"/>
    <mergeCell ref="AR127:AT127"/>
    <mergeCell ref="AU127:AY127"/>
    <mergeCell ref="AF126:AG126"/>
    <mergeCell ref="AH126:AI126"/>
    <mergeCell ref="AJ126:AK126"/>
    <mergeCell ref="AL126:AM126"/>
    <mergeCell ref="AN126:AO126"/>
    <mergeCell ref="AP126:AQ126"/>
    <mergeCell ref="AR124:AT124"/>
    <mergeCell ref="AU124:AY124"/>
    <mergeCell ref="AF125:AG125"/>
    <mergeCell ref="AH125:AI125"/>
    <mergeCell ref="AJ125:AK125"/>
    <mergeCell ref="AL125:AM125"/>
    <mergeCell ref="AN125:AO125"/>
    <mergeCell ref="AP125:AQ125"/>
    <mergeCell ref="AR125:AT125"/>
    <mergeCell ref="AU125:AY125"/>
    <mergeCell ref="AF124:AG124"/>
    <mergeCell ref="AH124:AI124"/>
    <mergeCell ref="AJ124:AK124"/>
    <mergeCell ref="AL124:AM124"/>
    <mergeCell ref="AN124:AO124"/>
    <mergeCell ref="AP124:AQ124"/>
    <mergeCell ref="AR122:AT122"/>
    <mergeCell ref="AU122:AY122"/>
    <mergeCell ref="AF123:AG123"/>
    <mergeCell ref="AH123:AI123"/>
    <mergeCell ref="AJ123:AK123"/>
    <mergeCell ref="AL123:AM123"/>
    <mergeCell ref="AN123:AO123"/>
    <mergeCell ref="AP123:AQ123"/>
    <mergeCell ref="AR123:AT123"/>
    <mergeCell ref="AU123:AY123"/>
    <mergeCell ref="AF122:AG122"/>
    <mergeCell ref="AH122:AI122"/>
    <mergeCell ref="AJ122:AK122"/>
    <mergeCell ref="AL122:AM122"/>
    <mergeCell ref="AN122:AO122"/>
    <mergeCell ref="AP122:AQ122"/>
    <mergeCell ref="AF121:AG121"/>
    <mergeCell ref="AH121:AI121"/>
    <mergeCell ref="AJ121:AK121"/>
    <mergeCell ref="AL121:AM121"/>
    <mergeCell ref="AN121:AO121"/>
    <mergeCell ref="AP121:AQ121"/>
    <mergeCell ref="AR121:AT121"/>
    <mergeCell ref="AU121:AY121"/>
    <mergeCell ref="BC119:BD119"/>
    <mergeCell ref="AF120:AG120"/>
    <mergeCell ref="AH120:AI120"/>
    <mergeCell ref="AJ120:AK120"/>
    <mergeCell ref="AL120:AM120"/>
    <mergeCell ref="AN120:AO120"/>
    <mergeCell ref="AP120:AQ120"/>
    <mergeCell ref="AR120:AT120"/>
    <mergeCell ref="AU120:AY120"/>
    <mergeCell ref="BC118:BD118"/>
    <mergeCell ref="AF119:AG119"/>
    <mergeCell ref="AH119:AI119"/>
    <mergeCell ref="AJ119:AK119"/>
    <mergeCell ref="AL119:AM119"/>
    <mergeCell ref="AN119:AO119"/>
    <mergeCell ref="AP119:AQ119"/>
    <mergeCell ref="AR119:AT119"/>
    <mergeCell ref="AU119:AY119"/>
    <mergeCell ref="BA119:BB119"/>
    <mergeCell ref="BC117:BD117"/>
    <mergeCell ref="AF118:AG118"/>
    <mergeCell ref="AH118:AI118"/>
    <mergeCell ref="AJ118:AK118"/>
    <mergeCell ref="AL118:AM118"/>
    <mergeCell ref="AN118:AO118"/>
    <mergeCell ref="AP118:AQ118"/>
    <mergeCell ref="AR118:AT118"/>
    <mergeCell ref="AU118:AY118"/>
    <mergeCell ref="BA118:BB118"/>
    <mergeCell ref="BC116:BD116"/>
    <mergeCell ref="AF117:AG117"/>
    <mergeCell ref="AH117:AI117"/>
    <mergeCell ref="AJ117:AK117"/>
    <mergeCell ref="AL117:AM117"/>
    <mergeCell ref="AN117:AO117"/>
    <mergeCell ref="AP117:AQ117"/>
    <mergeCell ref="AR117:AT117"/>
    <mergeCell ref="AU117:AY117"/>
    <mergeCell ref="BA117:BB117"/>
    <mergeCell ref="BC115:BD115"/>
    <mergeCell ref="AF116:AG116"/>
    <mergeCell ref="AH116:AI116"/>
    <mergeCell ref="AJ116:AK116"/>
    <mergeCell ref="AL116:AM116"/>
    <mergeCell ref="AN116:AO116"/>
    <mergeCell ref="AP116:AQ116"/>
    <mergeCell ref="AR116:AT116"/>
    <mergeCell ref="AU116:AY116"/>
    <mergeCell ref="BA116:BB116"/>
    <mergeCell ref="BC114:BD114"/>
    <mergeCell ref="AF115:AG115"/>
    <mergeCell ref="AH115:AI115"/>
    <mergeCell ref="AJ115:AK115"/>
    <mergeCell ref="AL115:AM115"/>
    <mergeCell ref="AN115:AO115"/>
    <mergeCell ref="AP115:AQ115"/>
    <mergeCell ref="AR115:AT115"/>
    <mergeCell ref="AU115:AY115"/>
    <mergeCell ref="BA115:BB115"/>
    <mergeCell ref="BC113:BD113"/>
    <mergeCell ref="AF114:AG114"/>
    <mergeCell ref="AH114:AI114"/>
    <mergeCell ref="AJ114:AK114"/>
    <mergeCell ref="AL114:AM114"/>
    <mergeCell ref="AN114:AO114"/>
    <mergeCell ref="AP114:AQ114"/>
    <mergeCell ref="AR114:AT114"/>
    <mergeCell ref="AU114:AY114"/>
    <mergeCell ref="BA114:BB114"/>
    <mergeCell ref="BA112:BD112"/>
    <mergeCell ref="AF113:AG113"/>
    <mergeCell ref="AH113:AI113"/>
    <mergeCell ref="AJ113:AK113"/>
    <mergeCell ref="AL113:AM113"/>
    <mergeCell ref="AN113:AO113"/>
    <mergeCell ref="AP113:AQ113"/>
    <mergeCell ref="AR113:AT113"/>
    <mergeCell ref="AU113:AY113"/>
    <mergeCell ref="BA113:BB113"/>
    <mergeCell ref="AR111:AT111"/>
    <mergeCell ref="AU111:AY111"/>
    <mergeCell ref="AF112:AG112"/>
    <mergeCell ref="AH112:AI112"/>
    <mergeCell ref="AJ112:AK112"/>
    <mergeCell ref="AL112:AM112"/>
    <mergeCell ref="AN112:AO112"/>
    <mergeCell ref="AP112:AQ112"/>
    <mergeCell ref="AR112:AT112"/>
    <mergeCell ref="AU112:AY112"/>
    <mergeCell ref="AR108:AT108"/>
    <mergeCell ref="AU108:AY108"/>
    <mergeCell ref="AF110:AG110"/>
    <mergeCell ref="AH110:AI110"/>
    <mergeCell ref="AF111:AG111"/>
    <mergeCell ref="AH111:AI111"/>
    <mergeCell ref="AJ111:AK111"/>
    <mergeCell ref="AL111:AM111"/>
    <mergeCell ref="AN111:AO111"/>
    <mergeCell ref="AP111:AQ111"/>
    <mergeCell ref="AF108:AG108"/>
    <mergeCell ref="AH108:AI108"/>
    <mergeCell ref="AJ108:AK108"/>
    <mergeCell ref="AL108:AM108"/>
    <mergeCell ref="AN108:AO108"/>
    <mergeCell ref="AP108:AQ108"/>
    <mergeCell ref="AR106:AT106"/>
    <mergeCell ref="AU106:AY106"/>
    <mergeCell ref="AF107:AG107"/>
    <mergeCell ref="AH107:AI107"/>
    <mergeCell ref="AJ107:AK107"/>
    <mergeCell ref="AL107:AM107"/>
    <mergeCell ref="AN107:AO107"/>
    <mergeCell ref="AP107:AQ107"/>
    <mergeCell ref="AR107:AT107"/>
    <mergeCell ref="AU107:AY107"/>
    <mergeCell ref="AF106:AG106"/>
    <mergeCell ref="AH106:AI106"/>
    <mergeCell ref="AJ106:AK106"/>
    <mergeCell ref="AL106:AM106"/>
    <mergeCell ref="AN106:AO106"/>
    <mergeCell ref="AP106:AQ106"/>
    <mergeCell ref="AR104:AT104"/>
    <mergeCell ref="AU104:AY104"/>
    <mergeCell ref="AF105:AG105"/>
    <mergeCell ref="AH105:AI105"/>
    <mergeCell ref="AJ105:AK105"/>
    <mergeCell ref="AL105:AM105"/>
    <mergeCell ref="AN105:AO105"/>
    <mergeCell ref="AP105:AQ105"/>
    <mergeCell ref="AR105:AT105"/>
    <mergeCell ref="AU105:AY105"/>
    <mergeCell ref="AF104:AG104"/>
    <mergeCell ref="AH104:AI104"/>
    <mergeCell ref="AJ104:AK104"/>
    <mergeCell ref="AL104:AM104"/>
    <mergeCell ref="AN104:AO104"/>
    <mergeCell ref="AP104:AQ104"/>
    <mergeCell ref="AR102:AT102"/>
    <mergeCell ref="AU102:AY102"/>
    <mergeCell ref="AF103:AG103"/>
    <mergeCell ref="AH103:AI103"/>
    <mergeCell ref="AJ103:AK103"/>
    <mergeCell ref="AL103:AM103"/>
    <mergeCell ref="AN103:AO103"/>
    <mergeCell ref="AP103:AQ103"/>
    <mergeCell ref="AR103:AT103"/>
    <mergeCell ref="AU103:AY103"/>
    <mergeCell ref="AF102:AG102"/>
    <mergeCell ref="AH102:AI102"/>
    <mergeCell ref="AJ102:AK102"/>
    <mergeCell ref="AL102:AM102"/>
    <mergeCell ref="AN102:AO102"/>
    <mergeCell ref="AP102:AQ102"/>
    <mergeCell ref="AR100:AT100"/>
    <mergeCell ref="AU100:AY100"/>
    <mergeCell ref="AF101:AG101"/>
    <mergeCell ref="AH101:AI101"/>
    <mergeCell ref="AJ101:AK101"/>
    <mergeCell ref="AL101:AM101"/>
    <mergeCell ref="AN101:AO101"/>
    <mergeCell ref="AP101:AQ101"/>
    <mergeCell ref="AR101:AT101"/>
    <mergeCell ref="AU101:AY101"/>
    <mergeCell ref="AF100:AG100"/>
    <mergeCell ref="AH100:AI100"/>
    <mergeCell ref="AJ100:AK100"/>
    <mergeCell ref="AL100:AM100"/>
    <mergeCell ref="AN100:AO100"/>
    <mergeCell ref="AP100:AQ100"/>
    <mergeCell ref="AR98:AT98"/>
    <mergeCell ref="AU98:AY98"/>
    <mergeCell ref="AF99:AG99"/>
    <mergeCell ref="AH99:AI99"/>
    <mergeCell ref="AJ99:AK99"/>
    <mergeCell ref="AL99:AM99"/>
    <mergeCell ref="AN99:AO99"/>
    <mergeCell ref="AP99:AQ99"/>
    <mergeCell ref="AR99:AT99"/>
    <mergeCell ref="AU99:AY99"/>
    <mergeCell ref="AF98:AG98"/>
    <mergeCell ref="AH98:AI98"/>
    <mergeCell ref="AJ98:AK98"/>
    <mergeCell ref="AL98:AM98"/>
    <mergeCell ref="AN98:AO98"/>
    <mergeCell ref="AP98:AQ98"/>
    <mergeCell ref="AR96:AT96"/>
    <mergeCell ref="AU96:AY96"/>
    <mergeCell ref="AF97:AG97"/>
    <mergeCell ref="AH97:AI97"/>
    <mergeCell ref="AJ97:AK97"/>
    <mergeCell ref="AL97:AM97"/>
    <mergeCell ref="AN97:AO97"/>
    <mergeCell ref="AP97:AQ97"/>
    <mergeCell ref="AR97:AT97"/>
    <mergeCell ref="AU97:AY97"/>
    <mergeCell ref="AF96:AG96"/>
    <mergeCell ref="AH96:AI96"/>
    <mergeCell ref="AJ96:AK96"/>
    <mergeCell ref="AL96:AM96"/>
    <mergeCell ref="AN96:AO96"/>
    <mergeCell ref="AP96:AQ96"/>
    <mergeCell ref="AR94:AT94"/>
    <mergeCell ref="AU94:AY94"/>
    <mergeCell ref="AF95:AG95"/>
    <mergeCell ref="AH95:AI95"/>
    <mergeCell ref="AJ95:AK95"/>
    <mergeCell ref="AL95:AM95"/>
    <mergeCell ref="AN95:AO95"/>
    <mergeCell ref="AP95:AQ95"/>
    <mergeCell ref="AR95:AT95"/>
    <mergeCell ref="AU95:AY95"/>
    <mergeCell ref="AF94:AG94"/>
    <mergeCell ref="AH94:AI94"/>
    <mergeCell ref="AJ94:AK94"/>
    <mergeCell ref="AL94:AM94"/>
    <mergeCell ref="AN94:AO94"/>
    <mergeCell ref="AP94:AQ94"/>
    <mergeCell ref="AR92:AT92"/>
    <mergeCell ref="AU92:AY92"/>
    <mergeCell ref="AF93:AG93"/>
    <mergeCell ref="AH93:AI93"/>
    <mergeCell ref="AJ93:AK93"/>
    <mergeCell ref="AL93:AM93"/>
    <mergeCell ref="AN93:AO93"/>
    <mergeCell ref="AP93:AQ93"/>
    <mergeCell ref="AR93:AT93"/>
    <mergeCell ref="AU93:AY93"/>
    <mergeCell ref="AF92:AG92"/>
    <mergeCell ref="AH92:AI92"/>
    <mergeCell ref="AJ92:AK92"/>
    <mergeCell ref="AL92:AM92"/>
    <mergeCell ref="AN92:AO92"/>
    <mergeCell ref="AP92:AQ92"/>
    <mergeCell ref="AR90:AT90"/>
    <mergeCell ref="AU90:AY90"/>
    <mergeCell ref="AF91:AG91"/>
    <mergeCell ref="AH91:AI91"/>
    <mergeCell ref="AJ91:AK91"/>
    <mergeCell ref="AL91:AM91"/>
    <mergeCell ref="AN91:AO91"/>
    <mergeCell ref="AP91:AQ91"/>
    <mergeCell ref="AR91:AT91"/>
    <mergeCell ref="AU91:AY91"/>
    <mergeCell ref="AF90:AG90"/>
    <mergeCell ref="AH90:AI90"/>
    <mergeCell ref="AJ90:AK90"/>
    <mergeCell ref="AL90:AM90"/>
    <mergeCell ref="AN90:AO90"/>
    <mergeCell ref="AP90:AQ90"/>
    <mergeCell ref="AR88:AT88"/>
    <mergeCell ref="AU88:AY88"/>
    <mergeCell ref="AF89:AG89"/>
    <mergeCell ref="AH89:AI89"/>
    <mergeCell ref="AJ89:AK89"/>
    <mergeCell ref="AL89:AM89"/>
    <mergeCell ref="AN89:AO89"/>
    <mergeCell ref="AP89:AQ89"/>
    <mergeCell ref="AR89:AT89"/>
    <mergeCell ref="AU89:AY89"/>
    <mergeCell ref="AF88:AG88"/>
    <mergeCell ref="AH88:AI88"/>
    <mergeCell ref="AJ88:AK88"/>
    <mergeCell ref="AL88:AM88"/>
    <mergeCell ref="AN88:AO88"/>
    <mergeCell ref="AP88:AQ88"/>
    <mergeCell ref="AU86:AY86"/>
    <mergeCell ref="AF87:AG87"/>
    <mergeCell ref="AH87:AI87"/>
    <mergeCell ref="AJ87:AK87"/>
    <mergeCell ref="AL87:AM87"/>
    <mergeCell ref="AN87:AO87"/>
    <mergeCell ref="AP87:AQ87"/>
    <mergeCell ref="AR87:AT87"/>
    <mergeCell ref="AU87:AY87"/>
    <mergeCell ref="AU85:AY85"/>
    <mergeCell ref="AF86:AG86"/>
    <mergeCell ref="AH86:AI86"/>
    <mergeCell ref="AJ86:AK86"/>
    <mergeCell ref="AL86:AM86"/>
    <mergeCell ref="AN86:AO86"/>
    <mergeCell ref="AP86:AQ86"/>
    <mergeCell ref="AR86:AT86"/>
    <mergeCell ref="AU84:AY84"/>
    <mergeCell ref="BA84:BB84"/>
    <mergeCell ref="BC84:BD84"/>
    <mergeCell ref="AF85:AG85"/>
    <mergeCell ref="AH85:AI85"/>
    <mergeCell ref="AJ85:AK85"/>
    <mergeCell ref="AL85:AM85"/>
    <mergeCell ref="AN85:AO85"/>
    <mergeCell ref="AP85:AQ85"/>
    <mergeCell ref="AR85:AT85"/>
    <mergeCell ref="AU83:AY83"/>
    <mergeCell ref="BA83:BB83"/>
    <mergeCell ref="BC83:BD83"/>
    <mergeCell ref="AF84:AG84"/>
    <mergeCell ref="AH84:AI84"/>
    <mergeCell ref="AJ84:AK84"/>
    <mergeCell ref="AL84:AM84"/>
    <mergeCell ref="AN84:AO84"/>
    <mergeCell ref="AP84:AQ84"/>
    <mergeCell ref="AR84:AT84"/>
    <mergeCell ref="AU82:AY82"/>
    <mergeCell ref="BA82:BB82"/>
    <mergeCell ref="BC82:BD82"/>
    <mergeCell ref="AF83:AG83"/>
    <mergeCell ref="AH83:AI83"/>
    <mergeCell ref="AJ83:AK83"/>
    <mergeCell ref="AL83:AM83"/>
    <mergeCell ref="AN83:AO83"/>
    <mergeCell ref="AP83:AQ83"/>
    <mergeCell ref="AR83:AT83"/>
    <mergeCell ref="AU81:AY81"/>
    <mergeCell ref="BA81:BB81"/>
    <mergeCell ref="BC81:BD81"/>
    <mergeCell ref="AF82:AG82"/>
    <mergeCell ref="AH82:AI82"/>
    <mergeCell ref="AJ82:AK82"/>
    <mergeCell ref="AL82:AM82"/>
    <mergeCell ref="AN82:AO82"/>
    <mergeCell ref="AP82:AQ82"/>
    <mergeCell ref="AR82:AT82"/>
    <mergeCell ref="AU80:AY80"/>
    <mergeCell ref="BA80:BB80"/>
    <mergeCell ref="BC80:BD80"/>
    <mergeCell ref="AF81:AG81"/>
    <mergeCell ref="AH81:AI81"/>
    <mergeCell ref="AJ81:AK81"/>
    <mergeCell ref="AL81:AM81"/>
    <mergeCell ref="AN81:AO81"/>
    <mergeCell ref="AP81:AQ81"/>
    <mergeCell ref="AR81:AT81"/>
    <mergeCell ref="AU79:AY79"/>
    <mergeCell ref="BA79:BB79"/>
    <mergeCell ref="BC79:BD79"/>
    <mergeCell ref="AF80:AG80"/>
    <mergeCell ref="AH80:AI80"/>
    <mergeCell ref="AJ80:AK80"/>
    <mergeCell ref="AL80:AM80"/>
    <mergeCell ref="AN80:AO80"/>
    <mergeCell ref="AP80:AQ80"/>
    <mergeCell ref="AR80:AT80"/>
    <mergeCell ref="AU78:AY78"/>
    <mergeCell ref="BA78:BB78"/>
    <mergeCell ref="BC78:BD78"/>
    <mergeCell ref="AF79:AG79"/>
    <mergeCell ref="AH79:AI79"/>
    <mergeCell ref="AJ79:AK79"/>
    <mergeCell ref="AL79:AM79"/>
    <mergeCell ref="AN79:AO79"/>
    <mergeCell ref="AP79:AQ79"/>
    <mergeCell ref="AR79:AT79"/>
    <mergeCell ref="AR77:AT77"/>
    <mergeCell ref="AU77:AY77"/>
    <mergeCell ref="BA77:BD77"/>
    <mergeCell ref="AF78:AG78"/>
    <mergeCell ref="AH78:AI78"/>
    <mergeCell ref="AJ78:AK78"/>
    <mergeCell ref="AL78:AM78"/>
    <mergeCell ref="AN78:AO78"/>
    <mergeCell ref="AP78:AQ78"/>
    <mergeCell ref="AR78:AT78"/>
    <mergeCell ref="AN76:AO76"/>
    <mergeCell ref="AP76:AQ76"/>
    <mergeCell ref="AR76:AT76"/>
    <mergeCell ref="AU76:AY76"/>
    <mergeCell ref="AF77:AG77"/>
    <mergeCell ref="AH77:AI77"/>
    <mergeCell ref="AJ77:AK77"/>
    <mergeCell ref="AL77:AM77"/>
    <mergeCell ref="AN77:AO77"/>
    <mergeCell ref="AP77:AQ77"/>
    <mergeCell ref="AF75:AG75"/>
    <mergeCell ref="AH75:AI75"/>
    <mergeCell ref="AF76:AG76"/>
    <mergeCell ref="AH76:AI76"/>
    <mergeCell ref="AJ76:AK76"/>
    <mergeCell ref="AL76:AM76"/>
    <mergeCell ref="AR72:AT72"/>
    <mergeCell ref="AU72:AY72"/>
    <mergeCell ref="AF73:AG73"/>
    <mergeCell ref="AH73:AI73"/>
    <mergeCell ref="AJ73:AK73"/>
    <mergeCell ref="AL73:AM73"/>
    <mergeCell ref="AN73:AO73"/>
    <mergeCell ref="AP73:AQ73"/>
    <mergeCell ref="AR73:AT73"/>
    <mergeCell ref="AU73:AY73"/>
    <mergeCell ref="AF72:AG72"/>
    <mergeCell ref="AH72:AI72"/>
    <mergeCell ref="AJ72:AK72"/>
    <mergeCell ref="AL72:AM72"/>
    <mergeCell ref="AN72:AO72"/>
    <mergeCell ref="AP72:AQ72"/>
    <mergeCell ref="AR70:AT70"/>
    <mergeCell ref="AU70:AY70"/>
    <mergeCell ref="AF71:AG71"/>
    <mergeCell ref="AH71:AI71"/>
    <mergeCell ref="AJ71:AK71"/>
    <mergeCell ref="AL71:AM71"/>
    <mergeCell ref="AN71:AO71"/>
    <mergeCell ref="AP71:AQ71"/>
    <mergeCell ref="AR71:AT71"/>
    <mergeCell ref="AU71:AY71"/>
    <mergeCell ref="AF70:AG70"/>
    <mergeCell ref="AH70:AI70"/>
    <mergeCell ref="AJ70:AK70"/>
    <mergeCell ref="AL70:AM70"/>
    <mergeCell ref="AN70:AO70"/>
    <mergeCell ref="AP70:AQ70"/>
    <mergeCell ref="AR68:AT68"/>
    <mergeCell ref="AU68:AY68"/>
    <mergeCell ref="AF69:AG69"/>
    <mergeCell ref="AH69:AI69"/>
    <mergeCell ref="AJ69:AK69"/>
    <mergeCell ref="AL69:AM69"/>
    <mergeCell ref="AN69:AO69"/>
    <mergeCell ref="AP69:AQ69"/>
    <mergeCell ref="AR69:AT69"/>
    <mergeCell ref="AU69:AY69"/>
    <mergeCell ref="AF68:AG68"/>
    <mergeCell ref="AH68:AI68"/>
    <mergeCell ref="AJ68:AK68"/>
    <mergeCell ref="AL68:AM68"/>
    <mergeCell ref="AN68:AO68"/>
    <mergeCell ref="AP68:AQ68"/>
    <mergeCell ref="AR66:AT66"/>
    <mergeCell ref="AU66:AY66"/>
    <mergeCell ref="AF67:AG67"/>
    <mergeCell ref="AH67:AI67"/>
    <mergeCell ref="AJ67:AK67"/>
    <mergeCell ref="AL67:AM67"/>
    <mergeCell ref="AN67:AO67"/>
    <mergeCell ref="AP67:AQ67"/>
    <mergeCell ref="AR67:AT67"/>
    <mergeCell ref="AU67:AY67"/>
    <mergeCell ref="AF66:AG66"/>
    <mergeCell ref="AH66:AI66"/>
    <mergeCell ref="AJ66:AK66"/>
    <mergeCell ref="AL66:AM66"/>
    <mergeCell ref="AN66:AO66"/>
    <mergeCell ref="AP66:AQ66"/>
    <mergeCell ref="AR64:AT64"/>
    <mergeCell ref="AU64:AY64"/>
    <mergeCell ref="AF65:AG65"/>
    <mergeCell ref="AH65:AI65"/>
    <mergeCell ref="AJ65:AK65"/>
    <mergeCell ref="AL65:AM65"/>
    <mergeCell ref="AN65:AO65"/>
    <mergeCell ref="AP65:AQ65"/>
    <mergeCell ref="AR65:AT65"/>
    <mergeCell ref="AU65:AY65"/>
    <mergeCell ref="AF64:AG64"/>
    <mergeCell ref="AH64:AI64"/>
    <mergeCell ref="AJ64:AK64"/>
    <mergeCell ref="AL64:AM64"/>
    <mergeCell ref="AN64:AO64"/>
    <mergeCell ref="AP64:AQ64"/>
    <mergeCell ref="AR62:AT62"/>
    <mergeCell ref="AU62:AY62"/>
    <mergeCell ref="AF63:AG63"/>
    <mergeCell ref="AH63:AI63"/>
    <mergeCell ref="AJ63:AK63"/>
    <mergeCell ref="AL63:AM63"/>
    <mergeCell ref="AN63:AO63"/>
    <mergeCell ref="AP63:AQ63"/>
    <mergeCell ref="AR63:AT63"/>
    <mergeCell ref="AU63:AY63"/>
    <mergeCell ref="AF62:AG62"/>
    <mergeCell ref="AH62:AI62"/>
    <mergeCell ref="AJ62:AK62"/>
    <mergeCell ref="AL62:AM62"/>
    <mergeCell ref="AN62:AO62"/>
    <mergeCell ref="AP62:AQ62"/>
    <mergeCell ref="AR60:AT60"/>
    <mergeCell ref="AU60:AY60"/>
    <mergeCell ref="AF61:AG61"/>
    <mergeCell ref="AH61:AI61"/>
    <mergeCell ref="AJ61:AK61"/>
    <mergeCell ref="AL61:AM61"/>
    <mergeCell ref="AN61:AO61"/>
    <mergeCell ref="AP61:AQ61"/>
    <mergeCell ref="AR61:AT61"/>
    <mergeCell ref="AU61:AY61"/>
    <mergeCell ref="AF60:AG60"/>
    <mergeCell ref="AH60:AI60"/>
    <mergeCell ref="AJ60:AK60"/>
    <mergeCell ref="AL60:AM60"/>
    <mergeCell ref="AN60:AO60"/>
    <mergeCell ref="AP60:AQ60"/>
    <mergeCell ref="AR58:AT58"/>
    <mergeCell ref="AU58:AY58"/>
    <mergeCell ref="AF59:AG59"/>
    <mergeCell ref="AH59:AI59"/>
    <mergeCell ref="AJ59:AK59"/>
    <mergeCell ref="AL59:AM59"/>
    <mergeCell ref="AN59:AO59"/>
    <mergeCell ref="AP59:AQ59"/>
    <mergeCell ref="AR59:AT59"/>
    <mergeCell ref="AU59:AY59"/>
    <mergeCell ref="AF58:AG58"/>
    <mergeCell ref="AH58:AI58"/>
    <mergeCell ref="AJ58:AK58"/>
    <mergeCell ref="AL58:AM58"/>
    <mergeCell ref="AN58:AO58"/>
    <mergeCell ref="AP58:AQ58"/>
    <mergeCell ref="AR56:AT56"/>
    <mergeCell ref="AU56:AY56"/>
    <mergeCell ref="AF57:AG57"/>
    <mergeCell ref="AH57:AI57"/>
    <mergeCell ref="AJ57:AK57"/>
    <mergeCell ref="AL57:AM57"/>
    <mergeCell ref="AN57:AO57"/>
    <mergeCell ref="AP57:AQ57"/>
    <mergeCell ref="AR57:AT57"/>
    <mergeCell ref="AU57:AY57"/>
    <mergeCell ref="AF56:AG56"/>
    <mergeCell ref="AH56:AI56"/>
    <mergeCell ref="AJ56:AK56"/>
    <mergeCell ref="AL56:AM56"/>
    <mergeCell ref="AN56:AO56"/>
    <mergeCell ref="AP56:AQ56"/>
    <mergeCell ref="AR54:AT54"/>
    <mergeCell ref="AU54:AY54"/>
    <mergeCell ref="AF55:AG55"/>
    <mergeCell ref="AH55:AI55"/>
    <mergeCell ref="AJ55:AK55"/>
    <mergeCell ref="AL55:AM55"/>
    <mergeCell ref="AN55:AO55"/>
    <mergeCell ref="AP55:AQ55"/>
    <mergeCell ref="AR55:AT55"/>
    <mergeCell ref="AU55:AY55"/>
    <mergeCell ref="AF54:AG54"/>
    <mergeCell ref="AH54:AI54"/>
    <mergeCell ref="AJ54:AK54"/>
    <mergeCell ref="AL54:AM54"/>
    <mergeCell ref="AN54:AO54"/>
    <mergeCell ref="AP54:AQ54"/>
    <mergeCell ref="AR52:AT52"/>
    <mergeCell ref="AU52:AY52"/>
    <mergeCell ref="AF53:AG53"/>
    <mergeCell ref="AH53:AI53"/>
    <mergeCell ref="AJ53:AK53"/>
    <mergeCell ref="AL53:AM53"/>
    <mergeCell ref="AN53:AO53"/>
    <mergeCell ref="AP53:AQ53"/>
    <mergeCell ref="AR53:AT53"/>
    <mergeCell ref="AU53:AY53"/>
    <mergeCell ref="AF52:AG52"/>
    <mergeCell ref="AH52:AI52"/>
    <mergeCell ref="AJ52:AK52"/>
    <mergeCell ref="AL52:AM52"/>
    <mergeCell ref="AN52:AO52"/>
    <mergeCell ref="AP52:AQ52"/>
    <mergeCell ref="AJ51:AK51"/>
    <mergeCell ref="AL51:AM51"/>
    <mergeCell ref="AN51:AO51"/>
    <mergeCell ref="AP51:AQ51"/>
    <mergeCell ref="AR51:AT51"/>
    <mergeCell ref="AU51:AY51"/>
    <mergeCell ref="BC49:BD49"/>
    <mergeCell ref="AF50:AG50"/>
    <mergeCell ref="AH50:AI50"/>
    <mergeCell ref="AJ50:AK50"/>
    <mergeCell ref="AL50:AM50"/>
    <mergeCell ref="AN50:AO50"/>
    <mergeCell ref="AP50:AQ50"/>
    <mergeCell ref="AR50:AT50"/>
    <mergeCell ref="AU50:AY50"/>
    <mergeCell ref="BC48:BD48"/>
    <mergeCell ref="AF49:AG49"/>
    <mergeCell ref="AH49:AI49"/>
    <mergeCell ref="AJ49:AK49"/>
    <mergeCell ref="AL49:AM49"/>
    <mergeCell ref="AN49:AO49"/>
    <mergeCell ref="AP49:AQ49"/>
    <mergeCell ref="AR49:AT49"/>
    <mergeCell ref="AU49:AY49"/>
    <mergeCell ref="BA49:BB49"/>
    <mergeCell ref="BC47:BD47"/>
    <mergeCell ref="AF48:AG48"/>
    <mergeCell ref="AH48:AI48"/>
    <mergeCell ref="AJ48:AK48"/>
    <mergeCell ref="AL48:AM48"/>
    <mergeCell ref="AN48:AO48"/>
    <mergeCell ref="AP48:AQ48"/>
    <mergeCell ref="AR48:AT48"/>
    <mergeCell ref="AU48:AY48"/>
    <mergeCell ref="BA48:BB48"/>
    <mergeCell ref="AR44:AT44"/>
    <mergeCell ref="AU44:AY44"/>
    <mergeCell ref="BA44:BB44"/>
    <mergeCell ref="BC46:BD46"/>
    <mergeCell ref="AF47:AG47"/>
    <mergeCell ref="AH47:AI47"/>
    <mergeCell ref="AJ47:AK47"/>
    <mergeCell ref="AL47:AM47"/>
    <mergeCell ref="AN47:AO47"/>
    <mergeCell ref="AP47:AQ47"/>
    <mergeCell ref="AR47:AT47"/>
    <mergeCell ref="AU47:AY47"/>
    <mergeCell ref="BA47:BB47"/>
    <mergeCell ref="BC45:BD45"/>
    <mergeCell ref="AF46:AG46"/>
    <mergeCell ref="AH46:AI46"/>
    <mergeCell ref="AJ46:AK46"/>
    <mergeCell ref="AL46:AM46"/>
    <mergeCell ref="AN46:AO46"/>
    <mergeCell ref="AP46:AQ46"/>
    <mergeCell ref="AR46:AT46"/>
    <mergeCell ref="AU46:AY46"/>
    <mergeCell ref="BA46:BB46"/>
    <mergeCell ref="AN43:AO43"/>
    <mergeCell ref="AP43:AQ43"/>
    <mergeCell ref="AR43:AT43"/>
    <mergeCell ref="AU43:AY43"/>
    <mergeCell ref="BA43:BB43"/>
    <mergeCell ref="AR41:AT41"/>
    <mergeCell ref="AU41:AY41"/>
    <mergeCell ref="AF42:AG42"/>
    <mergeCell ref="AH42:AI42"/>
    <mergeCell ref="AJ42:AK42"/>
    <mergeCell ref="AL42:AM42"/>
    <mergeCell ref="AN42:AO42"/>
    <mergeCell ref="AP42:AQ42"/>
    <mergeCell ref="AR42:AT42"/>
    <mergeCell ref="AU42:AY42"/>
    <mergeCell ref="BC44:BD44"/>
    <mergeCell ref="AF45:AG45"/>
    <mergeCell ref="AH45:AI45"/>
    <mergeCell ref="AJ45:AK45"/>
    <mergeCell ref="AL45:AM45"/>
    <mergeCell ref="AN45:AO45"/>
    <mergeCell ref="AP45:AQ45"/>
    <mergeCell ref="AR45:AT45"/>
    <mergeCell ref="AU45:AY45"/>
    <mergeCell ref="BA45:BB45"/>
    <mergeCell ref="BC43:BD43"/>
    <mergeCell ref="AF44:AG44"/>
    <mergeCell ref="AH44:AI44"/>
    <mergeCell ref="AJ44:AK44"/>
    <mergeCell ref="AL44:AM44"/>
    <mergeCell ref="AN44:AO44"/>
    <mergeCell ref="AP44:AQ44"/>
    <mergeCell ref="AL34:AM34"/>
    <mergeCell ref="AN34:AO34"/>
    <mergeCell ref="AP34:AQ34"/>
    <mergeCell ref="AR34:AT34"/>
    <mergeCell ref="AU34:AY34"/>
    <mergeCell ref="AF33:AG33"/>
    <mergeCell ref="AH33:AI33"/>
    <mergeCell ref="AJ33:AK33"/>
    <mergeCell ref="AL33:AM33"/>
    <mergeCell ref="AN33:AO33"/>
    <mergeCell ref="AP33:AQ33"/>
    <mergeCell ref="AR38:AT38"/>
    <mergeCell ref="AU38:AY38"/>
    <mergeCell ref="AL37:AM37"/>
    <mergeCell ref="AN37:AO37"/>
    <mergeCell ref="AP37:AQ37"/>
    <mergeCell ref="AR37:AT37"/>
    <mergeCell ref="AU37:AY37"/>
    <mergeCell ref="AF38:AG38"/>
    <mergeCell ref="AH38:AI38"/>
    <mergeCell ref="AJ38:AK38"/>
    <mergeCell ref="AL38:AM38"/>
    <mergeCell ref="AN38:AO38"/>
    <mergeCell ref="AP38:AQ38"/>
    <mergeCell ref="AL30:AM30"/>
    <mergeCell ref="AN30:AO30"/>
    <mergeCell ref="AP30:AQ30"/>
    <mergeCell ref="AR30:AT30"/>
    <mergeCell ref="AU30:AY30"/>
    <mergeCell ref="AF29:AG29"/>
    <mergeCell ref="AH29:AI29"/>
    <mergeCell ref="AJ29:AK29"/>
    <mergeCell ref="AL29:AM29"/>
    <mergeCell ref="AN29:AO29"/>
    <mergeCell ref="AP29:AQ29"/>
    <mergeCell ref="AR35:AT35"/>
    <mergeCell ref="AU35:AY35"/>
    <mergeCell ref="AF36:AG36"/>
    <mergeCell ref="AH36:AI36"/>
    <mergeCell ref="AJ36:AK36"/>
    <mergeCell ref="AL36:AM36"/>
    <mergeCell ref="AN36:AO36"/>
    <mergeCell ref="AP36:AQ36"/>
    <mergeCell ref="AR36:AT36"/>
    <mergeCell ref="AU36:AY36"/>
    <mergeCell ref="AF35:AG35"/>
    <mergeCell ref="AH35:AI35"/>
    <mergeCell ref="AJ35:AK35"/>
    <mergeCell ref="AL35:AM35"/>
    <mergeCell ref="AN35:AO35"/>
    <mergeCell ref="AP35:AQ35"/>
    <mergeCell ref="AR33:AT33"/>
    <mergeCell ref="AU33:AY33"/>
    <mergeCell ref="AF34:AG34"/>
    <mergeCell ref="AH34:AI34"/>
    <mergeCell ref="AJ34:AK34"/>
    <mergeCell ref="AL26:AM26"/>
    <mergeCell ref="AN26:AO26"/>
    <mergeCell ref="AP26:AQ26"/>
    <mergeCell ref="AR26:AT26"/>
    <mergeCell ref="AU26:AY26"/>
    <mergeCell ref="AF25:AG25"/>
    <mergeCell ref="AH25:AI25"/>
    <mergeCell ref="AJ25:AK25"/>
    <mergeCell ref="AL25:AM25"/>
    <mergeCell ref="AN25:AO25"/>
    <mergeCell ref="AP25:AQ25"/>
    <mergeCell ref="AR31:AT31"/>
    <mergeCell ref="AU31:AY31"/>
    <mergeCell ref="AF32:AG32"/>
    <mergeCell ref="AH32:AI32"/>
    <mergeCell ref="AJ32:AK32"/>
    <mergeCell ref="AL32:AM32"/>
    <mergeCell ref="AN32:AO32"/>
    <mergeCell ref="AP32:AQ32"/>
    <mergeCell ref="AR32:AT32"/>
    <mergeCell ref="AU32:AY32"/>
    <mergeCell ref="AF31:AG31"/>
    <mergeCell ref="AH31:AI31"/>
    <mergeCell ref="AJ31:AK31"/>
    <mergeCell ref="AL31:AM31"/>
    <mergeCell ref="AN31:AO31"/>
    <mergeCell ref="AP31:AQ31"/>
    <mergeCell ref="AR29:AT29"/>
    <mergeCell ref="AU29:AY29"/>
    <mergeCell ref="AF30:AG30"/>
    <mergeCell ref="AH30:AI30"/>
    <mergeCell ref="AJ30:AK30"/>
    <mergeCell ref="AL22:AM22"/>
    <mergeCell ref="AN22:AO22"/>
    <mergeCell ref="AP22:AQ22"/>
    <mergeCell ref="AR22:AT22"/>
    <mergeCell ref="AU22:AY22"/>
    <mergeCell ref="AF21:AG21"/>
    <mergeCell ref="AH21:AI21"/>
    <mergeCell ref="AJ21:AK21"/>
    <mergeCell ref="AL21:AM21"/>
    <mergeCell ref="AN21:AO21"/>
    <mergeCell ref="AP21:AQ21"/>
    <mergeCell ref="AR27:AT27"/>
    <mergeCell ref="AU27:AY27"/>
    <mergeCell ref="AF28:AG28"/>
    <mergeCell ref="AH28:AI28"/>
    <mergeCell ref="AJ28:AK28"/>
    <mergeCell ref="AL28:AM28"/>
    <mergeCell ref="AN28:AO28"/>
    <mergeCell ref="AP28:AQ28"/>
    <mergeCell ref="AR28:AT28"/>
    <mergeCell ref="AU28:AY28"/>
    <mergeCell ref="AF27:AG27"/>
    <mergeCell ref="AH27:AI27"/>
    <mergeCell ref="AJ27:AK27"/>
    <mergeCell ref="AL27:AM27"/>
    <mergeCell ref="AN27:AO27"/>
    <mergeCell ref="AP27:AQ27"/>
    <mergeCell ref="AR25:AT25"/>
    <mergeCell ref="AU25:AY25"/>
    <mergeCell ref="AF26:AG26"/>
    <mergeCell ref="AH26:AI26"/>
    <mergeCell ref="AJ26:AK26"/>
    <mergeCell ref="AL18:AM18"/>
    <mergeCell ref="AN18:AO18"/>
    <mergeCell ref="AP18:AQ18"/>
    <mergeCell ref="AR18:AT18"/>
    <mergeCell ref="AU18:AY18"/>
    <mergeCell ref="AF17:AG17"/>
    <mergeCell ref="AH17:AI17"/>
    <mergeCell ref="AJ17:AK17"/>
    <mergeCell ref="AL17:AM17"/>
    <mergeCell ref="AN17:AO17"/>
    <mergeCell ref="AP17:AQ17"/>
    <mergeCell ref="AR23:AT23"/>
    <mergeCell ref="AU23:AY23"/>
    <mergeCell ref="AF24:AG24"/>
    <mergeCell ref="AH24:AI24"/>
    <mergeCell ref="AJ24:AK24"/>
    <mergeCell ref="AL24:AM24"/>
    <mergeCell ref="AN24:AO24"/>
    <mergeCell ref="AP24:AQ24"/>
    <mergeCell ref="AR24:AT24"/>
    <mergeCell ref="AU24:AY24"/>
    <mergeCell ref="AF23:AG23"/>
    <mergeCell ref="AH23:AI23"/>
    <mergeCell ref="AJ23:AK23"/>
    <mergeCell ref="AL23:AM23"/>
    <mergeCell ref="AN23:AO23"/>
    <mergeCell ref="AP23:AQ23"/>
    <mergeCell ref="AR21:AT21"/>
    <mergeCell ref="AU21:AY21"/>
    <mergeCell ref="AF22:AG22"/>
    <mergeCell ref="AH22:AI22"/>
    <mergeCell ref="AJ22:AK22"/>
    <mergeCell ref="AL16:AM16"/>
    <mergeCell ref="AN16:AO16"/>
    <mergeCell ref="AP16:AQ16"/>
    <mergeCell ref="AR16:AT16"/>
    <mergeCell ref="AU16:AY16"/>
    <mergeCell ref="AF15:AG15"/>
    <mergeCell ref="AH15:AI15"/>
    <mergeCell ref="AJ15:AK15"/>
    <mergeCell ref="AL15:AM15"/>
    <mergeCell ref="AN15:AO15"/>
    <mergeCell ref="AP15:AQ15"/>
    <mergeCell ref="AR15:AT15"/>
    <mergeCell ref="AU15:AY15"/>
    <mergeCell ref="BA14:BB14"/>
    <mergeCell ref="AR19:AT19"/>
    <mergeCell ref="AU19:AY19"/>
    <mergeCell ref="AF20:AG20"/>
    <mergeCell ref="AH20:AI20"/>
    <mergeCell ref="AJ20:AK20"/>
    <mergeCell ref="AL20:AM20"/>
    <mergeCell ref="AN20:AO20"/>
    <mergeCell ref="AP20:AQ20"/>
    <mergeCell ref="AR20:AT20"/>
    <mergeCell ref="AU20:AY20"/>
    <mergeCell ref="AF19:AG19"/>
    <mergeCell ref="AH19:AI19"/>
    <mergeCell ref="AJ19:AK19"/>
    <mergeCell ref="AL19:AM19"/>
    <mergeCell ref="AN19:AO19"/>
    <mergeCell ref="AP19:AQ19"/>
    <mergeCell ref="AR17:AT17"/>
    <mergeCell ref="AU17:AY17"/>
    <mergeCell ref="BC13:BD13"/>
    <mergeCell ref="AF14:AG14"/>
    <mergeCell ref="AH14:AI14"/>
    <mergeCell ref="AJ14:AK14"/>
    <mergeCell ref="AL14:AM14"/>
    <mergeCell ref="AN14:AO14"/>
    <mergeCell ref="AP14:AQ14"/>
    <mergeCell ref="AR14:AT14"/>
    <mergeCell ref="AU14:AY14"/>
    <mergeCell ref="BA12:BB12"/>
    <mergeCell ref="BC12:BD12"/>
    <mergeCell ref="AF13:AG13"/>
    <mergeCell ref="AH13:AI13"/>
    <mergeCell ref="AJ13:AK13"/>
    <mergeCell ref="AL13:AM13"/>
    <mergeCell ref="AN13:AO13"/>
    <mergeCell ref="AP13:AQ13"/>
    <mergeCell ref="AR13:AT13"/>
    <mergeCell ref="AU13:AY13"/>
    <mergeCell ref="BA13:BB13"/>
    <mergeCell ref="BC14:BD14"/>
    <mergeCell ref="BA11:BB11"/>
    <mergeCell ref="BC11:BD11"/>
    <mergeCell ref="AF12:AG12"/>
    <mergeCell ref="AH12:AI12"/>
    <mergeCell ref="AJ12:AK12"/>
    <mergeCell ref="AL12:AM12"/>
    <mergeCell ref="AN12:AO12"/>
    <mergeCell ref="AP12:AQ12"/>
    <mergeCell ref="AR12:AT12"/>
    <mergeCell ref="AU12:AY12"/>
    <mergeCell ref="BA10:BB10"/>
    <mergeCell ref="BC10:BD10"/>
    <mergeCell ref="AF11:AG11"/>
    <mergeCell ref="AH11:AI11"/>
    <mergeCell ref="AJ11:AK11"/>
    <mergeCell ref="AL11:AM11"/>
    <mergeCell ref="AN11:AO11"/>
    <mergeCell ref="AP11:AQ11"/>
    <mergeCell ref="AR11:AT11"/>
    <mergeCell ref="AU11:AY11"/>
    <mergeCell ref="AU9:AY9"/>
    <mergeCell ref="BA9:BB9"/>
    <mergeCell ref="BC9:BD9"/>
    <mergeCell ref="AF10:AG10"/>
    <mergeCell ref="AH10:AI10"/>
    <mergeCell ref="AJ10:AK10"/>
    <mergeCell ref="AL10:AM10"/>
    <mergeCell ref="AN10:AO10"/>
    <mergeCell ref="AP10:AQ10"/>
    <mergeCell ref="AR10:AT10"/>
    <mergeCell ref="AU8:AY8"/>
    <mergeCell ref="BA8:BB8"/>
    <mergeCell ref="BC8:BD8"/>
    <mergeCell ref="AF9:AG9"/>
    <mergeCell ref="AH9:AI9"/>
    <mergeCell ref="AJ9:AK9"/>
    <mergeCell ref="AL9:AM9"/>
    <mergeCell ref="AN9:AO9"/>
    <mergeCell ref="AP9:AQ9"/>
    <mergeCell ref="AR9:AT9"/>
    <mergeCell ref="AU10:AY10"/>
    <mergeCell ref="AR7:AT7"/>
    <mergeCell ref="AU7:AY7"/>
    <mergeCell ref="BA7:BD7"/>
    <mergeCell ref="AF8:AG8"/>
    <mergeCell ref="AH8:AI8"/>
    <mergeCell ref="AJ8:AK8"/>
    <mergeCell ref="AL8:AM8"/>
    <mergeCell ref="AN8:AO8"/>
    <mergeCell ref="AP8:AQ8"/>
    <mergeCell ref="AR8:AT8"/>
    <mergeCell ref="AN6:AO6"/>
    <mergeCell ref="AP6:AQ6"/>
    <mergeCell ref="AR6:AT6"/>
    <mergeCell ref="AU6:AY6"/>
    <mergeCell ref="AF7:AG7"/>
    <mergeCell ref="AH7:AI7"/>
    <mergeCell ref="AJ7:AK7"/>
    <mergeCell ref="AL7:AM7"/>
    <mergeCell ref="AN7:AO7"/>
    <mergeCell ref="AP7:AQ7"/>
    <mergeCell ref="AL6:AM6"/>
    <mergeCell ref="AF5:AG5"/>
    <mergeCell ref="AH5:AI5"/>
    <mergeCell ref="AF6:AG6"/>
    <mergeCell ref="AH6:AI6"/>
    <mergeCell ref="AJ6:AK6"/>
    <mergeCell ref="W7:Z7"/>
    <mergeCell ref="Y9:Z9"/>
    <mergeCell ref="W9:X9"/>
    <mergeCell ref="Y11:Z11"/>
    <mergeCell ref="Y12:Z12"/>
    <mergeCell ref="Y13:Z13"/>
    <mergeCell ref="Y14:Z14"/>
    <mergeCell ref="Y10:Z10"/>
    <mergeCell ref="Q37:U37"/>
    <mergeCell ref="AF37:AG37"/>
    <mergeCell ref="AH37:AI37"/>
    <mergeCell ref="AJ37:AK37"/>
    <mergeCell ref="Q32:U32"/>
    <mergeCell ref="Q26:U26"/>
    <mergeCell ref="Q20:U20"/>
    <mergeCell ref="Q14:U14"/>
    <mergeCell ref="AF16:AG16"/>
    <mergeCell ref="AH16:AI16"/>
    <mergeCell ref="AJ16:AK16"/>
    <mergeCell ref="AF18:AG18"/>
    <mergeCell ref="AH18:AI18"/>
    <mergeCell ref="AJ18:AK18"/>
    <mergeCell ref="Q13:U13"/>
    <mergeCell ref="Q38:U38"/>
    <mergeCell ref="Y8:Z8"/>
    <mergeCell ref="W8:X8"/>
    <mergeCell ref="W10:X10"/>
    <mergeCell ref="W11:X11"/>
    <mergeCell ref="W12:X12"/>
    <mergeCell ref="W13:X13"/>
    <mergeCell ref="W14:X14"/>
    <mergeCell ref="Q7:U7"/>
    <mergeCell ref="Q8:U8"/>
    <mergeCell ref="Q9:U9"/>
    <mergeCell ref="Q10:U10"/>
    <mergeCell ref="Q11:U11"/>
    <mergeCell ref="Q12:U12"/>
    <mergeCell ref="B38:C38"/>
    <mergeCell ref="D38:E38"/>
    <mergeCell ref="F38:G38"/>
    <mergeCell ref="H38:I38"/>
    <mergeCell ref="J38:K38"/>
    <mergeCell ref="L38:M38"/>
    <mergeCell ref="N38:P38"/>
    <mergeCell ref="D37:E37"/>
    <mergeCell ref="F37:G37"/>
    <mergeCell ref="H37:I37"/>
    <mergeCell ref="J37:K37"/>
    <mergeCell ref="L37:M37"/>
    <mergeCell ref="N37:P37"/>
    <mergeCell ref="Q36:U36"/>
    <mergeCell ref="D36:E36"/>
    <mergeCell ref="F36:G36"/>
    <mergeCell ref="H36:I36"/>
    <mergeCell ref="J36:K36"/>
    <mergeCell ref="L36:M36"/>
    <mergeCell ref="N36:P36"/>
    <mergeCell ref="D35:E35"/>
    <mergeCell ref="F35:G35"/>
    <mergeCell ref="H35:I35"/>
    <mergeCell ref="J35:K35"/>
    <mergeCell ref="L35:M35"/>
    <mergeCell ref="N35:P35"/>
    <mergeCell ref="Q34:U34"/>
    <mergeCell ref="Q35:U35"/>
    <mergeCell ref="D34:E34"/>
    <mergeCell ref="F34:G34"/>
    <mergeCell ref="H34:I34"/>
    <mergeCell ref="J34:K34"/>
    <mergeCell ref="L34:M34"/>
    <mergeCell ref="N34:P34"/>
    <mergeCell ref="D33:E33"/>
    <mergeCell ref="F33:G33"/>
    <mergeCell ref="H33:I33"/>
    <mergeCell ref="J33:K33"/>
    <mergeCell ref="L33:M33"/>
    <mergeCell ref="N33:P33"/>
    <mergeCell ref="Q33:U33"/>
    <mergeCell ref="D32:E32"/>
    <mergeCell ref="F32:G32"/>
    <mergeCell ref="H32:I32"/>
    <mergeCell ref="J32:K32"/>
    <mergeCell ref="L32:M32"/>
    <mergeCell ref="N32:P32"/>
    <mergeCell ref="D31:E31"/>
    <mergeCell ref="F31:G31"/>
    <mergeCell ref="H31:I31"/>
    <mergeCell ref="J31:K31"/>
    <mergeCell ref="L31:M31"/>
    <mergeCell ref="N31:P31"/>
    <mergeCell ref="Q30:U30"/>
    <mergeCell ref="Q31:U31"/>
    <mergeCell ref="D30:E30"/>
    <mergeCell ref="F30:G30"/>
    <mergeCell ref="H30:I30"/>
    <mergeCell ref="J30:K30"/>
    <mergeCell ref="L30:M30"/>
    <mergeCell ref="N30:P30"/>
    <mergeCell ref="D29:E29"/>
    <mergeCell ref="F29:G29"/>
    <mergeCell ref="H29:I29"/>
    <mergeCell ref="J29:K29"/>
    <mergeCell ref="L29:M29"/>
    <mergeCell ref="N29:P29"/>
    <mergeCell ref="Q28:U28"/>
    <mergeCell ref="Q29:U29"/>
    <mergeCell ref="D28:E28"/>
    <mergeCell ref="F28:G28"/>
    <mergeCell ref="H28:I28"/>
    <mergeCell ref="J28:K28"/>
    <mergeCell ref="L28:M28"/>
    <mergeCell ref="N28:P28"/>
    <mergeCell ref="D27:E27"/>
    <mergeCell ref="F27:G27"/>
    <mergeCell ref="H27:I27"/>
    <mergeCell ref="J27:K27"/>
    <mergeCell ref="L27:M27"/>
    <mergeCell ref="N27:P27"/>
    <mergeCell ref="Q27:U27"/>
    <mergeCell ref="D26:E26"/>
    <mergeCell ref="F26:G26"/>
    <mergeCell ref="H26:I26"/>
    <mergeCell ref="J26:K26"/>
    <mergeCell ref="L26:M26"/>
    <mergeCell ref="N26:P26"/>
    <mergeCell ref="D25:E25"/>
    <mergeCell ref="F25:G25"/>
    <mergeCell ref="H25:I25"/>
    <mergeCell ref="J25:K25"/>
    <mergeCell ref="L25:M25"/>
    <mergeCell ref="N25:P25"/>
    <mergeCell ref="Q24:U24"/>
    <mergeCell ref="Q25:U25"/>
    <mergeCell ref="D24:E24"/>
    <mergeCell ref="F24:G24"/>
    <mergeCell ref="H24:I24"/>
    <mergeCell ref="J24:K24"/>
    <mergeCell ref="L24:M24"/>
    <mergeCell ref="N24:P24"/>
    <mergeCell ref="D23:E23"/>
    <mergeCell ref="F23:G23"/>
    <mergeCell ref="H23:I23"/>
    <mergeCell ref="J23:K23"/>
    <mergeCell ref="L23:M23"/>
    <mergeCell ref="N23:P23"/>
    <mergeCell ref="Q22:U22"/>
    <mergeCell ref="Q23:U23"/>
    <mergeCell ref="D22:E22"/>
    <mergeCell ref="F22:G22"/>
    <mergeCell ref="H22:I22"/>
    <mergeCell ref="J22:K22"/>
    <mergeCell ref="L22:M22"/>
    <mergeCell ref="N22:P22"/>
    <mergeCell ref="D21:E21"/>
    <mergeCell ref="F21:G21"/>
    <mergeCell ref="H21:I21"/>
    <mergeCell ref="J21:K21"/>
    <mergeCell ref="L21:M21"/>
    <mergeCell ref="N21:P21"/>
    <mergeCell ref="Q21:U21"/>
    <mergeCell ref="D20:E20"/>
    <mergeCell ref="F20:G20"/>
    <mergeCell ref="H20:I20"/>
    <mergeCell ref="J20:K20"/>
    <mergeCell ref="L20:M20"/>
    <mergeCell ref="N20:P20"/>
    <mergeCell ref="D19:E19"/>
    <mergeCell ref="F19:G19"/>
    <mergeCell ref="H19:I19"/>
    <mergeCell ref="J19:K19"/>
    <mergeCell ref="L19:M19"/>
    <mergeCell ref="N19:P19"/>
    <mergeCell ref="Q18:U18"/>
    <mergeCell ref="Q19:U19"/>
    <mergeCell ref="D18:E18"/>
    <mergeCell ref="F18:G18"/>
    <mergeCell ref="H18:I18"/>
    <mergeCell ref="J18:K18"/>
    <mergeCell ref="L18:M18"/>
    <mergeCell ref="N18:P18"/>
    <mergeCell ref="D17:E17"/>
    <mergeCell ref="F17:G17"/>
    <mergeCell ref="H17:I17"/>
    <mergeCell ref="J17:K17"/>
    <mergeCell ref="L17:M17"/>
    <mergeCell ref="N17:P17"/>
    <mergeCell ref="Q16:U16"/>
    <mergeCell ref="Q17:U17"/>
    <mergeCell ref="D16:E16"/>
    <mergeCell ref="F16:G16"/>
    <mergeCell ref="H16:I16"/>
    <mergeCell ref="J16:K16"/>
    <mergeCell ref="L16:M16"/>
    <mergeCell ref="N16:P16"/>
    <mergeCell ref="D15:E15"/>
    <mergeCell ref="F15:G15"/>
    <mergeCell ref="H15:I15"/>
    <mergeCell ref="J15:K15"/>
    <mergeCell ref="L15:M15"/>
    <mergeCell ref="N15:P15"/>
    <mergeCell ref="Q15:U15"/>
    <mergeCell ref="L8:M8"/>
    <mergeCell ref="N8:P8"/>
    <mergeCell ref="D9:E9"/>
    <mergeCell ref="F9:G9"/>
    <mergeCell ref="H9:I9"/>
    <mergeCell ref="J9:K9"/>
    <mergeCell ref="L9:M9"/>
    <mergeCell ref="N9:P9"/>
    <mergeCell ref="D14:E14"/>
    <mergeCell ref="F14:G14"/>
    <mergeCell ref="H14:I14"/>
    <mergeCell ref="J14:K14"/>
    <mergeCell ref="L14:M14"/>
    <mergeCell ref="N14:P14"/>
    <mergeCell ref="D13:E13"/>
    <mergeCell ref="F13:G13"/>
    <mergeCell ref="H13:I13"/>
    <mergeCell ref="J13:K13"/>
    <mergeCell ref="L13:M13"/>
    <mergeCell ref="N13:P13"/>
    <mergeCell ref="D12:E12"/>
    <mergeCell ref="F12:G12"/>
    <mergeCell ref="H12:I12"/>
    <mergeCell ref="J12:K12"/>
    <mergeCell ref="L12:M12"/>
    <mergeCell ref="N12:P12"/>
    <mergeCell ref="B36:C36"/>
    <mergeCell ref="B37:C37"/>
    <mergeCell ref="D7:E7"/>
    <mergeCell ref="F7:G7"/>
    <mergeCell ref="H7:I7"/>
    <mergeCell ref="D8:E8"/>
    <mergeCell ref="F8:G8"/>
    <mergeCell ref="H8:I8"/>
    <mergeCell ref="D11:E1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7:C7"/>
    <mergeCell ref="B8:C8"/>
    <mergeCell ref="B9:C9"/>
    <mergeCell ref="B10:C10"/>
    <mergeCell ref="B11:C11"/>
    <mergeCell ref="J7:K7"/>
    <mergeCell ref="L7:M7"/>
    <mergeCell ref="N7:P7"/>
    <mergeCell ref="F6:G6"/>
    <mergeCell ref="H6:I6"/>
    <mergeCell ref="J6:K6"/>
    <mergeCell ref="L6:M6"/>
    <mergeCell ref="N6:P6"/>
    <mergeCell ref="Q6:U6"/>
    <mergeCell ref="B2:D3"/>
    <mergeCell ref="B6:C6"/>
    <mergeCell ref="D6:E6"/>
    <mergeCell ref="B5:C5"/>
    <mergeCell ref="D5:E5"/>
    <mergeCell ref="F11:G11"/>
    <mergeCell ref="H11:I11"/>
    <mergeCell ref="J11:K11"/>
    <mergeCell ref="L11:M11"/>
    <mergeCell ref="N11:P11"/>
    <mergeCell ref="D10:E10"/>
    <mergeCell ref="F10:G10"/>
    <mergeCell ref="H10:I10"/>
    <mergeCell ref="J10:K10"/>
    <mergeCell ref="L10:M10"/>
    <mergeCell ref="N10:P10"/>
    <mergeCell ref="J8:K8"/>
    <mergeCell ref="BG75:BH75"/>
    <mergeCell ref="BI75:BJ75"/>
    <mergeCell ref="AF145:AG145"/>
    <mergeCell ref="AH145:AI145"/>
    <mergeCell ref="AF40:AG40"/>
    <mergeCell ref="AH40:AI40"/>
    <mergeCell ref="AF41:AG41"/>
    <mergeCell ref="AH41:AI41"/>
    <mergeCell ref="AJ41:AK41"/>
    <mergeCell ref="AL41:AM41"/>
    <mergeCell ref="AN41:AO41"/>
    <mergeCell ref="AP41:AQ41"/>
    <mergeCell ref="AF138:AG138"/>
    <mergeCell ref="AH138:AI138"/>
    <mergeCell ref="AJ138:AK138"/>
    <mergeCell ref="AL138:AM138"/>
    <mergeCell ref="AN138:AO138"/>
    <mergeCell ref="AR138:AT138"/>
    <mergeCell ref="AU138:AY138"/>
    <mergeCell ref="AF139:AG139"/>
    <mergeCell ref="AH139:AI139"/>
    <mergeCell ref="AJ139:AK139"/>
    <mergeCell ref="AL139:AM139"/>
    <mergeCell ref="AN139:AO139"/>
    <mergeCell ref="AP139:AQ139"/>
    <mergeCell ref="AR139:AT139"/>
    <mergeCell ref="AU139:AY139"/>
    <mergeCell ref="BA42:BD42"/>
    <mergeCell ref="AF43:AG43"/>
    <mergeCell ref="AH43:AI43"/>
    <mergeCell ref="AJ43:AK43"/>
    <mergeCell ref="AL43:AM43"/>
    <mergeCell ref="BG76:BH76"/>
    <mergeCell ref="BI76:BJ76"/>
    <mergeCell ref="BK76:BL76"/>
    <mergeCell ref="BM76:BN76"/>
    <mergeCell ref="BO76:BP76"/>
    <mergeCell ref="BQ76:BR76"/>
    <mergeCell ref="BS76:BU76"/>
    <mergeCell ref="BV76:BZ76"/>
    <mergeCell ref="BG77:BH77"/>
    <mergeCell ref="BI77:BJ77"/>
    <mergeCell ref="BK77:BL77"/>
    <mergeCell ref="BM77:BN77"/>
    <mergeCell ref="BO77:BP77"/>
    <mergeCell ref="BQ77:BR77"/>
    <mergeCell ref="BS77:BU77"/>
    <mergeCell ref="BV77:BZ77"/>
    <mergeCell ref="CB77:CE77"/>
    <mergeCell ref="BG78:BH78"/>
    <mergeCell ref="BI78:BJ78"/>
    <mergeCell ref="BK78:BL78"/>
    <mergeCell ref="BM78:BN78"/>
    <mergeCell ref="BO78:BP78"/>
    <mergeCell ref="BQ78:BR78"/>
    <mergeCell ref="BS78:BU78"/>
    <mergeCell ref="BV78:BZ78"/>
    <mergeCell ref="CB78:CC78"/>
    <mergeCell ref="CD78:CE78"/>
    <mergeCell ref="BG79:BH79"/>
    <mergeCell ref="BI79:BJ79"/>
    <mergeCell ref="BK79:BL79"/>
    <mergeCell ref="BM79:BN79"/>
    <mergeCell ref="BO79:BP79"/>
    <mergeCell ref="BQ79:BR79"/>
    <mergeCell ref="BS79:BU79"/>
    <mergeCell ref="BV79:BZ79"/>
    <mergeCell ref="CB79:CC79"/>
    <mergeCell ref="CD79:CE79"/>
    <mergeCell ref="BG80:BH80"/>
    <mergeCell ref="BI80:BJ80"/>
    <mergeCell ref="BK80:BL80"/>
    <mergeCell ref="BM80:BN80"/>
    <mergeCell ref="BO80:BP80"/>
    <mergeCell ref="BQ80:BR80"/>
    <mergeCell ref="BS80:BU80"/>
    <mergeCell ref="BV80:BZ80"/>
    <mergeCell ref="CB80:CC80"/>
    <mergeCell ref="CD80:CE80"/>
    <mergeCell ref="BG81:BH81"/>
    <mergeCell ref="BI81:BJ81"/>
    <mergeCell ref="BK81:BL81"/>
    <mergeCell ref="BM81:BN81"/>
    <mergeCell ref="BO81:BP81"/>
    <mergeCell ref="BQ81:BR81"/>
    <mergeCell ref="BS81:BU81"/>
    <mergeCell ref="BV81:BZ81"/>
    <mergeCell ref="CB81:CC81"/>
    <mergeCell ref="CD81:CE81"/>
    <mergeCell ref="BG82:BH82"/>
    <mergeCell ref="BI82:BJ82"/>
    <mergeCell ref="BK82:BL82"/>
    <mergeCell ref="BM82:BN82"/>
    <mergeCell ref="BO82:BP82"/>
    <mergeCell ref="BQ82:BR82"/>
    <mergeCell ref="BS82:BU82"/>
    <mergeCell ref="BV82:BZ82"/>
    <mergeCell ref="CB82:CC82"/>
    <mergeCell ref="CD82:CE82"/>
    <mergeCell ref="BG83:BH83"/>
    <mergeCell ref="BI83:BJ83"/>
    <mergeCell ref="BK83:BL83"/>
    <mergeCell ref="BM83:BN83"/>
    <mergeCell ref="BO83:BP83"/>
    <mergeCell ref="BQ83:BR83"/>
    <mergeCell ref="BS83:BU83"/>
    <mergeCell ref="BV83:BZ83"/>
    <mergeCell ref="CB83:CC83"/>
    <mergeCell ref="CD83:CE83"/>
    <mergeCell ref="BG84:BH84"/>
    <mergeCell ref="BI84:BJ84"/>
    <mergeCell ref="BK84:BL84"/>
    <mergeCell ref="BM84:BN84"/>
    <mergeCell ref="BO84:BP84"/>
    <mergeCell ref="BQ84:BR84"/>
    <mergeCell ref="BS84:BU84"/>
    <mergeCell ref="BV84:BZ84"/>
    <mergeCell ref="CB84:CC84"/>
    <mergeCell ref="CD84:CE84"/>
    <mergeCell ref="BG85:BH85"/>
    <mergeCell ref="BI85:BJ85"/>
    <mergeCell ref="BK85:BL85"/>
    <mergeCell ref="BM85:BN85"/>
    <mergeCell ref="BO85:BP85"/>
    <mergeCell ref="BQ85:BR85"/>
    <mergeCell ref="BS85:BU85"/>
    <mergeCell ref="BV85:BZ85"/>
    <mergeCell ref="BG86:BH86"/>
    <mergeCell ref="BI86:BJ86"/>
    <mergeCell ref="BK86:BL86"/>
    <mergeCell ref="BM86:BN86"/>
    <mergeCell ref="BO86:BP86"/>
    <mergeCell ref="BQ86:BR86"/>
    <mergeCell ref="BS86:BU86"/>
    <mergeCell ref="BV86:BZ86"/>
    <mergeCell ref="BG87:BH87"/>
    <mergeCell ref="BI87:BJ87"/>
    <mergeCell ref="BK87:BL87"/>
    <mergeCell ref="BM87:BN87"/>
    <mergeCell ref="BO87:BP87"/>
    <mergeCell ref="BQ87:BR87"/>
    <mergeCell ref="BS87:BU87"/>
    <mergeCell ref="BV87:BZ87"/>
    <mergeCell ref="BG88:BH88"/>
    <mergeCell ref="BI88:BJ88"/>
    <mergeCell ref="BK88:BL88"/>
    <mergeCell ref="BM88:BN88"/>
    <mergeCell ref="BO88:BP88"/>
    <mergeCell ref="BQ88:BR88"/>
    <mergeCell ref="BS88:BU88"/>
    <mergeCell ref="BV88:BZ88"/>
    <mergeCell ref="BG89:BH89"/>
    <mergeCell ref="BI89:BJ89"/>
    <mergeCell ref="BK89:BL89"/>
    <mergeCell ref="BM89:BN89"/>
    <mergeCell ref="BO89:BP89"/>
    <mergeCell ref="BQ89:BR89"/>
    <mergeCell ref="BS89:BU89"/>
    <mergeCell ref="BV89:BZ89"/>
    <mergeCell ref="BG90:BH90"/>
    <mergeCell ref="BI90:BJ90"/>
    <mergeCell ref="BK90:BL90"/>
    <mergeCell ref="BM90:BN90"/>
    <mergeCell ref="BO90:BP90"/>
    <mergeCell ref="BQ90:BR90"/>
    <mergeCell ref="BS90:BU90"/>
    <mergeCell ref="BV90:BZ90"/>
    <mergeCell ref="BG91:BH91"/>
    <mergeCell ref="BI91:BJ91"/>
    <mergeCell ref="BK91:BL91"/>
    <mergeCell ref="BM91:BN91"/>
    <mergeCell ref="BO91:BP91"/>
    <mergeCell ref="BQ91:BR91"/>
    <mergeCell ref="BS91:BU91"/>
    <mergeCell ref="BV91:BZ91"/>
    <mergeCell ref="BG92:BH92"/>
    <mergeCell ref="BI92:BJ92"/>
    <mergeCell ref="BK92:BL92"/>
    <mergeCell ref="BM92:BN92"/>
    <mergeCell ref="BO92:BP92"/>
    <mergeCell ref="BQ92:BR92"/>
    <mergeCell ref="BS92:BU92"/>
    <mergeCell ref="BV92:BZ92"/>
    <mergeCell ref="BG93:BH93"/>
    <mergeCell ref="BI93:BJ93"/>
    <mergeCell ref="BK93:BL93"/>
    <mergeCell ref="BM93:BN93"/>
    <mergeCell ref="BO93:BP93"/>
    <mergeCell ref="BQ93:BR93"/>
    <mergeCell ref="BS93:BU93"/>
    <mergeCell ref="BV93:BZ93"/>
    <mergeCell ref="BG94:BH94"/>
    <mergeCell ref="BI94:BJ94"/>
    <mergeCell ref="BK94:BL94"/>
    <mergeCell ref="BM94:BN94"/>
    <mergeCell ref="BO94:BP94"/>
    <mergeCell ref="BQ94:BR94"/>
    <mergeCell ref="BS94:BU94"/>
    <mergeCell ref="BV94:BZ94"/>
    <mergeCell ref="BG95:BH95"/>
    <mergeCell ref="BI95:BJ95"/>
    <mergeCell ref="BK95:BL95"/>
    <mergeCell ref="BM95:BN95"/>
    <mergeCell ref="BO95:BP95"/>
    <mergeCell ref="BQ95:BR95"/>
    <mergeCell ref="BS95:BU95"/>
    <mergeCell ref="BV95:BZ95"/>
    <mergeCell ref="BG96:BH96"/>
    <mergeCell ref="BI96:BJ96"/>
    <mergeCell ref="BK96:BL96"/>
    <mergeCell ref="BM96:BN96"/>
    <mergeCell ref="BO96:BP96"/>
    <mergeCell ref="BQ96:BR96"/>
    <mergeCell ref="BS96:BU96"/>
    <mergeCell ref="BV96:BZ96"/>
    <mergeCell ref="BG97:BH97"/>
    <mergeCell ref="BI97:BJ97"/>
    <mergeCell ref="BK97:BL97"/>
    <mergeCell ref="BM97:BN97"/>
    <mergeCell ref="BO97:BP97"/>
    <mergeCell ref="BQ97:BR97"/>
    <mergeCell ref="BS97:BU97"/>
    <mergeCell ref="BV97:BZ97"/>
    <mergeCell ref="BG98:BH98"/>
    <mergeCell ref="BI98:BJ98"/>
    <mergeCell ref="BK98:BL98"/>
    <mergeCell ref="BM98:BN98"/>
    <mergeCell ref="BO98:BP98"/>
    <mergeCell ref="BQ98:BR98"/>
    <mergeCell ref="BS98:BU98"/>
    <mergeCell ref="BV98:BZ98"/>
    <mergeCell ref="BG99:BH99"/>
    <mergeCell ref="BI99:BJ99"/>
    <mergeCell ref="BK99:BL99"/>
    <mergeCell ref="BM99:BN99"/>
    <mergeCell ref="BO99:BP99"/>
    <mergeCell ref="BQ99:BR99"/>
    <mergeCell ref="BS99:BU99"/>
    <mergeCell ref="BV99:BZ99"/>
    <mergeCell ref="BG100:BH100"/>
    <mergeCell ref="BI100:BJ100"/>
    <mergeCell ref="BK100:BL100"/>
    <mergeCell ref="BM100:BN100"/>
    <mergeCell ref="BO100:BP100"/>
    <mergeCell ref="BQ100:BR100"/>
    <mergeCell ref="BS100:BU100"/>
    <mergeCell ref="BV100:BZ100"/>
    <mergeCell ref="BG106:BH106"/>
    <mergeCell ref="BI106:BJ106"/>
    <mergeCell ref="BK106:BL106"/>
    <mergeCell ref="BM106:BN106"/>
    <mergeCell ref="BO106:BP106"/>
    <mergeCell ref="BQ106:BR106"/>
    <mergeCell ref="BS106:BU106"/>
    <mergeCell ref="BV106:BZ106"/>
    <mergeCell ref="BG101:BH101"/>
    <mergeCell ref="BI101:BJ101"/>
    <mergeCell ref="BK101:BL101"/>
    <mergeCell ref="BM101:BN101"/>
    <mergeCell ref="BO101:BP101"/>
    <mergeCell ref="BQ101:BR101"/>
    <mergeCell ref="BS101:BU101"/>
    <mergeCell ref="BV101:BZ101"/>
    <mergeCell ref="BG102:BH102"/>
    <mergeCell ref="BI102:BJ102"/>
    <mergeCell ref="BK102:BL102"/>
    <mergeCell ref="BM102:BN102"/>
    <mergeCell ref="BO102:BP102"/>
    <mergeCell ref="BQ102:BR102"/>
    <mergeCell ref="BS102:BU102"/>
    <mergeCell ref="BV102:BZ102"/>
    <mergeCell ref="BG103:BH103"/>
    <mergeCell ref="BI103:BJ103"/>
    <mergeCell ref="BK103:BL103"/>
    <mergeCell ref="BM103:BN103"/>
    <mergeCell ref="BO103:BP103"/>
    <mergeCell ref="BQ103:BR103"/>
    <mergeCell ref="BS103:BU103"/>
    <mergeCell ref="BV103:BZ103"/>
    <mergeCell ref="BG107:BH107"/>
    <mergeCell ref="BI107:BJ107"/>
    <mergeCell ref="BK107:BL107"/>
    <mergeCell ref="BM107:BN107"/>
    <mergeCell ref="BO107:BP107"/>
    <mergeCell ref="BQ107:BR107"/>
    <mergeCell ref="BS107:BU107"/>
    <mergeCell ref="BV107:BZ107"/>
    <mergeCell ref="BG108:BH108"/>
    <mergeCell ref="BI108:BJ108"/>
    <mergeCell ref="BK108:BL108"/>
    <mergeCell ref="BM108:BN108"/>
    <mergeCell ref="BO108:BP108"/>
    <mergeCell ref="BQ108:BR108"/>
    <mergeCell ref="BS108:BU108"/>
    <mergeCell ref="BV108:BZ108"/>
    <mergeCell ref="BG104:BH104"/>
    <mergeCell ref="BI104:BJ104"/>
    <mergeCell ref="BK104:BL104"/>
    <mergeCell ref="BM104:BN104"/>
    <mergeCell ref="BO104:BP104"/>
    <mergeCell ref="BQ104:BR104"/>
    <mergeCell ref="BS104:BU104"/>
    <mergeCell ref="BV104:BZ104"/>
    <mergeCell ref="BG105:BH105"/>
    <mergeCell ref="BI105:BJ105"/>
    <mergeCell ref="BK105:BL105"/>
    <mergeCell ref="BM105:BN105"/>
    <mergeCell ref="BO105:BP105"/>
    <mergeCell ref="BQ105:BR105"/>
    <mergeCell ref="BS105:BU105"/>
    <mergeCell ref="BV105:BZ105"/>
  </mergeCells>
  <conditionalFormatting sqref="AJ231:AJ233">
    <cfRule type="cellIs" dxfId="1030" priority="867" operator="lessThan">
      <formula>1</formula>
    </cfRule>
  </conditionalFormatting>
  <conditionalFormatting sqref="Z45:Z74">
    <cfRule type="cellIs" dxfId="1029" priority="1501" operator="lessThan">
      <formula>1</formula>
    </cfRule>
  </conditionalFormatting>
  <conditionalFormatting sqref="AH7:AH36 AJ7:AJ20 AN7:AN36 AP7:AP36 AJ24:AJ36">
    <cfRule type="cellIs" dxfId="1028" priority="1593" operator="lessThan">
      <formula>1</formula>
    </cfRule>
  </conditionalFormatting>
  <conditionalFormatting sqref="AH7:AH36 AJ7:AJ20 AN7:AN36 AP7:AP36 BC8 BC10:BC14 AJ24:AJ36">
    <cfRule type="cellIs" dxfId="1027" priority="1592" operator="lessThan">
      <formula>1</formula>
    </cfRule>
  </conditionalFormatting>
  <conditionalFormatting sqref="AU7:AU12 AU31:AU37">
    <cfRule type="cellIs" dxfId="1026" priority="1591" operator="lessThan">
      <formula>1</formula>
    </cfRule>
  </conditionalFormatting>
  <conditionalFormatting sqref="AL7:AL25 AL28:AL36">
    <cfRule type="cellIs" dxfId="1025" priority="1590" operator="lessThan">
      <formula>1</formula>
    </cfRule>
  </conditionalFormatting>
  <conditionalFormatting sqref="AL7:AL25 AL28:AL36">
    <cfRule type="cellIs" dxfId="1024" priority="1589" operator="lessThan">
      <formula>1</formula>
    </cfRule>
  </conditionalFormatting>
  <conditionalFormatting sqref="AH7:AH36 AJ7:AJ20 AL7:AL25 AN7:AN36 AP7:AP36 AJ24:AJ36 AL28:AL36">
    <cfRule type="cellIs" dxfId="1023" priority="1588" operator="notEqual">
      <formula>0</formula>
    </cfRule>
  </conditionalFormatting>
  <conditionalFormatting sqref="AF37">
    <cfRule type="cellIs" dxfId="1022" priority="1579" operator="lessThan">
      <formula>1</formula>
    </cfRule>
  </conditionalFormatting>
  <conditionalFormatting sqref="AF37">
    <cfRule type="cellIs" dxfId="1021" priority="1578" operator="lessThan">
      <formula>1</formula>
    </cfRule>
  </conditionalFormatting>
  <conditionalFormatting sqref="AF37">
    <cfRule type="cellIs" dxfId="1020" priority="1577" operator="notEqual">
      <formula>0</formula>
    </cfRule>
  </conditionalFormatting>
  <conditionalFormatting sqref="AF8:AF28 AF31:AF36">
    <cfRule type="cellIs" dxfId="1019" priority="1587" operator="lessThan">
      <formula>1</formula>
    </cfRule>
  </conditionalFormatting>
  <conditionalFormatting sqref="AF8:AF28 AF31:AF36">
    <cfRule type="cellIs" dxfId="1018" priority="1586" operator="lessThan">
      <formula>1</formula>
    </cfRule>
  </conditionalFormatting>
  <conditionalFormatting sqref="AF8:AF28 AF31:AF36">
    <cfRule type="cellIs" dxfId="1017" priority="1585" operator="notEqual">
      <formula>0</formula>
    </cfRule>
  </conditionalFormatting>
  <conditionalFormatting sqref="AH37 AJ37 AN37 AP37">
    <cfRule type="cellIs" dxfId="1016" priority="1584" operator="lessThan">
      <formula>1</formula>
    </cfRule>
  </conditionalFormatting>
  <conditionalFormatting sqref="AH37 AJ37 AN37 AP37">
    <cfRule type="cellIs" dxfId="1015" priority="1583" operator="lessThan">
      <formula>1</formula>
    </cfRule>
  </conditionalFormatting>
  <conditionalFormatting sqref="AL37">
    <cfRule type="cellIs" dxfId="1014" priority="1582" operator="lessThan">
      <formula>1</formula>
    </cfRule>
  </conditionalFormatting>
  <conditionalFormatting sqref="AL37">
    <cfRule type="cellIs" dxfId="1013" priority="1581" operator="lessThan">
      <formula>1</formula>
    </cfRule>
  </conditionalFormatting>
  <conditionalFormatting sqref="AH37 AJ37 AL37 AN37 AP37">
    <cfRule type="cellIs" dxfId="1012" priority="1580" operator="notEqual">
      <formula>0</formula>
    </cfRule>
  </conditionalFormatting>
  <conditionalFormatting sqref="BC9">
    <cfRule type="cellIs" dxfId="1011" priority="1576" operator="lessThan">
      <formula>1</formula>
    </cfRule>
  </conditionalFormatting>
  <conditionalFormatting sqref="B45:B46">
    <cfRule type="cellIs" dxfId="1010" priority="1521" operator="lessThan">
      <formula>1</formula>
    </cfRule>
  </conditionalFormatting>
  <conditionalFormatting sqref="H45:H46 B45:B46 H58:H59">
    <cfRule type="cellIs" dxfId="1009" priority="1520" operator="lessThan">
      <formula>1</formula>
    </cfRule>
  </conditionalFormatting>
  <conditionalFormatting sqref="B45:B46">
    <cfRule type="cellIs" dxfId="1008" priority="1519" operator="notEqual">
      <formula>0</formula>
    </cfRule>
  </conditionalFormatting>
  <conditionalFormatting sqref="B47:B74">
    <cfRule type="cellIs" dxfId="1007" priority="1518" operator="lessThan">
      <formula>1</formula>
    </cfRule>
  </conditionalFormatting>
  <conditionalFormatting sqref="B47:B74 H47:H57 H60:H74">
    <cfRule type="cellIs" dxfId="1006" priority="1517" operator="lessThan">
      <formula>1</formula>
    </cfRule>
  </conditionalFormatting>
  <conditionalFormatting sqref="B47:B74">
    <cfRule type="cellIs" dxfId="1005" priority="1516" operator="notEqual">
      <formula>0</formula>
    </cfRule>
  </conditionalFormatting>
  <conditionalFormatting sqref="Q45:Q46">
    <cfRule type="cellIs" dxfId="1004" priority="1515" operator="lessThan">
      <formula>1</formula>
    </cfRule>
  </conditionalFormatting>
  <conditionalFormatting sqref="Q45:Q46">
    <cfRule type="cellIs" dxfId="1003" priority="1514" operator="lessThan">
      <formula>1</formula>
    </cfRule>
  </conditionalFormatting>
  <conditionalFormatting sqref="Q45:Q46">
    <cfRule type="cellIs" dxfId="1002" priority="1513" operator="notEqual">
      <formula>0</formula>
    </cfRule>
  </conditionalFormatting>
  <conditionalFormatting sqref="Q47:Q74">
    <cfRule type="cellIs" dxfId="1001" priority="1512" operator="lessThan">
      <formula>1</formula>
    </cfRule>
  </conditionalFormatting>
  <conditionalFormatting sqref="Q47:Q74">
    <cfRule type="cellIs" dxfId="1000" priority="1511" operator="lessThan">
      <formula>1</formula>
    </cfRule>
  </conditionalFormatting>
  <conditionalFormatting sqref="Q47:Q74">
    <cfRule type="cellIs" dxfId="999" priority="1510" operator="notEqual">
      <formula>0</formula>
    </cfRule>
  </conditionalFormatting>
  <conditionalFormatting sqref="S45:S46">
    <cfRule type="cellIs" dxfId="998" priority="1509" operator="lessThan">
      <formula>1</formula>
    </cfRule>
  </conditionalFormatting>
  <conditionalFormatting sqref="S45:S46">
    <cfRule type="cellIs" dxfId="997" priority="1508" operator="lessThan">
      <formula>1</formula>
    </cfRule>
  </conditionalFormatting>
  <conditionalFormatting sqref="S45:S46">
    <cfRule type="cellIs" dxfId="996" priority="1507" operator="notEqual">
      <formula>0</formula>
    </cfRule>
  </conditionalFormatting>
  <conditionalFormatting sqref="S47:S74">
    <cfRule type="cellIs" dxfId="995" priority="1506" operator="lessThan">
      <formula>1</formula>
    </cfRule>
  </conditionalFormatting>
  <conditionalFormatting sqref="S47:S74">
    <cfRule type="cellIs" dxfId="994" priority="1505" operator="lessThan">
      <formula>1</formula>
    </cfRule>
  </conditionalFormatting>
  <conditionalFormatting sqref="S47:S74">
    <cfRule type="cellIs" dxfId="993" priority="1504" operator="notEqual">
      <formula>0</formula>
    </cfRule>
  </conditionalFormatting>
  <conditionalFormatting sqref="X58:X59 X45:X46">
    <cfRule type="cellIs" dxfId="992" priority="1503" operator="lessThan">
      <formula>1</formula>
    </cfRule>
  </conditionalFormatting>
  <conditionalFormatting sqref="X48:X57 X60:X74">
    <cfRule type="cellIs" dxfId="991" priority="1502" operator="lessThan">
      <formula>1</formula>
    </cfRule>
  </conditionalFormatting>
  <conditionalFormatting sqref="AL376:AL377">
    <cfRule type="cellIs" dxfId="990" priority="741" operator="lessThan">
      <formula>1</formula>
    </cfRule>
  </conditionalFormatting>
  <conditionalFormatting sqref="AL376:AL377">
    <cfRule type="cellIs" dxfId="989" priority="740" operator="lessThan">
      <formula>1</formula>
    </cfRule>
  </conditionalFormatting>
  <conditionalFormatting sqref="AF379:AF380">
    <cfRule type="cellIs" dxfId="988" priority="738" operator="lessThan">
      <formula>1</formula>
    </cfRule>
  </conditionalFormatting>
  <conditionalFormatting sqref="AF379:AF380">
    <cfRule type="cellIs" dxfId="987" priority="737" operator="lessThan">
      <formula>1</formula>
    </cfRule>
  </conditionalFormatting>
  <conditionalFormatting sqref="AF379:AF380">
    <cfRule type="cellIs" dxfId="986" priority="736" operator="notEqual">
      <formula>0</formula>
    </cfRule>
  </conditionalFormatting>
  <conditionalFormatting sqref="AF357">
    <cfRule type="cellIs" dxfId="985" priority="735" operator="lessThan">
      <formula>1</formula>
    </cfRule>
  </conditionalFormatting>
  <conditionalFormatting sqref="AF357">
    <cfRule type="cellIs" dxfId="984" priority="734" operator="lessThan">
      <formula>1</formula>
    </cfRule>
  </conditionalFormatting>
  <conditionalFormatting sqref="AF357">
    <cfRule type="cellIs" dxfId="983" priority="733" operator="notEqual">
      <formula>0</formula>
    </cfRule>
  </conditionalFormatting>
  <conditionalFormatting sqref="AH392:AH421 AJ392:AJ405 AN392:AN421 AP392:AP421 AJ409:AJ421">
    <cfRule type="cellIs" dxfId="982" priority="732" operator="lessThan">
      <formula>1</formula>
    </cfRule>
  </conditionalFormatting>
  <conditionalFormatting sqref="AH392:AH421 AJ392:AJ405 AN392:AN421 AP392:AP421 BC393 BC395:BC399 AJ409:AJ421">
    <cfRule type="cellIs" dxfId="981" priority="731" operator="lessThan">
      <formula>1</formula>
    </cfRule>
  </conditionalFormatting>
  <conditionalFormatting sqref="AH422 AJ422 AN422 AP422">
    <cfRule type="cellIs" dxfId="980" priority="723" operator="lessThan">
      <formula>1</formula>
    </cfRule>
  </conditionalFormatting>
  <conditionalFormatting sqref="AH422 AJ422 AN422 AP422">
    <cfRule type="cellIs" dxfId="979" priority="722" operator="lessThan">
      <formula>1</formula>
    </cfRule>
  </conditionalFormatting>
  <conditionalFormatting sqref="AF414:AF415">
    <cfRule type="cellIs" dxfId="978" priority="706" operator="lessThan">
      <formula>1</formula>
    </cfRule>
  </conditionalFormatting>
  <conditionalFormatting sqref="AF392">
    <cfRule type="cellIs" dxfId="977" priority="703" operator="lessThan">
      <formula>1</formula>
    </cfRule>
  </conditionalFormatting>
  <conditionalFormatting sqref="AU217:AU222">
    <cfRule type="cellIs" dxfId="976" priority="701" operator="lessThan">
      <formula>1</formula>
    </cfRule>
  </conditionalFormatting>
  <conditionalFormatting sqref="BV77 BV101:BV107">
    <cfRule type="cellIs" dxfId="975" priority="636" operator="lessThan">
      <formula>1</formula>
    </cfRule>
  </conditionalFormatting>
  <conditionalFormatting sqref="BM77 BM98:BM106 BM83:BM95">
    <cfRule type="cellIs" dxfId="974" priority="634" operator="lessThan">
      <formula>1</formula>
    </cfRule>
  </conditionalFormatting>
  <conditionalFormatting sqref="BG78:BG98 BG101:BG106">
    <cfRule type="cellIs" dxfId="973" priority="631" operator="lessThan">
      <formula>1</formula>
    </cfRule>
  </conditionalFormatting>
  <conditionalFormatting sqref="BK91:BK93">
    <cfRule type="cellIs" dxfId="972" priority="619" operator="lessThan">
      <formula>1</formula>
    </cfRule>
  </conditionalFormatting>
  <conditionalFormatting sqref="BK91:BK93">
    <cfRule type="cellIs" dxfId="971" priority="618" operator="lessThan">
      <formula>1</formula>
    </cfRule>
  </conditionalFormatting>
  <conditionalFormatting sqref="BK91:BK93">
    <cfRule type="cellIs" dxfId="970" priority="617" operator="notEqual">
      <formula>0</formula>
    </cfRule>
  </conditionalFormatting>
  <conditionalFormatting sqref="BM107">
    <cfRule type="cellIs" dxfId="969" priority="627" operator="lessThan">
      <formula>1</formula>
    </cfRule>
  </conditionalFormatting>
  <conditionalFormatting sqref="BM107">
    <cfRule type="cellIs" dxfId="968" priority="626" operator="lessThan">
      <formula>1</formula>
    </cfRule>
  </conditionalFormatting>
  <conditionalFormatting sqref="BI107 BK107 BM107 BO107 BQ107">
    <cfRule type="cellIs" dxfId="967" priority="625" operator="notEqual">
      <formula>0</formula>
    </cfRule>
  </conditionalFormatting>
  <conditionalFormatting sqref="BG107">
    <cfRule type="cellIs" dxfId="966" priority="624" operator="lessThan">
      <formula>1</formula>
    </cfRule>
  </conditionalFormatting>
  <conditionalFormatting sqref="BG107">
    <cfRule type="cellIs" dxfId="965" priority="623" operator="lessThan">
      <formula>1</formula>
    </cfRule>
  </conditionalFormatting>
  <conditionalFormatting sqref="CD79">
    <cfRule type="cellIs" dxfId="964" priority="621" operator="lessThan">
      <formula>1</formula>
    </cfRule>
  </conditionalFormatting>
  <conditionalFormatting sqref="BG113:BG133 BG136:BG141">
    <cfRule type="cellIs" dxfId="963" priority="601" operator="lessThan">
      <formula>1</formula>
    </cfRule>
  </conditionalFormatting>
  <conditionalFormatting sqref="BG113:BG133 BG136:BG141">
    <cfRule type="cellIs" dxfId="962" priority="600" operator="lessThan">
      <formula>1</formula>
    </cfRule>
  </conditionalFormatting>
  <conditionalFormatting sqref="BG113:BG133 BG136:BG141">
    <cfRule type="cellIs" dxfId="961" priority="599" operator="notEqual">
      <formula>0</formula>
    </cfRule>
  </conditionalFormatting>
  <conditionalFormatting sqref="BV112 BV136:BV142">
    <cfRule type="cellIs" dxfId="960" priority="605" operator="lessThan">
      <formula>1</formula>
    </cfRule>
  </conditionalFormatting>
  <conditionalFormatting sqref="BM112 BM133:BM141 BM128:BM130">
    <cfRule type="cellIs" dxfId="959" priority="604" operator="lessThan">
      <formula>1</formula>
    </cfRule>
  </conditionalFormatting>
  <conditionalFormatting sqref="BM112 BM133:BM141 BM128:BM130">
    <cfRule type="cellIs" dxfId="958" priority="603" operator="lessThan">
      <formula>1</formula>
    </cfRule>
  </conditionalFormatting>
  <conditionalFormatting sqref="BI112:BI141 BK112:BK125 BM112 BO112:BO141 BQ112:BQ141 BK129:BK141 BM133:BM141 BM128:BM130">
    <cfRule type="cellIs" dxfId="957" priority="602" operator="notEqual">
      <formula>0</formula>
    </cfRule>
  </conditionalFormatting>
  <conditionalFormatting sqref="BM142">
    <cfRule type="cellIs" dxfId="956" priority="595" operator="lessThan">
      <formula>1</formula>
    </cfRule>
  </conditionalFormatting>
  <conditionalFormatting sqref="CD114">
    <cfRule type="cellIs" dxfId="955" priority="590" operator="lessThan">
      <formula>1</formula>
    </cfRule>
  </conditionalFormatting>
  <conditionalFormatting sqref="BK126:BK128">
    <cfRule type="cellIs" dxfId="954" priority="588" operator="lessThan">
      <formula>1</formula>
    </cfRule>
  </conditionalFormatting>
  <conditionalFormatting sqref="BK126:BK128">
    <cfRule type="cellIs" dxfId="953" priority="587" operator="lessThan">
      <formula>1</formula>
    </cfRule>
  </conditionalFormatting>
  <conditionalFormatting sqref="BG112">
    <cfRule type="cellIs" dxfId="952" priority="579" operator="lessThan">
      <formula>1</formula>
    </cfRule>
  </conditionalFormatting>
  <conditionalFormatting sqref="BG112">
    <cfRule type="cellIs" dxfId="951" priority="578" operator="lessThan">
      <formula>1</formula>
    </cfRule>
  </conditionalFormatting>
  <conditionalFormatting sqref="BI147:BI176 BK147:BK160 BO147:BO176 BQ147:BQ176 BK164:BK176">
    <cfRule type="cellIs" dxfId="950" priority="576" operator="lessThan">
      <formula>1</formula>
    </cfRule>
  </conditionalFormatting>
  <conditionalFormatting sqref="BI147:BI176 BK147:BK160 BO147:BO176 BQ147:BQ176 CD148 CD150:CD154 BK164:BK176">
    <cfRule type="cellIs" dxfId="949" priority="575" operator="lessThan">
      <formula>1</formula>
    </cfRule>
  </conditionalFormatting>
  <conditionalFormatting sqref="BM177">
    <cfRule type="cellIs" dxfId="948" priority="565" operator="lessThan">
      <formula>1</formula>
    </cfRule>
  </conditionalFormatting>
  <conditionalFormatting sqref="BM177">
    <cfRule type="cellIs" dxfId="947" priority="564" operator="lessThan">
      <formula>1</formula>
    </cfRule>
  </conditionalFormatting>
  <conditionalFormatting sqref="BI177 BK177 BM177 BO177 BQ177">
    <cfRule type="cellIs" dxfId="946" priority="563" operator="notEqual">
      <formula>0</formula>
    </cfRule>
  </conditionalFormatting>
  <conditionalFormatting sqref="BM147:BM148 BM169:BM176">
    <cfRule type="cellIs" dxfId="945" priority="573" operator="lessThan">
      <formula>1</formula>
    </cfRule>
  </conditionalFormatting>
  <conditionalFormatting sqref="BM147:BM148 BM169:BM176">
    <cfRule type="cellIs" dxfId="944" priority="572" operator="lessThan">
      <formula>1</formula>
    </cfRule>
  </conditionalFormatting>
  <conditionalFormatting sqref="BI147:BI176 BK147:BK160 BM147:BM148 BO147:BO176 BQ147:BQ176 BK164:BK176 BM169:BM176">
    <cfRule type="cellIs" dxfId="943" priority="571" operator="notEqual">
      <formula>0</formula>
    </cfRule>
  </conditionalFormatting>
  <conditionalFormatting sqref="BG148:BG168 BG171:BG176">
    <cfRule type="cellIs" dxfId="942" priority="570" operator="lessThan">
      <formula>1</formula>
    </cfRule>
  </conditionalFormatting>
  <conditionalFormatting sqref="BG148:BG168 BG171:BG176">
    <cfRule type="cellIs" dxfId="941" priority="569" operator="lessThan">
      <formula>1</formula>
    </cfRule>
  </conditionalFormatting>
  <conditionalFormatting sqref="CD149">
    <cfRule type="cellIs" dxfId="940" priority="559" operator="lessThan">
      <formula>1</formula>
    </cfRule>
  </conditionalFormatting>
  <conditionalFormatting sqref="BI182:BI211 BK182:BK183 BO182:BO184 BQ182:BQ211 CD183 CD185:CD189 BK204:BK211 BO187:BO211">
    <cfRule type="cellIs" dxfId="939" priority="544" operator="lessThan">
      <formula>1</formula>
    </cfRule>
  </conditionalFormatting>
  <conditionalFormatting sqref="BG239:BG240">
    <cfRule type="cellIs" dxfId="938" priority="489" operator="lessThan">
      <formula>1</formula>
    </cfRule>
  </conditionalFormatting>
  <conditionalFormatting sqref="BG239:BG240">
    <cfRule type="cellIs" dxfId="937" priority="488" operator="lessThan">
      <formula>1</formula>
    </cfRule>
  </conditionalFormatting>
  <conditionalFormatting sqref="BG217">
    <cfRule type="cellIs" dxfId="936" priority="486" operator="lessThan">
      <formula>1</formula>
    </cfRule>
  </conditionalFormatting>
  <conditionalFormatting sqref="BG217">
    <cfRule type="cellIs" dxfId="935" priority="485" operator="lessThan">
      <formula>1</formula>
    </cfRule>
  </conditionalFormatting>
  <conditionalFormatting sqref="BG217">
    <cfRule type="cellIs" dxfId="934" priority="484" operator="notEqual">
      <formula>0</formula>
    </cfRule>
  </conditionalFormatting>
  <conditionalFormatting sqref="BI252 BK252:BK265 BO252:BO253 BQ252:BQ281 BK269:BK281 BI270:BI281 BO272:BO281">
    <cfRule type="cellIs" dxfId="933" priority="483" operator="lessThan">
      <formula>1</formula>
    </cfRule>
  </conditionalFormatting>
  <conditionalFormatting sqref="BI252 BK252:BK265 BO252:BO253 BQ252:BQ281 CD253 CD255:CD259 BK269:BK281 BI270:BI281 BO272:BO281">
    <cfRule type="cellIs" dxfId="932" priority="482" operator="lessThan">
      <formula>1</formula>
    </cfRule>
  </conditionalFormatting>
  <conditionalFormatting sqref="BM252:BM270 BM273:BM281">
    <cfRule type="cellIs" dxfId="931" priority="480" operator="lessThan">
      <formula>1</formula>
    </cfRule>
  </conditionalFormatting>
  <conditionalFormatting sqref="BM252:BM270 BM273:BM281">
    <cfRule type="cellIs" dxfId="930" priority="479" operator="lessThan">
      <formula>1</formula>
    </cfRule>
  </conditionalFormatting>
  <conditionalFormatting sqref="BG252">
    <cfRule type="cellIs" dxfId="929" priority="454" operator="lessThan">
      <formula>1</formula>
    </cfRule>
  </conditionalFormatting>
  <conditionalFormatting sqref="BI287:BI316 BK287 BO287:BO316 BQ287:BQ316 CD288 CD290:CD294 BK304:BK316 BK296:BK300">
    <cfRule type="cellIs" dxfId="928" priority="451" operator="lessThan">
      <formula>1</formula>
    </cfRule>
  </conditionalFormatting>
  <conditionalFormatting sqref="BV297:BV310">
    <cfRule type="cellIs" dxfId="927" priority="434" operator="lessThan">
      <formula>1</formula>
    </cfRule>
  </conditionalFormatting>
  <conditionalFormatting sqref="BI322:BI351 BK322:BK325 BO322 BQ322:BQ351 BK339:BK351 BK335 BO334:BO351">
    <cfRule type="cellIs" dxfId="926" priority="421" operator="lessThan">
      <formula>1</formula>
    </cfRule>
  </conditionalFormatting>
  <conditionalFormatting sqref="BI322:BI351 BK322:BK325 BO322 BQ322:BQ351 CD323 CD325:CD329 BK339:BK351 BK335 BO334:BO351">
    <cfRule type="cellIs" dxfId="925" priority="420" operator="lessThan">
      <formula>1</formula>
    </cfRule>
  </conditionalFormatting>
  <conditionalFormatting sqref="BG287">
    <cfRule type="cellIs" dxfId="924" priority="424" operator="lessThan">
      <formula>1</formula>
    </cfRule>
  </conditionalFormatting>
  <conditionalFormatting sqref="BG287">
    <cfRule type="cellIs" dxfId="923" priority="423" operator="lessThan">
      <formula>1</formula>
    </cfRule>
  </conditionalFormatting>
  <conditionalFormatting sqref="BG287">
    <cfRule type="cellIs" dxfId="922" priority="422" operator="notEqual">
      <formula>0</formula>
    </cfRule>
  </conditionalFormatting>
  <conditionalFormatting sqref="BM341:BM342">
    <cfRule type="cellIs" dxfId="921" priority="399" operator="lessThan">
      <formula>1</formula>
    </cfRule>
  </conditionalFormatting>
  <conditionalFormatting sqref="BM341:BM342">
    <cfRule type="cellIs" dxfId="920" priority="398" operator="lessThan">
      <formula>1</formula>
    </cfRule>
  </conditionalFormatting>
  <conditionalFormatting sqref="BG344:BG345">
    <cfRule type="cellIs" dxfId="919" priority="396" operator="lessThan">
      <formula>1</formula>
    </cfRule>
  </conditionalFormatting>
  <conditionalFormatting sqref="BG344:BG345">
    <cfRule type="cellIs" dxfId="918" priority="395" operator="lessThan">
      <formula>1</formula>
    </cfRule>
  </conditionalFormatting>
  <conditionalFormatting sqref="BG344:BG345">
    <cfRule type="cellIs" dxfId="917" priority="394" operator="notEqual">
      <formula>0</formula>
    </cfRule>
  </conditionalFormatting>
  <conditionalFormatting sqref="BG322">
    <cfRule type="cellIs" dxfId="916" priority="393" operator="lessThan">
      <formula>1</formula>
    </cfRule>
  </conditionalFormatting>
  <conditionalFormatting sqref="BG322">
    <cfRule type="cellIs" dxfId="915" priority="392" operator="lessThan">
      <formula>1</formula>
    </cfRule>
  </conditionalFormatting>
  <conditionalFormatting sqref="BG322">
    <cfRule type="cellIs" dxfId="914" priority="391" operator="notEqual">
      <formula>0</formula>
    </cfRule>
  </conditionalFormatting>
  <conditionalFormatting sqref="BI357:BI386 BK357:BK358 BO357:BO386 BQ357:BQ386 BK374:BK386 BK362:BK370">
    <cfRule type="cellIs" dxfId="913" priority="390" operator="lessThan">
      <formula>1</formula>
    </cfRule>
  </conditionalFormatting>
  <conditionalFormatting sqref="BI357:BI386 BK357:BK358 BO357:BO386 BQ357:BQ386 CD358 CD360:CD364 BK374:BK386 BK362:BK370">
    <cfRule type="cellIs" dxfId="912" priority="389" operator="lessThan">
      <formula>1</formula>
    </cfRule>
  </conditionalFormatting>
  <conditionalFormatting sqref="BI387 BK387 BO387 BQ387">
    <cfRule type="cellIs" dxfId="911" priority="381" operator="lessThan">
      <formula>1</formula>
    </cfRule>
  </conditionalFormatting>
  <conditionalFormatting sqref="BI387 BK387 BO387 BQ387">
    <cfRule type="cellIs" dxfId="910" priority="380" operator="lessThan">
      <formula>1</formula>
    </cfRule>
  </conditionalFormatting>
  <conditionalFormatting sqref="BG379:BG380">
    <cfRule type="cellIs" dxfId="909" priority="364" operator="lessThan">
      <formula>1</formula>
    </cfRule>
  </conditionalFormatting>
  <conditionalFormatting sqref="BG422">
    <cfRule type="cellIs" dxfId="908" priority="345" operator="lessThan">
      <formula>1</formula>
    </cfRule>
  </conditionalFormatting>
  <conditionalFormatting sqref="BG422">
    <cfRule type="cellIs" dxfId="907" priority="344" operator="lessThan">
      <formula>1</formula>
    </cfRule>
  </conditionalFormatting>
  <conditionalFormatting sqref="BV408:BV415">
    <cfRule type="cellIs" dxfId="906" priority="341" operator="lessThan">
      <formula>1</formula>
    </cfRule>
  </conditionalFormatting>
  <conditionalFormatting sqref="BG414:BG415">
    <cfRule type="cellIs" dxfId="905" priority="334" operator="lessThan">
      <formula>1</formula>
    </cfRule>
  </conditionalFormatting>
  <conditionalFormatting sqref="BG414:BG415">
    <cfRule type="cellIs" dxfId="904" priority="333" operator="lessThan">
      <formula>1</formula>
    </cfRule>
  </conditionalFormatting>
  <conditionalFormatting sqref="BG414:BG415">
    <cfRule type="cellIs" dxfId="903" priority="332" operator="notEqual">
      <formula>0</formula>
    </cfRule>
  </conditionalFormatting>
  <conditionalFormatting sqref="BV217">
    <cfRule type="cellIs" dxfId="902" priority="328" operator="lessThan">
      <formula>1</formula>
    </cfRule>
  </conditionalFormatting>
  <conditionalFormatting sqref="AU13:AU30">
    <cfRule type="cellIs" dxfId="901" priority="1086" operator="lessThan">
      <formula>1</formula>
    </cfRule>
  </conditionalFormatting>
  <conditionalFormatting sqref="AJ21:AJ23">
    <cfRule type="cellIs" dxfId="900" priority="1085" operator="lessThan">
      <formula>1</formula>
    </cfRule>
  </conditionalFormatting>
  <conditionalFormatting sqref="AJ21:AJ23">
    <cfRule type="cellIs" dxfId="899" priority="1084" operator="lessThan">
      <formula>1</formula>
    </cfRule>
  </conditionalFormatting>
  <conditionalFormatting sqref="AJ21:AJ23">
    <cfRule type="cellIs" dxfId="898" priority="1083" operator="notEqual">
      <formula>0</formula>
    </cfRule>
  </conditionalFormatting>
  <conditionalFormatting sqref="AL26:AL27">
    <cfRule type="cellIs" dxfId="897" priority="1082" operator="lessThan">
      <formula>1</formula>
    </cfRule>
  </conditionalFormatting>
  <conditionalFormatting sqref="AL26:AL27">
    <cfRule type="cellIs" dxfId="896" priority="1081" operator="lessThan">
      <formula>1</formula>
    </cfRule>
  </conditionalFormatting>
  <conditionalFormatting sqref="AL26:AL27">
    <cfRule type="cellIs" dxfId="895" priority="1080" operator="notEqual">
      <formula>0</formula>
    </cfRule>
  </conditionalFormatting>
  <conditionalFormatting sqref="AF29:AF30">
    <cfRule type="cellIs" dxfId="894" priority="1079" operator="lessThan">
      <formula>1</formula>
    </cfRule>
  </conditionalFormatting>
  <conditionalFormatting sqref="AF29:AF30">
    <cfRule type="cellIs" dxfId="893" priority="1078" operator="lessThan">
      <formula>1</formula>
    </cfRule>
  </conditionalFormatting>
  <conditionalFormatting sqref="AF29:AF30">
    <cfRule type="cellIs" dxfId="892" priority="1077" operator="notEqual">
      <formula>0</formula>
    </cfRule>
  </conditionalFormatting>
  <conditionalFormatting sqref="AF7">
    <cfRule type="cellIs" dxfId="891" priority="1076" operator="lessThan">
      <formula>1</formula>
    </cfRule>
  </conditionalFormatting>
  <conditionalFormatting sqref="AF7">
    <cfRule type="cellIs" dxfId="890" priority="1075" operator="lessThan">
      <formula>1</formula>
    </cfRule>
  </conditionalFormatting>
  <conditionalFormatting sqref="AF7">
    <cfRule type="cellIs" dxfId="889" priority="1074" operator="notEqual">
      <formula>0</formula>
    </cfRule>
  </conditionalFormatting>
  <conditionalFormatting sqref="D7:D36 F7:F20 J7:J36 L7:L36 F24:F36">
    <cfRule type="cellIs" dxfId="888" priority="1073" operator="lessThan">
      <formula>1</formula>
    </cfRule>
  </conditionalFormatting>
  <conditionalFormatting sqref="D7:D36 F7:F20 J7:J36 L7:L36 Y8 Y10:Y14 F24:F36">
    <cfRule type="cellIs" dxfId="887" priority="1072" operator="lessThan">
      <formula>1</formula>
    </cfRule>
  </conditionalFormatting>
  <conditionalFormatting sqref="Q7:Q12 Q31:Q37">
    <cfRule type="cellIs" dxfId="886" priority="1071" operator="lessThan">
      <formula>1</formula>
    </cfRule>
  </conditionalFormatting>
  <conditionalFormatting sqref="H7:H25 H28:H36">
    <cfRule type="cellIs" dxfId="885" priority="1070" operator="lessThan">
      <formula>1</formula>
    </cfRule>
  </conditionalFormatting>
  <conditionalFormatting sqref="H7:H25 H28:H36">
    <cfRule type="cellIs" dxfId="884" priority="1069" operator="lessThan">
      <formula>1</formula>
    </cfRule>
  </conditionalFormatting>
  <conditionalFormatting sqref="D7:D36 F7:F20 H7:H25 J7:J36 L7:L36 F24:F36 H28:H36">
    <cfRule type="cellIs" dxfId="883" priority="1068" operator="notEqual">
      <formula>0</formula>
    </cfRule>
  </conditionalFormatting>
  <conditionalFormatting sqref="B37">
    <cfRule type="cellIs" dxfId="882" priority="1059" operator="lessThan">
      <formula>1</formula>
    </cfRule>
  </conditionalFormatting>
  <conditionalFormatting sqref="B37">
    <cfRule type="cellIs" dxfId="881" priority="1058" operator="lessThan">
      <formula>1</formula>
    </cfRule>
  </conditionalFormatting>
  <conditionalFormatting sqref="B37">
    <cfRule type="cellIs" dxfId="880" priority="1057" operator="notEqual">
      <formula>0</formula>
    </cfRule>
  </conditionalFormatting>
  <conditionalFormatting sqref="B8:B28 B31:B36">
    <cfRule type="cellIs" dxfId="879" priority="1067" operator="lessThan">
      <formula>1</formula>
    </cfRule>
  </conditionalFormatting>
  <conditionalFormatting sqref="B8:B28 B31:B36">
    <cfRule type="cellIs" dxfId="878" priority="1066" operator="lessThan">
      <formula>1</formula>
    </cfRule>
  </conditionalFormatting>
  <conditionalFormatting sqref="B8:B28 B31:B36">
    <cfRule type="cellIs" dxfId="877" priority="1065" operator="notEqual">
      <formula>0</formula>
    </cfRule>
  </conditionalFormatting>
  <conditionalFormatting sqref="D37 F37 J37 L37">
    <cfRule type="cellIs" dxfId="876" priority="1064" operator="lessThan">
      <formula>1</formula>
    </cfRule>
  </conditionalFormatting>
  <conditionalFormatting sqref="D37 F37 J37 L37">
    <cfRule type="cellIs" dxfId="875" priority="1063" operator="lessThan">
      <formula>1</formula>
    </cfRule>
  </conditionalFormatting>
  <conditionalFormatting sqref="H37">
    <cfRule type="cellIs" dxfId="874" priority="1062" operator="lessThan">
      <formula>1</formula>
    </cfRule>
  </conditionalFormatting>
  <conditionalFormatting sqref="H37">
    <cfRule type="cellIs" dxfId="873" priority="1061" operator="lessThan">
      <formula>1</formula>
    </cfRule>
  </conditionalFormatting>
  <conditionalFormatting sqref="D37 F37 H37 J37 L37">
    <cfRule type="cellIs" dxfId="872" priority="1060" operator="notEqual">
      <formula>0</formula>
    </cfRule>
  </conditionalFormatting>
  <conditionalFormatting sqref="Y9">
    <cfRule type="cellIs" dxfId="871" priority="1056" operator="lessThan">
      <formula>1</formula>
    </cfRule>
  </conditionalFormatting>
  <conditionalFormatting sqref="Q13:Q30">
    <cfRule type="cellIs" dxfId="870" priority="1055" operator="lessThan">
      <formula>1</formula>
    </cfRule>
  </conditionalFormatting>
  <conditionalFormatting sqref="F21:F23">
    <cfRule type="cellIs" dxfId="869" priority="1054" operator="lessThan">
      <formula>1</formula>
    </cfRule>
  </conditionalFormatting>
  <conditionalFormatting sqref="F21:F23">
    <cfRule type="cellIs" dxfId="868" priority="1053" operator="lessThan">
      <formula>1</formula>
    </cfRule>
  </conditionalFormatting>
  <conditionalFormatting sqref="F21:F23">
    <cfRule type="cellIs" dxfId="867" priority="1052" operator="notEqual">
      <formula>0</formula>
    </cfRule>
  </conditionalFormatting>
  <conditionalFormatting sqref="H26:H27">
    <cfRule type="cellIs" dxfId="866" priority="1051" operator="lessThan">
      <formula>1</formula>
    </cfRule>
  </conditionalFormatting>
  <conditionalFormatting sqref="H26:H27">
    <cfRule type="cellIs" dxfId="865" priority="1050" operator="lessThan">
      <formula>1</formula>
    </cfRule>
  </conditionalFormatting>
  <conditionalFormatting sqref="H26:H27">
    <cfRule type="cellIs" dxfId="864" priority="1049" operator="notEqual">
      <formula>0</formula>
    </cfRule>
  </conditionalFormatting>
  <conditionalFormatting sqref="B29:B30">
    <cfRule type="cellIs" dxfId="863" priority="1048" operator="lessThan">
      <formula>1</formula>
    </cfRule>
  </conditionalFormatting>
  <conditionalFormatting sqref="B29:B30">
    <cfRule type="cellIs" dxfId="862" priority="1047" operator="lessThan">
      <formula>1</formula>
    </cfRule>
  </conditionalFormatting>
  <conditionalFormatting sqref="B29:B30">
    <cfRule type="cellIs" dxfId="861" priority="1046" operator="notEqual">
      <formula>0</formula>
    </cfRule>
  </conditionalFormatting>
  <conditionalFormatting sqref="B7">
    <cfRule type="cellIs" dxfId="860" priority="1045" operator="lessThan">
      <formula>1</formula>
    </cfRule>
  </conditionalFormatting>
  <conditionalFormatting sqref="B7">
    <cfRule type="cellIs" dxfId="859" priority="1044" operator="lessThan">
      <formula>1</formula>
    </cfRule>
  </conditionalFormatting>
  <conditionalFormatting sqref="B7">
    <cfRule type="cellIs" dxfId="858" priority="1043" operator="notEqual">
      <formula>0</formula>
    </cfRule>
  </conditionalFormatting>
  <conditionalFormatting sqref="AH42 AJ42:AJ49 AN42:AN45 AP42:AP71 AJ59:AJ71 AH48:AH71 AJ54:AJ55 AN57:AN71">
    <cfRule type="cellIs" dxfId="857" priority="1042" operator="lessThan">
      <formula>1</formula>
    </cfRule>
  </conditionalFormatting>
  <conditionalFormatting sqref="AH42 AJ42:AJ49 AN42:AN45 AP42:AP71 BC43 BC45:BC49 AJ59:AJ71 AH48:AH71 AJ54:AJ55 AN57:AN71">
    <cfRule type="cellIs" dxfId="856" priority="1041" operator="lessThan">
      <formula>1</formula>
    </cfRule>
  </conditionalFormatting>
  <conditionalFormatting sqref="AU66:AU72">
    <cfRule type="cellIs" dxfId="855" priority="1040" operator="lessThan">
      <formula>1</formula>
    </cfRule>
  </conditionalFormatting>
  <conditionalFormatting sqref="AL42:AL48 AL63:AL71 AL56:AL60">
    <cfRule type="cellIs" dxfId="854" priority="1039" operator="lessThan">
      <formula>1</formula>
    </cfRule>
  </conditionalFormatting>
  <conditionalFormatting sqref="AL42:AL48 AL63:AL71 AL56:AL60">
    <cfRule type="cellIs" dxfId="853" priority="1038" operator="lessThan">
      <formula>1</formula>
    </cfRule>
  </conditionalFormatting>
  <conditionalFormatting sqref="AH42 AJ42:AJ49 AL42:AL48 AN42:AN45 AP42:AP71 AJ59:AJ71 AL63:AL71 AH48:AH71 AJ54:AJ55 AN57:AN71 AL56:AL60">
    <cfRule type="cellIs" dxfId="852" priority="1037" operator="notEqual">
      <formula>0</formula>
    </cfRule>
  </conditionalFormatting>
  <conditionalFormatting sqref="AF72">
    <cfRule type="cellIs" dxfId="851" priority="1028" operator="lessThan">
      <formula>1</formula>
    </cfRule>
  </conditionalFormatting>
  <conditionalFormatting sqref="AF72">
    <cfRule type="cellIs" dxfId="850" priority="1027" operator="lessThan">
      <formula>1</formula>
    </cfRule>
  </conditionalFormatting>
  <conditionalFormatting sqref="AF72">
    <cfRule type="cellIs" dxfId="849" priority="1026" operator="notEqual">
      <formula>0</formula>
    </cfRule>
  </conditionalFormatting>
  <conditionalFormatting sqref="AF43:AF56 AF66:AF71 AF59:AF63">
    <cfRule type="cellIs" dxfId="848" priority="1036" operator="lessThan">
      <formula>1</formula>
    </cfRule>
  </conditionalFormatting>
  <conditionalFormatting sqref="AF43:AF56 AF66:AF71 AF59:AF63">
    <cfRule type="cellIs" dxfId="847" priority="1035" operator="lessThan">
      <formula>1</formula>
    </cfRule>
  </conditionalFormatting>
  <conditionalFormatting sqref="AF43:AF56 AF66:AF71 AF59:AF63">
    <cfRule type="cellIs" dxfId="846" priority="1034" operator="notEqual">
      <formula>0</formula>
    </cfRule>
  </conditionalFormatting>
  <conditionalFormatting sqref="AH72 AJ72 AN72 AP72">
    <cfRule type="cellIs" dxfId="845" priority="1033" operator="lessThan">
      <formula>1</formula>
    </cfRule>
  </conditionalFormatting>
  <conditionalFormatting sqref="AH72 AJ72 AN72 AP72">
    <cfRule type="cellIs" dxfId="844" priority="1032" operator="lessThan">
      <formula>1</formula>
    </cfRule>
  </conditionalFormatting>
  <conditionalFormatting sqref="AL72">
    <cfRule type="cellIs" dxfId="843" priority="1031" operator="lessThan">
      <formula>1</formula>
    </cfRule>
  </conditionalFormatting>
  <conditionalFormatting sqref="AL72">
    <cfRule type="cellIs" dxfId="842" priority="1030" operator="lessThan">
      <formula>1</formula>
    </cfRule>
  </conditionalFormatting>
  <conditionalFormatting sqref="AH72 AJ72 AL72 AN72 AP72">
    <cfRule type="cellIs" dxfId="841" priority="1029" operator="notEqual">
      <formula>0</formula>
    </cfRule>
  </conditionalFormatting>
  <conditionalFormatting sqref="BC44">
    <cfRule type="cellIs" dxfId="840" priority="1025" operator="lessThan">
      <formula>1</formula>
    </cfRule>
  </conditionalFormatting>
  <conditionalFormatting sqref="AU59:AU65">
    <cfRule type="cellIs" dxfId="839" priority="1024" operator="lessThan">
      <formula>1</formula>
    </cfRule>
  </conditionalFormatting>
  <conditionalFormatting sqref="AJ56:AJ58">
    <cfRule type="cellIs" dxfId="838" priority="1023" operator="lessThan">
      <formula>1</formula>
    </cfRule>
  </conditionalFormatting>
  <conditionalFormatting sqref="AJ56:AJ58">
    <cfRule type="cellIs" dxfId="837" priority="1022" operator="lessThan">
      <formula>1</formula>
    </cfRule>
  </conditionalFormatting>
  <conditionalFormatting sqref="AJ56:AJ58">
    <cfRule type="cellIs" dxfId="836" priority="1021" operator="notEqual">
      <formula>0</formula>
    </cfRule>
  </conditionalFormatting>
  <conditionalFormatting sqref="AL61:AL62">
    <cfRule type="cellIs" dxfId="835" priority="1020" operator="lessThan">
      <formula>1</formula>
    </cfRule>
  </conditionalFormatting>
  <conditionalFormatting sqref="AL61:AL62">
    <cfRule type="cellIs" dxfId="834" priority="1019" operator="lessThan">
      <formula>1</formula>
    </cfRule>
  </conditionalFormatting>
  <conditionalFormatting sqref="AL61:AL62">
    <cfRule type="cellIs" dxfId="833" priority="1018" operator="notEqual">
      <formula>0</formula>
    </cfRule>
  </conditionalFormatting>
  <conditionalFormatting sqref="AF64:AF65">
    <cfRule type="cellIs" dxfId="832" priority="1017" operator="lessThan">
      <formula>1</formula>
    </cfRule>
  </conditionalFormatting>
  <conditionalFormatting sqref="AF64:AF65">
    <cfRule type="cellIs" dxfId="831" priority="1016" operator="lessThan">
      <formula>1</formula>
    </cfRule>
  </conditionalFormatting>
  <conditionalFormatting sqref="AF64:AF65">
    <cfRule type="cellIs" dxfId="830" priority="1015" operator="notEqual">
      <formula>0</formula>
    </cfRule>
  </conditionalFormatting>
  <conditionalFormatting sqref="AF42">
    <cfRule type="cellIs" dxfId="829" priority="1014" operator="lessThan">
      <formula>1</formula>
    </cfRule>
  </conditionalFormatting>
  <conditionalFormatting sqref="AF42">
    <cfRule type="cellIs" dxfId="828" priority="1013" operator="lessThan">
      <formula>1</formula>
    </cfRule>
  </conditionalFormatting>
  <conditionalFormatting sqref="AF42">
    <cfRule type="cellIs" dxfId="827" priority="1012" operator="notEqual">
      <formula>0</formula>
    </cfRule>
  </conditionalFormatting>
  <conditionalFormatting sqref="AH77:AH106 AJ77:AJ90 AN77 AP77:AP85 AJ94:AJ106 AN98:AN106 AP89:AP106">
    <cfRule type="cellIs" dxfId="826" priority="1011" operator="lessThan">
      <formula>1</formula>
    </cfRule>
  </conditionalFormatting>
  <conditionalFormatting sqref="AH77:AH106 AJ77:AJ90 AN77 AP77:AP85 BC78 BC80:BC84 AJ94:AJ106 AN98:AN106 AP89:AP106">
    <cfRule type="cellIs" dxfId="825" priority="1010" operator="lessThan">
      <formula>1</formula>
    </cfRule>
  </conditionalFormatting>
  <conditionalFormatting sqref="AU77 AU101:AU107">
    <cfRule type="cellIs" dxfId="824" priority="1009" operator="lessThan">
      <formula>1</formula>
    </cfRule>
  </conditionalFormatting>
  <conditionalFormatting sqref="AL77:AL95 AL98:AL106">
    <cfRule type="cellIs" dxfId="823" priority="1008" operator="lessThan">
      <formula>1</formula>
    </cfRule>
  </conditionalFormatting>
  <conditionalFormatting sqref="AL77:AL95 AL98:AL106">
    <cfRule type="cellIs" dxfId="822" priority="1007" operator="lessThan">
      <formula>1</formula>
    </cfRule>
  </conditionalFormatting>
  <conditionalFormatting sqref="AH77:AH106 AJ77:AJ90 AL77:AL95 AN77 AP77:AP85 AJ94:AJ106 AL98:AL106 AN98:AN106 AP89:AP106">
    <cfRule type="cellIs" dxfId="821" priority="1006" operator="notEqual">
      <formula>0</formula>
    </cfRule>
  </conditionalFormatting>
  <conditionalFormatting sqref="AF107">
    <cfRule type="cellIs" dxfId="820" priority="997" operator="lessThan">
      <formula>1</formula>
    </cfRule>
  </conditionalFormatting>
  <conditionalFormatting sqref="AF107">
    <cfRule type="cellIs" dxfId="819" priority="996" operator="lessThan">
      <formula>1</formula>
    </cfRule>
  </conditionalFormatting>
  <conditionalFormatting sqref="AF107">
    <cfRule type="cellIs" dxfId="818" priority="995" operator="notEqual">
      <formula>0</formula>
    </cfRule>
  </conditionalFormatting>
  <conditionalFormatting sqref="AF78:AF98 AF101:AF106">
    <cfRule type="cellIs" dxfId="817" priority="1005" operator="lessThan">
      <formula>1</formula>
    </cfRule>
  </conditionalFormatting>
  <conditionalFormatting sqref="AF78:AF98 AF101:AF106">
    <cfRule type="cellIs" dxfId="816" priority="1004" operator="lessThan">
      <formula>1</formula>
    </cfRule>
  </conditionalFormatting>
  <conditionalFormatting sqref="AF78:AF98 AF101:AF106">
    <cfRule type="cellIs" dxfId="815" priority="1003" operator="notEqual">
      <formula>0</formula>
    </cfRule>
  </conditionalFormatting>
  <conditionalFormatting sqref="AH107 AJ107 AN107 AP107">
    <cfRule type="cellIs" dxfId="814" priority="1002" operator="lessThan">
      <formula>1</formula>
    </cfRule>
  </conditionalFormatting>
  <conditionalFormatting sqref="AH107 AJ107 AN107 AP107">
    <cfRule type="cellIs" dxfId="813" priority="1001" operator="lessThan">
      <formula>1</formula>
    </cfRule>
  </conditionalFormatting>
  <conditionalFormatting sqref="AL107">
    <cfRule type="cellIs" dxfId="812" priority="1000" operator="lessThan">
      <formula>1</formula>
    </cfRule>
  </conditionalFormatting>
  <conditionalFormatting sqref="AL107">
    <cfRule type="cellIs" dxfId="811" priority="999" operator="lessThan">
      <formula>1</formula>
    </cfRule>
  </conditionalFormatting>
  <conditionalFormatting sqref="AH107 AJ107 AL107 AN107 AP107">
    <cfRule type="cellIs" dxfId="810" priority="998" operator="notEqual">
      <formula>0</formula>
    </cfRule>
  </conditionalFormatting>
  <conditionalFormatting sqref="BC79">
    <cfRule type="cellIs" dxfId="809" priority="994" operator="lessThan">
      <formula>1</formula>
    </cfRule>
  </conditionalFormatting>
  <conditionalFormatting sqref="AU99:AU100">
    <cfRule type="cellIs" dxfId="808" priority="993" operator="lessThan">
      <formula>1</formula>
    </cfRule>
  </conditionalFormatting>
  <conditionalFormatting sqref="AJ91:AJ93">
    <cfRule type="cellIs" dxfId="807" priority="992" operator="lessThan">
      <formula>1</formula>
    </cfRule>
  </conditionalFormatting>
  <conditionalFormatting sqref="AJ91:AJ93">
    <cfRule type="cellIs" dxfId="806" priority="991" operator="lessThan">
      <formula>1</formula>
    </cfRule>
  </conditionalFormatting>
  <conditionalFormatting sqref="AJ91:AJ93">
    <cfRule type="cellIs" dxfId="805" priority="990" operator="notEqual">
      <formula>0</formula>
    </cfRule>
  </conditionalFormatting>
  <conditionalFormatting sqref="AL96:AL97">
    <cfRule type="cellIs" dxfId="804" priority="989" operator="lessThan">
      <formula>1</formula>
    </cfRule>
  </conditionalFormatting>
  <conditionalFormatting sqref="AL96:AL97">
    <cfRule type="cellIs" dxfId="803" priority="988" operator="lessThan">
      <formula>1</formula>
    </cfRule>
  </conditionalFormatting>
  <conditionalFormatting sqref="AL96:AL97">
    <cfRule type="cellIs" dxfId="802" priority="987" operator="notEqual">
      <formula>0</formula>
    </cfRule>
  </conditionalFormatting>
  <conditionalFormatting sqref="AF99:AF100">
    <cfRule type="cellIs" dxfId="801" priority="986" operator="lessThan">
      <formula>1</formula>
    </cfRule>
  </conditionalFormatting>
  <conditionalFormatting sqref="AF99:AF100">
    <cfRule type="cellIs" dxfId="800" priority="985" operator="lessThan">
      <formula>1</formula>
    </cfRule>
  </conditionalFormatting>
  <conditionalFormatting sqref="AF99:AF100">
    <cfRule type="cellIs" dxfId="799" priority="984" operator="notEqual">
      <formula>0</formula>
    </cfRule>
  </conditionalFormatting>
  <conditionalFormatting sqref="AF77">
    <cfRule type="cellIs" dxfId="798" priority="983" operator="lessThan">
      <formula>1</formula>
    </cfRule>
  </conditionalFormatting>
  <conditionalFormatting sqref="AF77">
    <cfRule type="cellIs" dxfId="797" priority="982" operator="lessThan">
      <formula>1</formula>
    </cfRule>
  </conditionalFormatting>
  <conditionalFormatting sqref="AF77">
    <cfRule type="cellIs" dxfId="796" priority="981" operator="notEqual">
      <formula>0</formula>
    </cfRule>
  </conditionalFormatting>
  <conditionalFormatting sqref="AH112:AH114 AJ112:AJ113 AN112:AN119 AP112 AJ129:AJ141 AH130:AH141 AN129:AN141 AP128:AP141">
    <cfRule type="cellIs" dxfId="795" priority="980" operator="lessThan">
      <formula>1</formula>
    </cfRule>
  </conditionalFormatting>
  <conditionalFormatting sqref="AH112:AH114 AJ112:AJ113 AN112:AN119 AP112 BC113 BC115:BC119 AJ129:AJ141 AH130:AH141 AN129:AN141 AP128:AP141">
    <cfRule type="cellIs" dxfId="794" priority="979" operator="lessThan">
      <formula>1</formula>
    </cfRule>
  </conditionalFormatting>
  <conditionalFormatting sqref="AU112 AU136:AU142">
    <cfRule type="cellIs" dxfId="793" priority="978" operator="lessThan">
      <formula>1</formula>
    </cfRule>
  </conditionalFormatting>
  <conditionalFormatting sqref="AL112:AL130 AL133:AL141">
    <cfRule type="cellIs" dxfId="792" priority="977" operator="lessThan">
      <formula>1</formula>
    </cfRule>
  </conditionalFormatting>
  <conditionalFormatting sqref="AL112:AL130 AL133:AL141">
    <cfRule type="cellIs" dxfId="791" priority="976" operator="lessThan">
      <formula>1</formula>
    </cfRule>
  </conditionalFormatting>
  <conditionalFormatting sqref="AH112:AH114 AJ112:AJ113 AL112:AL130 AN112:AN119 AP112 AJ129:AJ141 AL133:AL141 AH130:AH141 AN129:AN141 AP128:AP141">
    <cfRule type="cellIs" dxfId="790" priority="975" operator="notEqual">
      <formula>0</formula>
    </cfRule>
  </conditionalFormatting>
  <conditionalFormatting sqref="AF142">
    <cfRule type="cellIs" dxfId="789" priority="966" operator="lessThan">
      <formula>1</formula>
    </cfRule>
  </conditionalFormatting>
  <conditionalFormatting sqref="AF142">
    <cfRule type="cellIs" dxfId="788" priority="965" operator="lessThan">
      <formula>1</formula>
    </cfRule>
  </conditionalFormatting>
  <conditionalFormatting sqref="AF142">
    <cfRule type="cellIs" dxfId="787" priority="964" operator="notEqual">
      <formula>0</formula>
    </cfRule>
  </conditionalFormatting>
  <conditionalFormatting sqref="AF131:AF133 AF136:AF141">
    <cfRule type="cellIs" dxfId="786" priority="974" operator="lessThan">
      <formula>1</formula>
    </cfRule>
  </conditionalFormatting>
  <conditionalFormatting sqref="AF131:AF133 AF136:AF141">
    <cfRule type="cellIs" dxfId="785" priority="973" operator="lessThan">
      <formula>1</formula>
    </cfRule>
  </conditionalFormatting>
  <conditionalFormatting sqref="AF131:AF133 AF136:AF141">
    <cfRule type="cellIs" dxfId="784" priority="972" operator="notEqual">
      <formula>0</formula>
    </cfRule>
  </conditionalFormatting>
  <conditionalFormatting sqref="AH142 AJ142 AN142 AP142">
    <cfRule type="cellIs" dxfId="783" priority="971" operator="lessThan">
      <formula>1</formula>
    </cfRule>
  </conditionalFormatting>
  <conditionalFormatting sqref="AH142 AJ142 AN142 AP142">
    <cfRule type="cellIs" dxfId="782" priority="970" operator="lessThan">
      <formula>1</formula>
    </cfRule>
  </conditionalFormatting>
  <conditionalFormatting sqref="AL142">
    <cfRule type="cellIs" dxfId="781" priority="969" operator="lessThan">
      <formula>1</formula>
    </cfRule>
  </conditionalFormatting>
  <conditionalFormatting sqref="AL142">
    <cfRule type="cellIs" dxfId="780" priority="968" operator="lessThan">
      <formula>1</formula>
    </cfRule>
  </conditionalFormatting>
  <conditionalFormatting sqref="AH142 AJ142 AL142 AN142 AP142">
    <cfRule type="cellIs" dxfId="779" priority="967" operator="notEqual">
      <formula>0</formula>
    </cfRule>
  </conditionalFormatting>
  <conditionalFormatting sqref="BC114">
    <cfRule type="cellIs" dxfId="778" priority="963" operator="lessThan">
      <formula>1</formula>
    </cfRule>
  </conditionalFormatting>
  <conditionalFormatting sqref="AU131:AU135">
    <cfRule type="cellIs" dxfId="777" priority="962" operator="lessThan">
      <formula>1</formula>
    </cfRule>
  </conditionalFormatting>
  <conditionalFormatting sqref="AJ127:AJ128">
    <cfRule type="cellIs" dxfId="776" priority="961" operator="lessThan">
      <formula>1</formula>
    </cfRule>
  </conditionalFormatting>
  <conditionalFormatting sqref="AJ127:AJ128">
    <cfRule type="cellIs" dxfId="775" priority="960" operator="lessThan">
      <formula>1</formula>
    </cfRule>
  </conditionalFormatting>
  <conditionalFormatting sqref="AJ127:AJ128">
    <cfRule type="cellIs" dxfId="774" priority="959" operator="notEqual">
      <formula>0</formula>
    </cfRule>
  </conditionalFormatting>
  <conditionalFormatting sqref="AL131:AL132">
    <cfRule type="cellIs" dxfId="773" priority="958" operator="lessThan">
      <formula>1</formula>
    </cfRule>
  </conditionalFormatting>
  <conditionalFormatting sqref="AL131:AL132">
    <cfRule type="cellIs" dxfId="772" priority="957" operator="lessThan">
      <formula>1</formula>
    </cfRule>
  </conditionalFormatting>
  <conditionalFormatting sqref="AL131:AL132">
    <cfRule type="cellIs" dxfId="771" priority="956" operator="notEqual">
      <formula>0</formula>
    </cfRule>
  </conditionalFormatting>
  <conditionalFormatting sqref="AF134:AF135">
    <cfRule type="cellIs" dxfId="770" priority="955" operator="lessThan">
      <formula>1</formula>
    </cfRule>
  </conditionalFormatting>
  <conditionalFormatting sqref="AF134:AF135">
    <cfRule type="cellIs" dxfId="769" priority="954" operator="lessThan">
      <formula>1</formula>
    </cfRule>
  </conditionalFormatting>
  <conditionalFormatting sqref="AF134:AF135">
    <cfRule type="cellIs" dxfId="768" priority="953" operator="notEqual">
      <formula>0</formula>
    </cfRule>
  </conditionalFormatting>
  <conditionalFormatting sqref="AH147:AH176 AJ147:AJ149 AN147:AN153 AP147:AP176 AJ164:AJ176 AN163:AN176">
    <cfRule type="cellIs" dxfId="767" priority="949" operator="lessThan">
      <formula>1</formula>
    </cfRule>
  </conditionalFormatting>
  <conditionalFormatting sqref="AH147:AH176 AJ147:AJ149 AN147:AN153 AP147:AP176 BC148 BC150:BC154 AJ164:AJ176 AN163:AN176">
    <cfRule type="cellIs" dxfId="766" priority="948" operator="lessThan">
      <formula>1</formula>
    </cfRule>
  </conditionalFormatting>
  <conditionalFormatting sqref="AU147 AU171:AU177">
    <cfRule type="cellIs" dxfId="765" priority="947" operator="lessThan">
      <formula>1</formula>
    </cfRule>
  </conditionalFormatting>
  <conditionalFormatting sqref="AL147:AL150 AL168:AL176 AL158:AL165">
    <cfRule type="cellIs" dxfId="764" priority="946" operator="lessThan">
      <formula>1</formula>
    </cfRule>
  </conditionalFormatting>
  <conditionalFormatting sqref="AL147:AL150 AL168:AL176 AL158:AL165">
    <cfRule type="cellIs" dxfId="763" priority="945" operator="lessThan">
      <formula>1</formula>
    </cfRule>
  </conditionalFormatting>
  <conditionalFormatting sqref="AH147:AH176 AJ147:AJ149 AL147:AL150 AN147:AN153 AP147:AP176 AJ164:AJ176 AL168:AL176 AL158:AL165 AN163:AN176">
    <cfRule type="cellIs" dxfId="762" priority="944" operator="notEqual">
      <formula>0</formula>
    </cfRule>
  </conditionalFormatting>
  <conditionalFormatting sqref="AF177">
    <cfRule type="cellIs" dxfId="761" priority="935" operator="lessThan">
      <formula>1</formula>
    </cfRule>
  </conditionalFormatting>
  <conditionalFormatting sqref="AF177">
    <cfRule type="cellIs" dxfId="760" priority="934" operator="lessThan">
      <formula>1</formula>
    </cfRule>
  </conditionalFormatting>
  <conditionalFormatting sqref="AF177">
    <cfRule type="cellIs" dxfId="759" priority="933" operator="notEqual">
      <formula>0</formula>
    </cfRule>
  </conditionalFormatting>
  <conditionalFormatting sqref="AF165:AF168 AF171:AF176">
    <cfRule type="cellIs" dxfId="758" priority="943" operator="lessThan">
      <formula>1</formula>
    </cfRule>
  </conditionalFormatting>
  <conditionalFormatting sqref="AF165:AF168 AF171:AF176">
    <cfRule type="cellIs" dxfId="757" priority="942" operator="lessThan">
      <formula>1</formula>
    </cfRule>
  </conditionalFormatting>
  <conditionalFormatting sqref="AF165:AF168 AF171:AF176">
    <cfRule type="cellIs" dxfId="756" priority="941" operator="notEqual">
      <formula>0</formula>
    </cfRule>
  </conditionalFormatting>
  <conditionalFormatting sqref="AH177 AJ177 AN177 AP177">
    <cfRule type="cellIs" dxfId="755" priority="940" operator="lessThan">
      <formula>1</formula>
    </cfRule>
  </conditionalFormatting>
  <conditionalFormatting sqref="AH177 AJ177 AN177 AP177">
    <cfRule type="cellIs" dxfId="754" priority="939" operator="lessThan">
      <formula>1</formula>
    </cfRule>
  </conditionalFormatting>
  <conditionalFormatting sqref="AL177">
    <cfRule type="cellIs" dxfId="753" priority="938" operator="lessThan">
      <formula>1</formula>
    </cfRule>
  </conditionalFormatting>
  <conditionalFormatting sqref="AL177">
    <cfRule type="cellIs" dxfId="752" priority="937" operator="lessThan">
      <formula>1</formula>
    </cfRule>
  </conditionalFormatting>
  <conditionalFormatting sqref="AH177 AJ177 AL177 AN177 AP177">
    <cfRule type="cellIs" dxfId="751" priority="936" operator="notEqual">
      <formula>0</formula>
    </cfRule>
  </conditionalFormatting>
  <conditionalFormatting sqref="BC149">
    <cfRule type="cellIs" dxfId="750" priority="932" operator="lessThan">
      <formula>1</formula>
    </cfRule>
  </conditionalFormatting>
  <conditionalFormatting sqref="AU165:AU170">
    <cfRule type="cellIs" dxfId="749" priority="931" operator="lessThan">
      <formula>1</formula>
    </cfRule>
  </conditionalFormatting>
  <conditionalFormatting sqref="AJ161:AJ163">
    <cfRule type="cellIs" dxfId="748" priority="930" operator="lessThan">
      <formula>1</formula>
    </cfRule>
  </conditionalFormatting>
  <conditionalFormatting sqref="AJ161:AJ163">
    <cfRule type="cellIs" dxfId="747" priority="929" operator="lessThan">
      <formula>1</formula>
    </cfRule>
  </conditionalFormatting>
  <conditionalFormatting sqref="AJ161:AJ163">
    <cfRule type="cellIs" dxfId="746" priority="928" operator="notEqual">
      <formula>0</formula>
    </cfRule>
  </conditionalFormatting>
  <conditionalFormatting sqref="AL166:AL167">
    <cfRule type="cellIs" dxfId="745" priority="927" operator="lessThan">
      <formula>1</formula>
    </cfRule>
  </conditionalFormatting>
  <conditionalFormatting sqref="AL166:AL167">
    <cfRule type="cellIs" dxfId="744" priority="926" operator="lessThan">
      <formula>1</formula>
    </cfRule>
  </conditionalFormatting>
  <conditionalFormatting sqref="AL166:AL167">
    <cfRule type="cellIs" dxfId="743" priority="925" operator="notEqual">
      <formula>0</formula>
    </cfRule>
  </conditionalFormatting>
  <conditionalFormatting sqref="AF169:AF170">
    <cfRule type="cellIs" dxfId="742" priority="924" operator="lessThan">
      <formula>1</formula>
    </cfRule>
  </conditionalFormatting>
  <conditionalFormatting sqref="AF169:AF170">
    <cfRule type="cellIs" dxfId="741" priority="923" operator="lessThan">
      <formula>1</formula>
    </cfRule>
  </conditionalFormatting>
  <conditionalFormatting sqref="AF169:AF170">
    <cfRule type="cellIs" dxfId="740" priority="922" operator="notEqual">
      <formula>0</formula>
    </cfRule>
  </conditionalFormatting>
  <conditionalFormatting sqref="AH182:AH211 AJ182:AJ195 AN182:AN211 AP182 AJ199:AJ211 AP189:AP211">
    <cfRule type="cellIs" dxfId="739" priority="918" operator="lessThan">
      <formula>1</formula>
    </cfRule>
  </conditionalFormatting>
  <conditionalFormatting sqref="AH182:AH211 AJ182:AJ195 AN182:AN211 AP182 BC183 BC185:BC189 AJ199:AJ211 AP189:AP211">
    <cfRule type="cellIs" dxfId="738" priority="917" operator="lessThan">
      <formula>1</formula>
    </cfRule>
  </conditionalFormatting>
  <conditionalFormatting sqref="AU182 AU206:AU212">
    <cfRule type="cellIs" dxfId="737" priority="916" operator="lessThan">
      <formula>1</formula>
    </cfRule>
  </conditionalFormatting>
  <conditionalFormatting sqref="AL182:AL200 AL203:AL211">
    <cfRule type="cellIs" dxfId="736" priority="915" operator="lessThan">
      <formula>1</formula>
    </cfRule>
  </conditionalFormatting>
  <conditionalFormatting sqref="AL182:AL200 AL203:AL211">
    <cfRule type="cellIs" dxfId="735" priority="914" operator="lessThan">
      <formula>1</formula>
    </cfRule>
  </conditionalFormatting>
  <conditionalFormatting sqref="AH182:AH211 AJ182:AJ195 AL182:AL200 AN182:AN211 AP182 AJ199:AJ211 AL203:AL211 AP189:AP211">
    <cfRule type="cellIs" dxfId="734" priority="913" operator="notEqual">
      <formula>0</formula>
    </cfRule>
  </conditionalFormatting>
  <conditionalFormatting sqref="AF212">
    <cfRule type="cellIs" dxfId="733" priority="904" operator="lessThan">
      <formula>1</formula>
    </cfRule>
  </conditionalFormatting>
  <conditionalFormatting sqref="AF212">
    <cfRule type="cellIs" dxfId="732" priority="903" operator="lessThan">
      <formula>1</formula>
    </cfRule>
  </conditionalFormatting>
  <conditionalFormatting sqref="AF212">
    <cfRule type="cellIs" dxfId="731" priority="902" operator="notEqual">
      <formula>0</formula>
    </cfRule>
  </conditionalFormatting>
  <conditionalFormatting sqref="AF191:AF203 AF206:AF211">
    <cfRule type="cellIs" dxfId="730" priority="912" operator="lessThan">
      <formula>1</formula>
    </cfRule>
  </conditionalFormatting>
  <conditionalFormatting sqref="AF191:AF203 AF206:AF211">
    <cfRule type="cellIs" dxfId="729" priority="911" operator="lessThan">
      <formula>1</formula>
    </cfRule>
  </conditionalFormatting>
  <conditionalFormatting sqref="AF191:AF203 AF206:AF211">
    <cfRule type="cellIs" dxfId="728" priority="910" operator="notEqual">
      <formula>0</formula>
    </cfRule>
  </conditionalFormatting>
  <conditionalFormatting sqref="AH212 AJ212 AN212 AP212">
    <cfRule type="cellIs" dxfId="727" priority="909" operator="lessThan">
      <formula>1</formula>
    </cfRule>
  </conditionalFormatting>
  <conditionalFormatting sqref="AH212 AJ212 AN212 AP212">
    <cfRule type="cellIs" dxfId="726" priority="908" operator="lessThan">
      <formula>1</formula>
    </cfRule>
  </conditionalFormatting>
  <conditionalFormatting sqref="AL212">
    <cfRule type="cellIs" dxfId="725" priority="907" operator="lessThan">
      <formula>1</formula>
    </cfRule>
  </conditionalFormatting>
  <conditionalFormatting sqref="AL212">
    <cfRule type="cellIs" dxfId="724" priority="906" operator="lessThan">
      <formula>1</formula>
    </cfRule>
  </conditionalFormatting>
  <conditionalFormatting sqref="AH212 AJ212 AL212 AN212 AP212">
    <cfRule type="cellIs" dxfId="723" priority="905" operator="notEqual">
      <formula>0</formula>
    </cfRule>
  </conditionalFormatting>
  <conditionalFormatting sqref="BC184">
    <cfRule type="cellIs" dxfId="722" priority="901" operator="lessThan">
      <formula>1</formula>
    </cfRule>
  </conditionalFormatting>
  <conditionalFormatting sqref="AU191:AU205">
    <cfRule type="cellIs" dxfId="721" priority="900" operator="lessThan">
      <formula>1</formula>
    </cfRule>
  </conditionalFormatting>
  <conditionalFormatting sqref="AJ196:AJ198">
    <cfRule type="cellIs" dxfId="720" priority="899" operator="lessThan">
      <formula>1</formula>
    </cfRule>
  </conditionalFormatting>
  <conditionalFormatting sqref="AJ196:AJ198">
    <cfRule type="cellIs" dxfId="719" priority="898" operator="lessThan">
      <formula>1</formula>
    </cfRule>
  </conditionalFormatting>
  <conditionalFormatting sqref="AJ196:AJ198">
    <cfRule type="cellIs" dxfId="718" priority="897" operator="notEqual">
      <formula>0</formula>
    </cfRule>
  </conditionalFormatting>
  <conditionalFormatting sqref="AL201:AL202">
    <cfRule type="cellIs" dxfId="717" priority="896" operator="lessThan">
      <formula>1</formula>
    </cfRule>
  </conditionalFormatting>
  <conditionalFormatting sqref="AL201:AL202">
    <cfRule type="cellIs" dxfId="716" priority="895" operator="lessThan">
      <formula>1</formula>
    </cfRule>
  </conditionalFormatting>
  <conditionalFormatting sqref="AL201:AL202">
    <cfRule type="cellIs" dxfId="715" priority="894" operator="notEqual">
      <formula>0</formula>
    </cfRule>
  </conditionalFormatting>
  <conditionalFormatting sqref="AF204:AF205">
    <cfRule type="cellIs" dxfId="714" priority="893" operator="lessThan">
      <formula>1</formula>
    </cfRule>
  </conditionalFormatting>
  <conditionalFormatting sqref="AF204:AF205">
    <cfRule type="cellIs" dxfId="713" priority="892" operator="lessThan">
      <formula>1</formula>
    </cfRule>
  </conditionalFormatting>
  <conditionalFormatting sqref="AF204:AF205">
    <cfRule type="cellIs" dxfId="712" priority="891" operator="notEqual">
      <formula>0</formula>
    </cfRule>
  </conditionalFormatting>
  <conditionalFormatting sqref="AH217:AH236 AJ217:AJ230 AN217:AN246 AP217:AP246 AJ234:AJ246 AH240:AH246">
    <cfRule type="cellIs" dxfId="711" priority="887" operator="lessThan">
      <formula>1</formula>
    </cfRule>
  </conditionalFormatting>
  <conditionalFormatting sqref="AH217:AH236 AJ217:AJ230 AN217:AN246 AP217:AP246 BC218 BC220:BC224 AJ234:AJ246 AH240:AH246">
    <cfRule type="cellIs" dxfId="710" priority="886" operator="lessThan">
      <formula>1</formula>
    </cfRule>
  </conditionalFormatting>
  <conditionalFormatting sqref="AU241:AU247">
    <cfRule type="cellIs" dxfId="709" priority="885" operator="lessThan">
      <formula>1</formula>
    </cfRule>
  </conditionalFormatting>
  <conditionalFormatting sqref="AL217:AL235 AL238:AL246">
    <cfRule type="cellIs" dxfId="708" priority="884" operator="lessThan">
      <formula>1</formula>
    </cfRule>
  </conditionalFormatting>
  <conditionalFormatting sqref="AL217:AL235 AL238:AL246">
    <cfRule type="cellIs" dxfId="707" priority="883" operator="lessThan">
      <formula>1</formula>
    </cfRule>
  </conditionalFormatting>
  <conditionalFormatting sqref="AH217:AH236 AJ217:AJ230 AL217:AL235 AN217:AN246 AP217:AP246 AJ234:AJ246 AL238:AL246 AH240:AH246">
    <cfRule type="cellIs" dxfId="706" priority="882" operator="notEqual">
      <formula>0</formula>
    </cfRule>
  </conditionalFormatting>
  <conditionalFormatting sqref="AF247">
    <cfRule type="cellIs" dxfId="705" priority="873" operator="lessThan">
      <formula>1</formula>
    </cfRule>
  </conditionalFormatting>
  <conditionalFormatting sqref="AF247">
    <cfRule type="cellIs" dxfId="704" priority="872" operator="lessThan">
      <formula>1</formula>
    </cfRule>
  </conditionalFormatting>
  <conditionalFormatting sqref="AF247">
    <cfRule type="cellIs" dxfId="703" priority="871" operator="notEqual">
      <formula>0</formula>
    </cfRule>
  </conditionalFormatting>
  <conditionalFormatting sqref="AF218:AF238 AF241:AF246">
    <cfRule type="cellIs" dxfId="702" priority="881" operator="lessThan">
      <formula>1</formula>
    </cfRule>
  </conditionalFormatting>
  <conditionalFormatting sqref="AF218:AF238 AF241:AF246">
    <cfRule type="cellIs" dxfId="701" priority="880" operator="lessThan">
      <formula>1</formula>
    </cfRule>
  </conditionalFormatting>
  <conditionalFormatting sqref="AF218:AF238 AF241:AF246">
    <cfRule type="cellIs" dxfId="700" priority="879" operator="notEqual">
      <formula>0</formula>
    </cfRule>
  </conditionalFormatting>
  <conditionalFormatting sqref="AH247 AJ247 AN247 AP247">
    <cfRule type="cellIs" dxfId="699" priority="878" operator="lessThan">
      <formula>1</formula>
    </cfRule>
  </conditionalFormatting>
  <conditionalFormatting sqref="AH247 AJ247 AN247 AP247">
    <cfRule type="cellIs" dxfId="698" priority="877" operator="lessThan">
      <formula>1</formula>
    </cfRule>
  </conditionalFormatting>
  <conditionalFormatting sqref="AL247">
    <cfRule type="cellIs" dxfId="697" priority="876" operator="lessThan">
      <formula>1</formula>
    </cfRule>
  </conditionalFormatting>
  <conditionalFormatting sqref="AL247">
    <cfRule type="cellIs" dxfId="696" priority="875" operator="lessThan">
      <formula>1</formula>
    </cfRule>
  </conditionalFormatting>
  <conditionalFormatting sqref="AH247 AJ247 AL247 AN247 AP247">
    <cfRule type="cellIs" dxfId="695" priority="874" operator="notEqual">
      <formula>0</formula>
    </cfRule>
  </conditionalFormatting>
  <conditionalFormatting sqref="AU223:AU236">
    <cfRule type="cellIs" dxfId="694" priority="869" operator="lessThan">
      <formula>1</formula>
    </cfRule>
  </conditionalFormatting>
  <conditionalFormatting sqref="AJ231:AJ233">
    <cfRule type="cellIs" dxfId="693" priority="868" operator="lessThan">
      <formula>1</formula>
    </cfRule>
  </conditionalFormatting>
  <conditionalFormatting sqref="AJ231:AJ233">
    <cfRule type="cellIs" dxfId="692" priority="866" operator="notEqual">
      <formula>0</formula>
    </cfRule>
  </conditionalFormatting>
  <conditionalFormatting sqref="AL236:AL237">
    <cfRule type="cellIs" dxfId="691" priority="865" operator="lessThan">
      <formula>1</formula>
    </cfRule>
  </conditionalFormatting>
  <conditionalFormatting sqref="AL236:AL237">
    <cfRule type="cellIs" dxfId="690" priority="864" operator="lessThan">
      <formula>1</formula>
    </cfRule>
  </conditionalFormatting>
  <conditionalFormatting sqref="AL236:AL237">
    <cfRule type="cellIs" dxfId="689" priority="863" operator="notEqual">
      <formula>0</formula>
    </cfRule>
  </conditionalFormatting>
  <conditionalFormatting sqref="AF239:AF240">
    <cfRule type="cellIs" dxfId="688" priority="862" operator="lessThan">
      <formula>1</formula>
    </cfRule>
  </conditionalFormatting>
  <conditionalFormatting sqref="AF239:AF240">
    <cfRule type="cellIs" dxfId="687" priority="861" operator="lessThan">
      <formula>1</formula>
    </cfRule>
  </conditionalFormatting>
  <conditionalFormatting sqref="AF239:AF240">
    <cfRule type="cellIs" dxfId="686" priority="860" operator="notEqual">
      <formula>0</formula>
    </cfRule>
  </conditionalFormatting>
  <conditionalFormatting sqref="AF217">
    <cfRule type="cellIs" dxfId="685" priority="859" operator="lessThan">
      <formula>1</formula>
    </cfRule>
  </conditionalFormatting>
  <conditionalFormatting sqref="AF217">
    <cfRule type="cellIs" dxfId="684" priority="858" operator="lessThan">
      <formula>1</formula>
    </cfRule>
  </conditionalFormatting>
  <conditionalFormatting sqref="AF217">
    <cfRule type="cellIs" dxfId="683" priority="857" operator="notEqual">
      <formula>0</formula>
    </cfRule>
  </conditionalFormatting>
  <conditionalFormatting sqref="AH252:AH281 AJ252:AJ265 AN252:AN281 AP252:AP281 AJ269:AJ281">
    <cfRule type="cellIs" dxfId="682" priority="856" operator="lessThan">
      <formula>1</formula>
    </cfRule>
  </conditionalFormatting>
  <conditionalFormatting sqref="AH252:AH281 AJ252:AJ265 AN252:AN281 AP252:AP281 BC253 BC255:BC259 AJ269:AJ281">
    <cfRule type="cellIs" dxfId="681" priority="855" operator="lessThan">
      <formula>1</formula>
    </cfRule>
  </conditionalFormatting>
  <conditionalFormatting sqref="AU252:AU257 AU276:AU282">
    <cfRule type="cellIs" dxfId="680" priority="854" operator="lessThan">
      <formula>1</formula>
    </cfRule>
  </conditionalFormatting>
  <conditionalFormatting sqref="AL252:AL270 AL273:AL281">
    <cfRule type="cellIs" dxfId="679" priority="853" operator="lessThan">
      <formula>1</formula>
    </cfRule>
  </conditionalFormatting>
  <conditionalFormatting sqref="AL252:AL270 AL273:AL281">
    <cfRule type="cellIs" dxfId="678" priority="852" operator="lessThan">
      <formula>1</formula>
    </cfRule>
  </conditionalFormatting>
  <conditionalFormatting sqref="AH252:AH281 AJ252:AJ265 AL252:AL270 AN252:AN281 AP252:AP281 AJ269:AJ281 AL273:AL281">
    <cfRule type="cellIs" dxfId="677" priority="851" operator="notEqual">
      <formula>0</formula>
    </cfRule>
  </conditionalFormatting>
  <conditionalFormatting sqref="AF282">
    <cfRule type="cellIs" dxfId="676" priority="842" operator="lessThan">
      <formula>1</formula>
    </cfRule>
  </conditionalFormatting>
  <conditionalFormatting sqref="AF282">
    <cfRule type="cellIs" dxfId="675" priority="841" operator="lessThan">
      <formula>1</formula>
    </cfRule>
  </conditionalFormatting>
  <conditionalFormatting sqref="AF282">
    <cfRule type="cellIs" dxfId="674" priority="840" operator="notEqual">
      <formula>0</formula>
    </cfRule>
  </conditionalFormatting>
  <conditionalFormatting sqref="AF253:AF273 AF276:AF281">
    <cfRule type="cellIs" dxfId="673" priority="850" operator="lessThan">
      <formula>1</formula>
    </cfRule>
  </conditionalFormatting>
  <conditionalFormatting sqref="AF253:AF273 AF276:AF281">
    <cfRule type="cellIs" dxfId="672" priority="849" operator="lessThan">
      <formula>1</formula>
    </cfRule>
  </conditionalFormatting>
  <conditionalFormatting sqref="AF253:AF273 AF276:AF281">
    <cfRule type="cellIs" dxfId="671" priority="848" operator="notEqual">
      <formula>0</formula>
    </cfRule>
  </conditionalFormatting>
  <conditionalFormatting sqref="AH282 AJ282 AN282 AP282">
    <cfRule type="cellIs" dxfId="670" priority="847" operator="lessThan">
      <formula>1</formula>
    </cfRule>
  </conditionalFormatting>
  <conditionalFormatting sqref="AH282 AJ282 AN282 AP282">
    <cfRule type="cellIs" dxfId="669" priority="846" operator="lessThan">
      <formula>1</formula>
    </cfRule>
  </conditionalFormatting>
  <conditionalFormatting sqref="AL282">
    <cfRule type="cellIs" dxfId="668" priority="845" operator="lessThan">
      <formula>1</formula>
    </cfRule>
  </conditionalFormatting>
  <conditionalFormatting sqref="AL282">
    <cfRule type="cellIs" dxfId="667" priority="844" operator="lessThan">
      <formula>1</formula>
    </cfRule>
  </conditionalFormatting>
  <conditionalFormatting sqref="AH282 AJ282 AL282 AN282 AP282">
    <cfRule type="cellIs" dxfId="666" priority="843" operator="notEqual">
      <formula>0</formula>
    </cfRule>
  </conditionalFormatting>
  <conditionalFormatting sqref="BC254">
    <cfRule type="cellIs" dxfId="665" priority="839" operator="lessThan">
      <formula>1</formula>
    </cfRule>
  </conditionalFormatting>
  <conditionalFormatting sqref="AU258:AU275">
    <cfRule type="cellIs" dxfId="664" priority="838" operator="lessThan">
      <formula>1</formula>
    </cfRule>
  </conditionalFormatting>
  <conditionalFormatting sqref="AJ266:AJ268">
    <cfRule type="cellIs" dxfId="663" priority="837" operator="lessThan">
      <formula>1</formula>
    </cfRule>
  </conditionalFormatting>
  <conditionalFormatting sqref="AJ266:AJ268">
    <cfRule type="cellIs" dxfId="662" priority="836" operator="lessThan">
      <formula>1</formula>
    </cfRule>
  </conditionalFormatting>
  <conditionalFormatting sqref="AJ266:AJ268">
    <cfRule type="cellIs" dxfId="661" priority="835" operator="notEqual">
      <formula>0</formula>
    </cfRule>
  </conditionalFormatting>
  <conditionalFormatting sqref="AL271:AL272">
    <cfRule type="cellIs" dxfId="660" priority="834" operator="lessThan">
      <formula>1</formula>
    </cfRule>
  </conditionalFormatting>
  <conditionalFormatting sqref="AL271:AL272">
    <cfRule type="cellIs" dxfId="659" priority="833" operator="lessThan">
      <formula>1</formula>
    </cfRule>
  </conditionalFormatting>
  <conditionalFormatting sqref="AL271:AL272">
    <cfRule type="cellIs" dxfId="658" priority="832" operator="notEqual">
      <formula>0</formula>
    </cfRule>
  </conditionalFormatting>
  <conditionalFormatting sqref="AF274:AF275">
    <cfRule type="cellIs" dxfId="657" priority="831" operator="lessThan">
      <formula>1</formula>
    </cfRule>
  </conditionalFormatting>
  <conditionalFormatting sqref="AF274:AF275">
    <cfRule type="cellIs" dxfId="656" priority="830" operator="lessThan">
      <formula>1</formula>
    </cfRule>
  </conditionalFormatting>
  <conditionalFormatting sqref="AF274:AF275">
    <cfRule type="cellIs" dxfId="655" priority="829" operator="notEqual">
      <formula>0</formula>
    </cfRule>
  </conditionalFormatting>
  <conditionalFormatting sqref="AF252">
    <cfRule type="cellIs" dxfId="654" priority="828" operator="lessThan">
      <formula>1</formula>
    </cfRule>
  </conditionalFormatting>
  <conditionalFormatting sqref="AF252">
    <cfRule type="cellIs" dxfId="653" priority="827" operator="lessThan">
      <formula>1</formula>
    </cfRule>
  </conditionalFormatting>
  <conditionalFormatting sqref="AF252">
    <cfRule type="cellIs" dxfId="652" priority="826" operator="notEqual">
      <formula>0</formula>
    </cfRule>
  </conditionalFormatting>
  <conditionalFormatting sqref="AH287:AH316 AJ287:AJ293 AN287:AN293 AP287:AP293 AJ304:AJ316 AP295:AP316 AN295:AN316 AJ295:AJ300">
    <cfRule type="cellIs" dxfId="651" priority="825" operator="lessThan">
      <formula>1</formula>
    </cfRule>
  </conditionalFormatting>
  <conditionalFormatting sqref="AH287:AH316 AJ287:AJ293 AN287:AN293 AP287:AP293 BC288 BC290:BC294 AJ304:AJ316 AP295:AP316 AN295:AN316 AJ295:AJ300">
    <cfRule type="cellIs" dxfId="650" priority="824" operator="lessThan">
      <formula>1</formula>
    </cfRule>
  </conditionalFormatting>
  <conditionalFormatting sqref="AU311:AU317">
    <cfRule type="cellIs" dxfId="649" priority="823" operator="lessThan">
      <formula>1</formula>
    </cfRule>
  </conditionalFormatting>
  <conditionalFormatting sqref="AL287:AL293 AL308:AL316 AL295:AL305">
    <cfRule type="cellIs" dxfId="648" priority="822" operator="lessThan">
      <formula>1</formula>
    </cfRule>
  </conditionalFormatting>
  <conditionalFormatting sqref="AL287:AL293 AL308:AL316 AL295:AL305">
    <cfRule type="cellIs" dxfId="647" priority="821" operator="lessThan">
      <formula>1</formula>
    </cfRule>
  </conditionalFormatting>
  <conditionalFormatting sqref="AH287:AH316 AJ287:AJ293 AL287:AL293 AN287:AN293 AP287:AP293 AJ304:AJ316 AL308:AL316 AP295:AP316 AN295:AN316 AL295:AL305 AJ295:AJ300">
    <cfRule type="cellIs" dxfId="646" priority="820" operator="notEqual">
      <formula>0</formula>
    </cfRule>
  </conditionalFormatting>
  <conditionalFormatting sqref="AF317">
    <cfRule type="cellIs" dxfId="645" priority="811" operator="lessThan">
      <formula>1</formula>
    </cfRule>
  </conditionalFormatting>
  <conditionalFormatting sqref="AF317">
    <cfRule type="cellIs" dxfId="644" priority="810" operator="lessThan">
      <formula>1</formula>
    </cfRule>
  </conditionalFormatting>
  <conditionalFormatting sqref="AF317">
    <cfRule type="cellIs" dxfId="643" priority="809" operator="notEqual">
      <formula>0</formula>
    </cfRule>
  </conditionalFormatting>
  <conditionalFormatting sqref="AF288:AF308 AF311:AF316">
    <cfRule type="cellIs" dxfId="642" priority="819" operator="lessThan">
      <formula>1</formula>
    </cfRule>
  </conditionalFormatting>
  <conditionalFormatting sqref="AF288:AF308 AF311:AF316">
    <cfRule type="cellIs" dxfId="641" priority="818" operator="lessThan">
      <formula>1</formula>
    </cfRule>
  </conditionalFormatting>
  <conditionalFormatting sqref="AF288:AF308 AF311:AF316">
    <cfRule type="cellIs" dxfId="640" priority="817" operator="notEqual">
      <formula>0</formula>
    </cfRule>
  </conditionalFormatting>
  <conditionalFormatting sqref="AH317 AJ317 AN317 AP317">
    <cfRule type="cellIs" dxfId="639" priority="816" operator="lessThan">
      <formula>1</formula>
    </cfRule>
  </conditionalFormatting>
  <conditionalFormatting sqref="AH317 AJ317 AN317 AP317">
    <cfRule type="cellIs" dxfId="638" priority="815" operator="lessThan">
      <formula>1</formula>
    </cfRule>
  </conditionalFormatting>
  <conditionalFormatting sqref="AL317">
    <cfRule type="cellIs" dxfId="637" priority="814" operator="lessThan">
      <formula>1</formula>
    </cfRule>
  </conditionalFormatting>
  <conditionalFormatting sqref="AL317">
    <cfRule type="cellIs" dxfId="636" priority="813" operator="lessThan">
      <formula>1</formula>
    </cfRule>
  </conditionalFormatting>
  <conditionalFormatting sqref="AH317 AJ317 AL317 AN317 AP317">
    <cfRule type="cellIs" dxfId="635" priority="812" operator="notEqual">
      <formula>0</formula>
    </cfRule>
  </conditionalFormatting>
  <conditionalFormatting sqref="BC289">
    <cfRule type="cellIs" dxfId="634" priority="808" operator="lessThan">
      <formula>1</formula>
    </cfRule>
  </conditionalFormatting>
  <conditionalFormatting sqref="AU295:AU310">
    <cfRule type="cellIs" dxfId="633" priority="807" operator="lessThan">
      <formula>1</formula>
    </cfRule>
  </conditionalFormatting>
  <conditionalFormatting sqref="AJ301:AJ303">
    <cfRule type="cellIs" dxfId="632" priority="806" operator="lessThan">
      <formula>1</formula>
    </cfRule>
  </conditionalFormatting>
  <conditionalFormatting sqref="AJ301:AJ303">
    <cfRule type="cellIs" dxfId="631" priority="805" operator="lessThan">
      <formula>1</formula>
    </cfRule>
  </conditionalFormatting>
  <conditionalFormatting sqref="AJ301:AJ303">
    <cfRule type="cellIs" dxfId="630" priority="804" operator="notEqual">
      <formula>0</formula>
    </cfRule>
  </conditionalFormatting>
  <conditionalFormatting sqref="AL306:AL307">
    <cfRule type="cellIs" dxfId="629" priority="803" operator="lessThan">
      <formula>1</formula>
    </cfRule>
  </conditionalFormatting>
  <conditionalFormatting sqref="AL306:AL307">
    <cfRule type="cellIs" dxfId="628" priority="802" operator="lessThan">
      <formula>1</formula>
    </cfRule>
  </conditionalFormatting>
  <conditionalFormatting sqref="AL306:AL307">
    <cfRule type="cellIs" dxfId="627" priority="801" operator="notEqual">
      <formula>0</formula>
    </cfRule>
  </conditionalFormatting>
  <conditionalFormatting sqref="AF309:AF310">
    <cfRule type="cellIs" dxfId="626" priority="800" operator="lessThan">
      <formula>1</formula>
    </cfRule>
  </conditionalFormatting>
  <conditionalFormatting sqref="AF309:AF310">
    <cfRule type="cellIs" dxfId="625" priority="799" operator="lessThan">
      <formula>1</formula>
    </cfRule>
  </conditionalFormatting>
  <conditionalFormatting sqref="AF309:AF310">
    <cfRule type="cellIs" dxfId="624" priority="798" operator="notEqual">
      <formula>0</formula>
    </cfRule>
  </conditionalFormatting>
  <conditionalFormatting sqref="AF287">
    <cfRule type="cellIs" dxfId="623" priority="797" operator="lessThan">
      <formula>1</formula>
    </cfRule>
  </conditionalFormatting>
  <conditionalFormatting sqref="AF287">
    <cfRule type="cellIs" dxfId="622" priority="796" operator="lessThan">
      <formula>1</formula>
    </cfRule>
  </conditionalFormatting>
  <conditionalFormatting sqref="AF287">
    <cfRule type="cellIs" dxfId="621" priority="795" operator="notEqual">
      <formula>0</formula>
    </cfRule>
  </conditionalFormatting>
  <conditionalFormatting sqref="AH322:AH351 AJ322:AJ335 AN322:AN351 AP322:AP351 AJ339:AJ351">
    <cfRule type="cellIs" dxfId="620" priority="794" operator="lessThan">
      <formula>1</formula>
    </cfRule>
  </conditionalFormatting>
  <conditionalFormatting sqref="AH322:AH351 AJ322:AJ335 AN322:AN351 AP322:AP351 BC323 BC325:BC329 AJ339:AJ351">
    <cfRule type="cellIs" dxfId="619" priority="793" operator="lessThan">
      <formula>1</formula>
    </cfRule>
  </conditionalFormatting>
  <conditionalFormatting sqref="AU346:AU352">
    <cfRule type="cellIs" dxfId="618" priority="792" operator="lessThan">
      <formula>1</formula>
    </cfRule>
  </conditionalFormatting>
  <conditionalFormatting sqref="AL322:AL340 AL343:AL351">
    <cfRule type="cellIs" dxfId="617" priority="791" operator="lessThan">
      <formula>1</formula>
    </cfRule>
  </conditionalFormatting>
  <conditionalFormatting sqref="AL322:AL340 AL343:AL351">
    <cfRule type="cellIs" dxfId="616" priority="790" operator="lessThan">
      <formula>1</formula>
    </cfRule>
  </conditionalFormatting>
  <conditionalFormatting sqref="AH322:AH351 AJ322:AJ335 AL322:AL340 AN322:AN351 AP322:AP351 AJ339:AJ351 AL343:AL351">
    <cfRule type="cellIs" dxfId="615" priority="789" operator="notEqual">
      <formula>0</formula>
    </cfRule>
  </conditionalFormatting>
  <conditionalFormatting sqref="AF352">
    <cfRule type="cellIs" dxfId="614" priority="780" operator="lessThan">
      <formula>1</formula>
    </cfRule>
  </conditionalFormatting>
  <conditionalFormatting sqref="AF352">
    <cfRule type="cellIs" dxfId="613" priority="779" operator="lessThan">
      <formula>1</formula>
    </cfRule>
  </conditionalFormatting>
  <conditionalFormatting sqref="AF352">
    <cfRule type="cellIs" dxfId="612" priority="778" operator="notEqual">
      <formula>0</formula>
    </cfRule>
  </conditionalFormatting>
  <conditionalFormatting sqref="AF323:AF343 AF346:AF351">
    <cfRule type="cellIs" dxfId="611" priority="788" operator="lessThan">
      <formula>1</formula>
    </cfRule>
  </conditionalFormatting>
  <conditionalFormatting sqref="AF323:AF343 AF346:AF351">
    <cfRule type="cellIs" dxfId="610" priority="787" operator="lessThan">
      <formula>1</formula>
    </cfRule>
  </conditionalFormatting>
  <conditionalFormatting sqref="AF323:AF343 AF346:AF351">
    <cfRule type="cellIs" dxfId="609" priority="786" operator="notEqual">
      <formula>0</formula>
    </cfRule>
  </conditionalFormatting>
  <conditionalFormatting sqref="AH352 AJ352 AN352 AP352">
    <cfRule type="cellIs" dxfId="608" priority="785" operator="lessThan">
      <formula>1</formula>
    </cfRule>
  </conditionalFormatting>
  <conditionalFormatting sqref="AH352 AJ352 AN352 AP352">
    <cfRule type="cellIs" dxfId="607" priority="784" operator="lessThan">
      <formula>1</formula>
    </cfRule>
  </conditionalFormatting>
  <conditionalFormatting sqref="AL352">
    <cfRule type="cellIs" dxfId="606" priority="783" operator="lessThan">
      <formula>1</formula>
    </cfRule>
  </conditionalFormatting>
  <conditionalFormatting sqref="AL352">
    <cfRule type="cellIs" dxfId="605" priority="782" operator="lessThan">
      <formula>1</formula>
    </cfRule>
  </conditionalFormatting>
  <conditionalFormatting sqref="AH352 AJ352 AL352 AN352 AP352">
    <cfRule type="cellIs" dxfId="604" priority="781" operator="notEqual">
      <formula>0</formula>
    </cfRule>
  </conditionalFormatting>
  <conditionalFormatting sqref="BC324">
    <cfRule type="cellIs" dxfId="603" priority="777" operator="lessThan">
      <formula>1</formula>
    </cfRule>
  </conditionalFormatting>
  <conditionalFormatting sqref="AU329:AU345">
    <cfRule type="cellIs" dxfId="602" priority="776" operator="lessThan">
      <formula>1</formula>
    </cfRule>
  </conditionalFormatting>
  <conditionalFormatting sqref="AJ336:AJ338">
    <cfRule type="cellIs" dxfId="601" priority="775" operator="lessThan">
      <formula>1</formula>
    </cfRule>
  </conditionalFormatting>
  <conditionalFormatting sqref="AJ336:AJ338">
    <cfRule type="cellIs" dxfId="600" priority="774" operator="lessThan">
      <formula>1</formula>
    </cfRule>
  </conditionalFormatting>
  <conditionalFormatting sqref="AJ336:AJ338">
    <cfRule type="cellIs" dxfId="599" priority="773" operator="notEqual">
      <formula>0</formula>
    </cfRule>
  </conditionalFormatting>
  <conditionalFormatting sqref="AL341:AL342">
    <cfRule type="cellIs" dxfId="598" priority="772" operator="lessThan">
      <formula>1</formula>
    </cfRule>
  </conditionalFormatting>
  <conditionalFormatting sqref="AL341:AL342">
    <cfRule type="cellIs" dxfId="597" priority="771" operator="lessThan">
      <formula>1</formula>
    </cfRule>
  </conditionalFormatting>
  <conditionalFormatting sqref="AL341:AL342">
    <cfRule type="cellIs" dxfId="596" priority="770" operator="notEqual">
      <formula>0</formula>
    </cfRule>
  </conditionalFormatting>
  <conditionalFormatting sqref="AF344:AF345">
    <cfRule type="cellIs" dxfId="595" priority="769" operator="lessThan">
      <formula>1</formula>
    </cfRule>
  </conditionalFormatting>
  <conditionalFormatting sqref="AF344:AF345">
    <cfRule type="cellIs" dxfId="594" priority="768" operator="lessThan">
      <formula>1</formula>
    </cfRule>
  </conditionalFormatting>
  <conditionalFormatting sqref="AF344:AF345">
    <cfRule type="cellIs" dxfId="593" priority="767" operator="notEqual">
      <formula>0</formula>
    </cfRule>
  </conditionalFormatting>
  <conditionalFormatting sqref="AF322">
    <cfRule type="cellIs" dxfId="592" priority="766" operator="lessThan">
      <formula>1</formula>
    </cfRule>
  </conditionalFormatting>
  <conditionalFormatting sqref="AF322">
    <cfRule type="cellIs" dxfId="591" priority="765" operator="lessThan">
      <formula>1</formula>
    </cfRule>
  </conditionalFormatting>
  <conditionalFormatting sqref="AF322">
    <cfRule type="cellIs" dxfId="590" priority="764" operator="notEqual">
      <formula>0</formula>
    </cfRule>
  </conditionalFormatting>
  <conditionalFormatting sqref="AH357:AH386 AJ357:AJ370 AJ374:AJ386">
    <cfRule type="cellIs" dxfId="589" priority="763" operator="lessThan">
      <formula>1</formula>
    </cfRule>
  </conditionalFormatting>
  <conditionalFormatting sqref="AH357:AH386 AJ357:AJ370 BC358 BC360:BC364 AJ374:AJ386">
    <cfRule type="cellIs" dxfId="588" priority="762" operator="lessThan">
      <formula>1</formula>
    </cfRule>
  </conditionalFormatting>
  <conditionalFormatting sqref="AU381:AU387">
    <cfRule type="cellIs" dxfId="587" priority="761" operator="lessThan">
      <formula>1</formula>
    </cfRule>
  </conditionalFormatting>
  <conditionalFormatting sqref="AL357:AL375 AL378:AL386">
    <cfRule type="cellIs" dxfId="586" priority="760" operator="lessThan">
      <formula>1</formula>
    </cfRule>
  </conditionalFormatting>
  <conditionalFormatting sqref="AL357:AL375 AL378:AL386">
    <cfRule type="cellIs" dxfId="585" priority="759" operator="lessThan">
      <formula>1</formula>
    </cfRule>
  </conditionalFormatting>
  <conditionalFormatting sqref="AH357:AH386 AJ357:AJ370 AL357:AL375 AJ374:AJ386 AL378:AL386">
    <cfRule type="cellIs" dxfId="584" priority="758" operator="notEqual">
      <formula>0</formula>
    </cfRule>
  </conditionalFormatting>
  <conditionalFormatting sqref="AF387">
    <cfRule type="cellIs" dxfId="583" priority="749" operator="lessThan">
      <formula>1</formula>
    </cfRule>
  </conditionalFormatting>
  <conditionalFormatting sqref="AF387">
    <cfRule type="cellIs" dxfId="582" priority="748" operator="lessThan">
      <formula>1</formula>
    </cfRule>
  </conditionalFormatting>
  <conditionalFormatting sqref="AF387">
    <cfRule type="cellIs" dxfId="581" priority="747" operator="notEqual">
      <formula>0</formula>
    </cfRule>
  </conditionalFormatting>
  <conditionalFormatting sqref="AF358:AF378 AF381:AF386">
    <cfRule type="cellIs" dxfId="580" priority="757" operator="lessThan">
      <formula>1</formula>
    </cfRule>
  </conditionalFormatting>
  <conditionalFormatting sqref="AF358:AF378 AF381:AF386">
    <cfRule type="cellIs" dxfId="579" priority="756" operator="lessThan">
      <formula>1</formula>
    </cfRule>
  </conditionalFormatting>
  <conditionalFormatting sqref="AF358:AF378 AF381:AF386">
    <cfRule type="cellIs" dxfId="578" priority="755" operator="notEqual">
      <formula>0</formula>
    </cfRule>
  </conditionalFormatting>
  <conditionalFormatting sqref="AH387 AJ387">
    <cfRule type="cellIs" dxfId="577" priority="754" operator="lessThan">
      <formula>1</formula>
    </cfRule>
  </conditionalFormatting>
  <conditionalFormatting sqref="AH387 AJ387">
    <cfRule type="cellIs" dxfId="576" priority="753" operator="lessThan">
      <formula>1</formula>
    </cfRule>
  </conditionalFormatting>
  <conditionalFormatting sqref="AL387">
    <cfRule type="cellIs" dxfId="575" priority="752" operator="lessThan">
      <formula>1</formula>
    </cfRule>
  </conditionalFormatting>
  <conditionalFormatting sqref="AL387">
    <cfRule type="cellIs" dxfId="574" priority="751" operator="lessThan">
      <formula>1</formula>
    </cfRule>
  </conditionalFormatting>
  <conditionalFormatting sqref="AH387 AJ387 AL387">
    <cfRule type="cellIs" dxfId="573" priority="750" operator="notEqual">
      <formula>0</formula>
    </cfRule>
  </conditionalFormatting>
  <conditionalFormatting sqref="BC359">
    <cfRule type="cellIs" dxfId="572" priority="746" operator="lessThan">
      <formula>1</formula>
    </cfRule>
  </conditionalFormatting>
  <conditionalFormatting sqref="AJ371:AJ373">
    <cfRule type="cellIs" dxfId="571" priority="744" operator="lessThan">
      <formula>1</formula>
    </cfRule>
  </conditionalFormatting>
  <conditionalFormatting sqref="AJ371:AJ373">
    <cfRule type="cellIs" dxfId="570" priority="743" operator="lessThan">
      <formula>1</formula>
    </cfRule>
  </conditionalFormatting>
  <conditionalFormatting sqref="AJ371:AJ373">
    <cfRule type="cellIs" dxfId="569" priority="742" operator="notEqual">
      <formula>0</formula>
    </cfRule>
  </conditionalFormatting>
  <conditionalFormatting sqref="AL376:AL377">
    <cfRule type="cellIs" dxfId="568" priority="739" operator="notEqual">
      <formula>0</formula>
    </cfRule>
  </conditionalFormatting>
  <conditionalFormatting sqref="AU416:AU422">
    <cfRule type="cellIs" dxfId="567" priority="730" operator="lessThan">
      <formula>1</formula>
    </cfRule>
  </conditionalFormatting>
  <conditionalFormatting sqref="AL392:AL410 AL413:AL421">
    <cfRule type="cellIs" dxfId="566" priority="729" operator="lessThan">
      <formula>1</formula>
    </cfRule>
  </conditionalFormatting>
  <conditionalFormatting sqref="AL392:AL410 AL413:AL421">
    <cfRule type="cellIs" dxfId="565" priority="728" operator="lessThan">
      <formula>1</formula>
    </cfRule>
  </conditionalFormatting>
  <conditionalFormatting sqref="AH392:AH421 AJ392:AJ405 AL392:AL410 AN392:AN421 AP392:AP421 AJ409:AJ421 AL413:AL421">
    <cfRule type="cellIs" dxfId="564" priority="727" operator="notEqual">
      <formula>0</formula>
    </cfRule>
  </conditionalFormatting>
  <conditionalFormatting sqref="AF422">
    <cfRule type="cellIs" dxfId="563" priority="718" operator="lessThan">
      <formula>1</formula>
    </cfRule>
  </conditionalFormatting>
  <conditionalFormatting sqref="AF422">
    <cfRule type="cellIs" dxfId="562" priority="717" operator="lessThan">
      <formula>1</formula>
    </cfRule>
  </conditionalFormatting>
  <conditionalFormatting sqref="AF422">
    <cfRule type="cellIs" dxfId="561" priority="716" operator="notEqual">
      <formula>0</formula>
    </cfRule>
  </conditionalFormatting>
  <conditionalFormatting sqref="AF393:AF413 AF416:AF421">
    <cfRule type="cellIs" dxfId="560" priority="726" operator="lessThan">
      <formula>1</formula>
    </cfRule>
  </conditionalFormatting>
  <conditionalFormatting sqref="AF393:AF413 AF416:AF421">
    <cfRule type="cellIs" dxfId="559" priority="725" operator="lessThan">
      <formula>1</formula>
    </cfRule>
  </conditionalFormatting>
  <conditionalFormatting sqref="AF393:AF413 AF416:AF421">
    <cfRule type="cellIs" dxfId="558" priority="724" operator="notEqual">
      <formula>0</formula>
    </cfRule>
  </conditionalFormatting>
  <conditionalFormatting sqref="AL422">
    <cfRule type="cellIs" dxfId="557" priority="721" operator="lessThan">
      <formula>1</formula>
    </cfRule>
  </conditionalFormatting>
  <conditionalFormatting sqref="AL422">
    <cfRule type="cellIs" dxfId="556" priority="720" operator="lessThan">
      <formula>1</formula>
    </cfRule>
  </conditionalFormatting>
  <conditionalFormatting sqref="AH422 AJ422 AL422 AN422 AP422">
    <cfRule type="cellIs" dxfId="555" priority="719" operator="notEqual">
      <formula>0</formula>
    </cfRule>
  </conditionalFormatting>
  <conditionalFormatting sqref="BC394">
    <cfRule type="cellIs" dxfId="554" priority="715" operator="lessThan">
      <formula>1</formula>
    </cfRule>
  </conditionalFormatting>
  <conditionalFormatting sqref="AU399:AU415">
    <cfRule type="cellIs" dxfId="553" priority="714" operator="lessThan">
      <formula>1</formula>
    </cfRule>
  </conditionalFormatting>
  <conditionalFormatting sqref="AJ406:AJ408">
    <cfRule type="cellIs" dxfId="552" priority="713" operator="lessThan">
      <formula>1</formula>
    </cfRule>
  </conditionalFormatting>
  <conditionalFormatting sqref="AJ406:AJ408">
    <cfRule type="cellIs" dxfId="551" priority="712" operator="lessThan">
      <formula>1</formula>
    </cfRule>
  </conditionalFormatting>
  <conditionalFormatting sqref="AJ406:AJ408">
    <cfRule type="cellIs" dxfId="550" priority="711" operator="notEqual">
      <formula>0</formula>
    </cfRule>
  </conditionalFormatting>
  <conditionalFormatting sqref="AL411:AL412">
    <cfRule type="cellIs" dxfId="549" priority="710" operator="lessThan">
      <formula>1</formula>
    </cfRule>
  </conditionalFormatting>
  <conditionalFormatting sqref="AL411:AL412">
    <cfRule type="cellIs" dxfId="548" priority="709" operator="lessThan">
      <formula>1</formula>
    </cfRule>
  </conditionalFormatting>
  <conditionalFormatting sqref="AL411:AL412">
    <cfRule type="cellIs" dxfId="547" priority="708" operator="notEqual">
      <formula>0</formula>
    </cfRule>
  </conditionalFormatting>
  <conditionalFormatting sqref="AF414:AF415">
    <cfRule type="cellIs" dxfId="546" priority="707" operator="lessThan">
      <formula>1</formula>
    </cfRule>
  </conditionalFormatting>
  <conditionalFormatting sqref="AF414:AF415">
    <cfRule type="cellIs" dxfId="545" priority="705" operator="notEqual">
      <formula>0</formula>
    </cfRule>
  </conditionalFormatting>
  <conditionalFormatting sqref="AF392">
    <cfRule type="cellIs" dxfId="544" priority="704" operator="lessThan">
      <formula>1</formula>
    </cfRule>
  </conditionalFormatting>
  <conditionalFormatting sqref="AF392">
    <cfRule type="cellIs" dxfId="543" priority="702" operator="notEqual">
      <formula>0</formula>
    </cfRule>
  </conditionalFormatting>
  <conditionalFormatting sqref="BI77:BI106 BK77:BK90 BO77:BO106 BQ77:BQ106 BK94:BK106">
    <cfRule type="cellIs" dxfId="542" priority="638" operator="lessThan">
      <formula>1</formula>
    </cfRule>
  </conditionalFormatting>
  <conditionalFormatting sqref="BI77:BI106 BK77:BK90 BO77:BO106 BQ77:BQ106 CD78 CD80:CD84 BK94:BK106">
    <cfRule type="cellIs" dxfId="541" priority="637" operator="lessThan">
      <formula>1</formula>
    </cfRule>
  </conditionalFormatting>
  <conditionalFormatting sqref="BM77 BM98:BM106 BM83:BM95">
    <cfRule type="cellIs" dxfId="540" priority="635" operator="lessThan">
      <formula>1</formula>
    </cfRule>
  </conditionalFormatting>
  <conditionalFormatting sqref="BI77:BI106 BK77:BK90 BM77 BO77:BO106 BQ77:BQ106 BK94:BK106 BM98:BM106 BM83:BM95">
    <cfRule type="cellIs" dxfId="539" priority="633" operator="notEqual">
      <formula>0</formula>
    </cfRule>
  </conditionalFormatting>
  <conditionalFormatting sqref="BG107">
    <cfRule type="cellIs" dxfId="538" priority="622" operator="notEqual">
      <formula>0</formula>
    </cfRule>
  </conditionalFormatting>
  <conditionalFormatting sqref="BG78:BG98 BG101:BG106">
    <cfRule type="cellIs" dxfId="537" priority="632" operator="lessThan">
      <formula>1</formula>
    </cfRule>
  </conditionalFormatting>
  <conditionalFormatting sqref="BG78:BG98 BG101:BG106">
    <cfRule type="cellIs" dxfId="536" priority="630" operator="notEqual">
      <formula>0</formula>
    </cfRule>
  </conditionalFormatting>
  <conditionalFormatting sqref="BI107 BK107 BO107 BQ107">
    <cfRule type="cellIs" dxfId="535" priority="629" operator="lessThan">
      <formula>1</formula>
    </cfRule>
  </conditionalFormatting>
  <conditionalFormatting sqref="BI107 BK107 BO107 BQ107">
    <cfRule type="cellIs" dxfId="534" priority="628" operator="lessThan">
      <formula>1</formula>
    </cfRule>
  </conditionalFormatting>
  <conditionalFormatting sqref="BV83:BV100">
    <cfRule type="cellIs" dxfId="533" priority="620" operator="lessThan">
      <formula>1</formula>
    </cfRule>
  </conditionalFormatting>
  <conditionalFormatting sqref="BM96:BM97">
    <cfRule type="cellIs" dxfId="532" priority="616" operator="lessThan">
      <formula>1</formula>
    </cfRule>
  </conditionalFormatting>
  <conditionalFormatting sqref="BM96:BM97">
    <cfRule type="cellIs" dxfId="531" priority="615" operator="lessThan">
      <formula>1</formula>
    </cfRule>
  </conditionalFormatting>
  <conditionalFormatting sqref="BM96:BM97">
    <cfRule type="cellIs" dxfId="530" priority="614" operator="notEqual">
      <formula>0</formula>
    </cfRule>
  </conditionalFormatting>
  <conditionalFormatting sqref="BG99:BG100">
    <cfRule type="cellIs" dxfId="529" priority="613" operator="lessThan">
      <formula>1</formula>
    </cfRule>
  </conditionalFormatting>
  <conditionalFormatting sqref="BG99:BG100">
    <cfRule type="cellIs" dxfId="528" priority="612" operator="lessThan">
      <formula>1</formula>
    </cfRule>
  </conditionalFormatting>
  <conditionalFormatting sqref="BG99:BG100">
    <cfRule type="cellIs" dxfId="527" priority="611" operator="notEqual">
      <formula>0</formula>
    </cfRule>
  </conditionalFormatting>
  <conditionalFormatting sqref="BG77">
    <cfRule type="cellIs" dxfId="526" priority="610" operator="lessThan">
      <formula>1</formula>
    </cfRule>
  </conditionalFormatting>
  <conditionalFormatting sqref="BG77">
    <cfRule type="cellIs" dxfId="525" priority="609" operator="lessThan">
      <formula>1</formula>
    </cfRule>
  </conditionalFormatting>
  <conditionalFormatting sqref="BG77">
    <cfRule type="cellIs" dxfId="524" priority="608" operator="notEqual">
      <formula>0</formula>
    </cfRule>
  </conditionalFormatting>
  <conditionalFormatting sqref="BI112:BI141 BK112:BK125 BO112:BO141 BQ112:BQ141 BK129:BK141">
    <cfRule type="cellIs" dxfId="523" priority="607" operator="lessThan">
      <formula>1</formula>
    </cfRule>
  </conditionalFormatting>
  <conditionalFormatting sqref="BI112:BI141 BK112:BK125 BO112:BO141 BQ112:BQ141 CD113 CD115:CD119 BK129:BK141">
    <cfRule type="cellIs" dxfId="522" priority="606" operator="lessThan">
      <formula>1</formula>
    </cfRule>
  </conditionalFormatting>
  <conditionalFormatting sqref="BG142">
    <cfRule type="cellIs" dxfId="521" priority="593" operator="lessThan">
      <formula>1</formula>
    </cfRule>
  </conditionalFormatting>
  <conditionalFormatting sqref="BG142">
    <cfRule type="cellIs" dxfId="520" priority="592" operator="lessThan">
      <formula>1</formula>
    </cfRule>
  </conditionalFormatting>
  <conditionalFormatting sqref="BG142">
    <cfRule type="cellIs" dxfId="519" priority="591" operator="notEqual">
      <formula>0</formula>
    </cfRule>
  </conditionalFormatting>
  <conditionalFormatting sqref="BI142 BK142 BO142 BQ142">
    <cfRule type="cellIs" dxfId="518" priority="598" operator="lessThan">
      <formula>1</formula>
    </cfRule>
  </conditionalFormatting>
  <conditionalFormatting sqref="BI142 BK142 BO142 BQ142">
    <cfRule type="cellIs" dxfId="517" priority="597" operator="lessThan">
      <formula>1</formula>
    </cfRule>
  </conditionalFormatting>
  <conditionalFormatting sqref="BM142">
    <cfRule type="cellIs" dxfId="516" priority="596" operator="lessThan">
      <formula>1</formula>
    </cfRule>
  </conditionalFormatting>
  <conditionalFormatting sqref="BI142 BK142 BM142 BO142 BQ142">
    <cfRule type="cellIs" dxfId="515" priority="594" operator="notEqual">
      <formula>0</formula>
    </cfRule>
  </conditionalFormatting>
  <conditionalFormatting sqref="BV129:BV135">
    <cfRule type="cellIs" dxfId="514" priority="589" operator="lessThan">
      <formula>1</formula>
    </cfRule>
  </conditionalFormatting>
  <conditionalFormatting sqref="BK126:BK128">
    <cfRule type="cellIs" dxfId="513" priority="586" operator="notEqual">
      <formula>0</formula>
    </cfRule>
  </conditionalFormatting>
  <conditionalFormatting sqref="BM131:BM132">
    <cfRule type="cellIs" dxfId="512" priority="585" operator="lessThan">
      <formula>1</formula>
    </cfRule>
  </conditionalFormatting>
  <conditionalFormatting sqref="BM131:BM132">
    <cfRule type="cellIs" dxfId="511" priority="584" operator="lessThan">
      <formula>1</formula>
    </cfRule>
  </conditionalFormatting>
  <conditionalFormatting sqref="BM131:BM132">
    <cfRule type="cellIs" dxfId="510" priority="583" operator="notEqual">
      <formula>0</formula>
    </cfRule>
  </conditionalFormatting>
  <conditionalFormatting sqref="BG134:BG135">
    <cfRule type="cellIs" dxfId="509" priority="582" operator="lessThan">
      <formula>1</formula>
    </cfRule>
  </conditionalFormatting>
  <conditionalFormatting sqref="BG134:BG135">
    <cfRule type="cellIs" dxfId="508" priority="581" operator="lessThan">
      <formula>1</formula>
    </cfRule>
  </conditionalFormatting>
  <conditionalFormatting sqref="BG134:BG135">
    <cfRule type="cellIs" dxfId="507" priority="580" operator="notEqual">
      <formula>0</formula>
    </cfRule>
  </conditionalFormatting>
  <conditionalFormatting sqref="BG112">
    <cfRule type="cellIs" dxfId="506" priority="577" operator="notEqual">
      <formula>0</formula>
    </cfRule>
  </conditionalFormatting>
  <conditionalFormatting sqref="BV147:BV148 BV171:BV177">
    <cfRule type="cellIs" dxfId="505" priority="574" operator="lessThan">
      <formula>1</formula>
    </cfRule>
  </conditionalFormatting>
  <conditionalFormatting sqref="BG177">
    <cfRule type="cellIs" dxfId="504" priority="562" operator="lessThan">
      <formula>1</formula>
    </cfRule>
  </conditionalFormatting>
  <conditionalFormatting sqref="BG177">
    <cfRule type="cellIs" dxfId="503" priority="561" operator="lessThan">
      <formula>1</formula>
    </cfRule>
  </conditionalFormatting>
  <conditionalFormatting sqref="BG177">
    <cfRule type="cellIs" dxfId="502" priority="560" operator="notEqual">
      <formula>0</formula>
    </cfRule>
  </conditionalFormatting>
  <conditionalFormatting sqref="BG148:BG168 BG171:BG176">
    <cfRule type="cellIs" dxfId="501" priority="568" operator="notEqual">
      <formula>0</formula>
    </cfRule>
  </conditionalFormatting>
  <conditionalFormatting sqref="BI177 BK177 BO177 BQ177">
    <cfRule type="cellIs" dxfId="500" priority="567" operator="lessThan">
      <formula>1</formula>
    </cfRule>
  </conditionalFormatting>
  <conditionalFormatting sqref="BI177 BK177 BO177 BQ177">
    <cfRule type="cellIs" dxfId="499" priority="566" operator="lessThan">
      <formula>1</formula>
    </cfRule>
  </conditionalFormatting>
  <conditionalFormatting sqref="BV170">
    <cfRule type="cellIs" dxfId="498" priority="558" operator="lessThan">
      <formula>1</formula>
    </cfRule>
  </conditionalFormatting>
  <conditionalFormatting sqref="BK161:BK163">
    <cfRule type="cellIs" dxfId="497" priority="557" operator="lessThan">
      <formula>1</formula>
    </cfRule>
  </conditionalFormatting>
  <conditionalFormatting sqref="BK161:BK163">
    <cfRule type="cellIs" dxfId="496" priority="556" operator="lessThan">
      <formula>1</formula>
    </cfRule>
  </conditionalFormatting>
  <conditionalFormatting sqref="BK161:BK163">
    <cfRule type="cellIs" dxfId="495" priority="555" operator="notEqual">
      <formula>0</formula>
    </cfRule>
  </conditionalFormatting>
  <conditionalFormatting sqref="BG169:BG170">
    <cfRule type="cellIs" dxfId="494" priority="551" operator="lessThan">
      <formula>1</formula>
    </cfRule>
  </conditionalFormatting>
  <conditionalFormatting sqref="BG169:BG170">
    <cfRule type="cellIs" dxfId="493" priority="550" operator="lessThan">
      <formula>1</formula>
    </cfRule>
  </conditionalFormatting>
  <conditionalFormatting sqref="BG169:BG170">
    <cfRule type="cellIs" dxfId="492" priority="549" operator="notEqual">
      <formula>0</formula>
    </cfRule>
  </conditionalFormatting>
  <conditionalFormatting sqref="BG147">
    <cfRule type="cellIs" dxfId="491" priority="548" operator="lessThan">
      <formula>1</formula>
    </cfRule>
  </conditionalFormatting>
  <conditionalFormatting sqref="BG147">
    <cfRule type="cellIs" dxfId="490" priority="547" operator="lessThan">
      <formula>1</formula>
    </cfRule>
  </conditionalFormatting>
  <conditionalFormatting sqref="BG147">
    <cfRule type="cellIs" dxfId="489" priority="546" operator="notEqual">
      <formula>0</formula>
    </cfRule>
  </conditionalFormatting>
  <conditionalFormatting sqref="BI182:BI211 BK182:BK183 BO182:BO184 BQ182:BQ211 BK204:BK211 BO187:BO211">
    <cfRule type="cellIs" dxfId="488" priority="545" operator="lessThan">
      <formula>1</formula>
    </cfRule>
  </conditionalFormatting>
  <conditionalFormatting sqref="BV182 BV206:BV212">
    <cfRule type="cellIs" dxfId="487" priority="543" operator="lessThan">
      <formula>1</formula>
    </cfRule>
  </conditionalFormatting>
  <conditionalFormatting sqref="BM182 BM204:BM211">
    <cfRule type="cellIs" dxfId="486" priority="542" operator="lessThan">
      <formula>1</formula>
    </cfRule>
  </conditionalFormatting>
  <conditionalFormatting sqref="BM182 BM204:BM211">
    <cfRule type="cellIs" dxfId="485" priority="541" operator="lessThan">
      <formula>1</formula>
    </cfRule>
  </conditionalFormatting>
  <conditionalFormatting sqref="BI182:BI211 BK182:BK183 BM182 BO182:BO184 BQ182:BQ211 BK204:BK211 BM204:BM211 BO187:BO211">
    <cfRule type="cellIs" dxfId="484" priority="540" operator="notEqual">
      <formula>0</formula>
    </cfRule>
  </conditionalFormatting>
  <conditionalFormatting sqref="BG212">
    <cfRule type="cellIs" dxfId="483" priority="531" operator="lessThan">
      <formula>1</formula>
    </cfRule>
  </conditionalFormatting>
  <conditionalFormatting sqref="BG212">
    <cfRule type="cellIs" dxfId="482" priority="530" operator="lessThan">
      <formula>1</formula>
    </cfRule>
  </conditionalFormatting>
  <conditionalFormatting sqref="BG212">
    <cfRule type="cellIs" dxfId="481" priority="529" operator="notEqual">
      <formula>0</formula>
    </cfRule>
  </conditionalFormatting>
  <conditionalFormatting sqref="BG183:BG203 BG206:BG211">
    <cfRule type="cellIs" dxfId="480" priority="539" operator="lessThan">
      <formula>1</formula>
    </cfRule>
  </conditionalFormatting>
  <conditionalFormatting sqref="BG183:BG203 BG206:BG211">
    <cfRule type="cellIs" dxfId="479" priority="538" operator="lessThan">
      <formula>1</formula>
    </cfRule>
  </conditionalFormatting>
  <conditionalFormatting sqref="BG183:BG203 BG206:BG211">
    <cfRule type="cellIs" dxfId="478" priority="537" operator="notEqual">
      <formula>0</formula>
    </cfRule>
  </conditionalFormatting>
  <conditionalFormatting sqref="BI212 BK212 BO212 BQ212">
    <cfRule type="cellIs" dxfId="477" priority="536" operator="lessThan">
      <formula>1</formula>
    </cfRule>
  </conditionalFormatting>
  <conditionalFormatting sqref="BI212 BK212 BO212 BQ212">
    <cfRule type="cellIs" dxfId="476" priority="535" operator="lessThan">
      <formula>1</formula>
    </cfRule>
  </conditionalFormatting>
  <conditionalFormatting sqref="BM212">
    <cfRule type="cellIs" dxfId="475" priority="534" operator="lessThan">
      <formula>1</formula>
    </cfRule>
  </conditionalFormatting>
  <conditionalFormatting sqref="BM212">
    <cfRule type="cellIs" dxfId="474" priority="533" operator="lessThan">
      <formula>1</formula>
    </cfRule>
  </conditionalFormatting>
  <conditionalFormatting sqref="BI212 BK212 BM212 BO212 BQ212">
    <cfRule type="cellIs" dxfId="473" priority="532" operator="notEqual">
      <formula>0</formula>
    </cfRule>
  </conditionalFormatting>
  <conditionalFormatting sqref="CD184">
    <cfRule type="cellIs" dxfId="472" priority="528" operator="lessThan">
      <formula>1</formula>
    </cfRule>
  </conditionalFormatting>
  <conditionalFormatting sqref="BV204:BV205">
    <cfRule type="cellIs" dxfId="471" priority="527" operator="lessThan">
      <formula>1</formula>
    </cfRule>
  </conditionalFormatting>
  <conditionalFormatting sqref="BG204:BG205">
    <cfRule type="cellIs" dxfId="470" priority="520" operator="lessThan">
      <formula>1</formula>
    </cfRule>
  </conditionalFormatting>
  <conditionalFormatting sqref="BG204:BG205">
    <cfRule type="cellIs" dxfId="469" priority="519" operator="lessThan">
      <formula>1</formula>
    </cfRule>
  </conditionalFormatting>
  <conditionalFormatting sqref="BG204:BG205">
    <cfRule type="cellIs" dxfId="468" priority="518" operator="notEqual">
      <formula>0</formula>
    </cfRule>
  </conditionalFormatting>
  <conditionalFormatting sqref="BG182">
    <cfRule type="cellIs" dxfId="467" priority="517" operator="lessThan">
      <formula>1</formula>
    </cfRule>
  </conditionalFormatting>
  <conditionalFormatting sqref="BG182">
    <cfRule type="cellIs" dxfId="466" priority="516" operator="lessThan">
      <formula>1</formula>
    </cfRule>
  </conditionalFormatting>
  <conditionalFormatting sqref="BG182">
    <cfRule type="cellIs" dxfId="465" priority="515" operator="notEqual">
      <formula>0</formula>
    </cfRule>
  </conditionalFormatting>
  <conditionalFormatting sqref="BI217:BI246 BK217:BK230 BO217 BQ217:BQ246 BK234:BK246 BO230:BO246">
    <cfRule type="cellIs" dxfId="464" priority="514" operator="lessThan">
      <formula>1</formula>
    </cfRule>
  </conditionalFormatting>
  <conditionalFormatting sqref="BI217:BI246 BK217:BK230 BO217 BQ217:BQ246 CD218 CD220:CD224 BK234:BK246 BO230:BO246">
    <cfRule type="cellIs" dxfId="463" priority="513" operator="lessThan">
      <formula>1</formula>
    </cfRule>
  </conditionalFormatting>
  <conditionalFormatting sqref="BV241:BV247">
    <cfRule type="cellIs" dxfId="462" priority="512" operator="lessThan">
      <formula>1</formula>
    </cfRule>
  </conditionalFormatting>
  <conditionalFormatting sqref="BM217 BM238:BM246 BM231:BM235">
    <cfRule type="cellIs" dxfId="461" priority="511" operator="lessThan">
      <formula>1</formula>
    </cfRule>
  </conditionalFormatting>
  <conditionalFormatting sqref="BM217 BM238:BM246 BM231:BM235">
    <cfRule type="cellIs" dxfId="460" priority="510" operator="lessThan">
      <formula>1</formula>
    </cfRule>
  </conditionalFormatting>
  <conditionalFormatting sqref="BI217:BI246 BK217:BK230 BM217 BO217 BQ217:BQ246 BK234:BK246 BM238:BM246 BM231:BM235 BO230:BO246">
    <cfRule type="cellIs" dxfId="459" priority="509" operator="notEqual">
      <formula>0</formula>
    </cfRule>
  </conditionalFormatting>
  <conditionalFormatting sqref="BG247">
    <cfRule type="cellIs" dxfId="458" priority="500" operator="lessThan">
      <formula>1</formula>
    </cfRule>
  </conditionalFormatting>
  <conditionalFormatting sqref="BG247">
    <cfRule type="cellIs" dxfId="457" priority="499" operator="lessThan">
      <formula>1</formula>
    </cfRule>
  </conditionalFormatting>
  <conditionalFormatting sqref="BG247">
    <cfRule type="cellIs" dxfId="456" priority="498" operator="notEqual">
      <formula>0</formula>
    </cfRule>
  </conditionalFormatting>
  <conditionalFormatting sqref="BG218:BG238 BG241:BG246">
    <cfRule type="cellIs" dxfId="455" priority="508" operator="lessThan">
      <formula>1</formula>
    </cfRule>
  </conditionalFormatting>
  <conditionalFormatting sqref="BG218:BG238 BG241:BG246">
    <cfRule type="cellIs" dxfId="454" priority="507" operator="lessThan">
      <formula>1</formula>
    </cfRule>
  </conditionalFormatting>
  <conditionalFormatting sqref="BG218:BG238 BG241:BG246">
    <cfRule type="cellIs" dxfId="453" priority="506" operator="notEqual">
      <formula>0</formula>
    </cfRule>
  </conditionalFormatting>
  <conditionalFormatting sqref="BI247 BK247 BO247 BQ247">
    <cfRule type="cellIs" dxfId="452" priority="505" operator="lessThan">
      <formula>1</formula>
    </cfRule>
  </conditionalFormatting>
  <conditionalFormatting sqref="BI247 BK247 BO247 BQ247">
    <cfRule type="cellIs" dxfId="451" priority="504" operator="lessThan">
      <formula>1</formula>
    </cfRule>
  </conditionalFormatting>
  <conditionalFormatting sqref="BM247">
    <cfRule type="cellIs" dxfId="450" priority="503" operator="lessThan">
      <formula>1</formula>
    </cfRule>
  </conditionalFormatting>
  <conditionalFormatting sqref="BM247">
    <cfRule type="cellIs" dxfId="449" priority="502" operator="lessThan">
      <formula>1</formula>
    </cfRule>
  </conditionalFormatting>
  <conditionalFormatting sqref="BI247 BK247 BM247 BO247 BQ247">
    <cfRule type="cellIs" dxfId="448" priority="501" operator="notEqual">
      <formula>0</formula>
    </cfRule>
  </conditionalFormatting>
  <conditionalFormatting sqref="CD219">
    <cfRule type="cellIs" dxfId="447" priority="497" operator="lessThan">
      <formula>1</formula>
    </cfRule>
  </conditionalFormatting>
  <conditionalFormatting sqref="BV233:BV240">
    <cfRule type="cellIs" dxfId="446" priority="496" operator="lessThan">
      <formula>1</formula>
    </cfRule>
  </conditionalFormatting>
  <conditionalFormatting sqref="BK233">
    <cfRule type="cellIs" dxfId="445" priority="495" operator="lessThan">
      <formula>1</formula>
    </cfRule>
  </conditionalFormatting>
  <conditionalFormatting sqref="BK233">
    <cfRule type="cellIs" dxfId="444" priority="494" operator="lessThan">
      <formula>1</formula>
    </cfRule>
  </conditionalFormatting>
  <conditionalFormatting sqref="BK233">
    <cfRule type="cellIs" dxfId="443" priority="493" operator="notEqual">
      <formula>0</formula>
    </cfRule>
  </conditionalFormatting>
  <conditionalFormatting sqref="BM236:BM237">
    <cfRule type="cellIs" dxfId="442" priority="492" operator="lessThan">
      <formula>1</formula>
    </cfRule>
  </conditionalFormatting>
  <conditionalFormatting sqref="BM236:BM237">
    <cfRule type="cellIs" dxfId="441" priority="491" operator="lessThan">
      <formula>1</formula>
    </cfRule>
  </conditionalFormatting>
  <conditionalFormatting sqref="BM236:BM237">
    <cfRule type="cellIs" dxfId="440" priority="490" operator="notEqual">
      <formula>0</formula>
    </cfRule>
  </conditionalFormatting>
  <conditionalFormatting sqref="BG239:BG240">
    <cfRule type="cellIs" dxfId="439" priority="487" operator="notEqual">
      <formula>0</formula>
    </cfRule>
  </conditionalFormatting>
  <conditionalFormatting sqref="BV252 BV276:BV282">
    <cfRule type="cellIs" dxfId="438" priority="481" operator="lessThan">
      <formula>1</formula>
    </cfRule>
  </conditionalFormatting>
  <conditionalFormatting sqref="BI252 BK252:BK265 BM252:BM270 BO252:BO253 BQ252:BQ281 BK269:BK281 BM273:BM281 BI270:BI281 BO272:BO281">
    <cfRule type="cellIs" dxfId="437" priority="478" operator="notEqual">
      <formula>0</formula>
    </cfRule>
  </conditionalFormatting>
  <conditionalFormatting sqref="BG282">
    <cfRule type="cellIs" dxfId="436" priority="469" operator="lessThan">
      <formula>1</formula>
    </cfRule>
  </conditionalFormatting>
  <conditionalFormatting sqref="BG282">
    <cfRule type="cellIs" dxfId="435" priority="468" operator="lessThan">
      <formula>1</formula>
    </cfRule>
  </conditionalFormatting>
  <conditionalFormatting sqref="BG282">
    <cfRule type="cellIs" dxfId="434" priority="467" operator="notEqual">
      <formula>0</formula>
    </cfRule>
  </conditionalFormatting>
  <conditionalFormatting sqref="BG270:BG273 BG276:BG281">
    <cfRule type="cellIs" dxfId="433" priority="477" operator="lessThan">
      <formula>1</formula>
    </cfRule>
  </conditionalFormatting>
  <conditionalFormatting sqref="BG270:BG273 BG276:BG281">
    <cfRule type="cellIs" dxfId="432" priority="476" operator="lessThan">
      <formula>1</formula>
    </cfRule>
  </conditionalFormatting>
  <conditionalFormatting sqref="BG270:BG273 BG276:BG281">
    <cfRule type="cellIs" dxfId="431" priority="475" operator="notEqual">
      <formula>0</formula>
    </cfRule>
  </conditionalFormatting>
  <conditionalFormatting sqref="BI282 BK282 BO282 BQ282">
    <cfRule type="cellIs" dxfId="430" priority="474" operator="lessThan">
      <formula>1</formula>
    </cfRule>
  </conditionalFormatting>
  <conditionalFormatting sqref="BI282 BK282 BO282 BQ282">
    <cfRule type="cellIs" dxfId="429" priority="473" operator="lessThan">
      <formula>1</formula>
    </cfRule>
  </conditionalFormatting>
  <conditionalFormatting sqref="BM282">
    <cfRule type="cellIs" dxfId="428" priority="472" operator="lessThan">
      <formula>1</formula>
    </cfRule>
  </conditionalFormatting>
  <conditionalFormatting sqref="BM282">
    <cfRule type="cellIs" dxfId="427" priority="471" operator="lessThan">
      <formula>1</formula>
    </cfRule>
  </conditionalFormatting>
  <conditionalFormatting sqref="BI282 BK282 BM282 BO282 BQ282">
    <cfRule type="cellIs" dxfId="426" priority="470" operator="notEqual">
      <formula>0</formula>
    </cfRule>
  </conditionalFormatting>
  <conditionalFormatting sqref="CD254">
    <cfRule type="cellIs" dxfId="425" priority="466" operator="lessThan">
      <formula>1</formula>
    </cfRule>
  </conditionalFormatting>
  <conditionalFormatting sqref="BV272:BV275">
    <cfRule type="cellIs" dxfId="424" priority="465" operator="lessThan">
      <formula>1</formula>
    </cfRule>
  </conditionalFormatting>
  <conditionalFormatting sqref="BK266:BK268">
    <cfRule type="cellIs" dxfId="423" priority="464" operator="lessThan">
      <formula>1</formula>
    </cfRule>
  </conditionalFormatting>
  <conditionalFormatting sqref="BK266:BK268">
    <cfRule type="cellIs" dxfId="422" priority="463" operator="lessThan">
      <formula>1</formula>
    </cfRule>
  </conditionalFormatting>
  <conditionalFormatting sqref="BK266:BK268">
    <cfRule type="cellIs" dxfId="421" priority="462" operator="notEqual">
      <formula>0</formula>
    </cfRule>
  </conditionalFormatting>
  <conditionalFormatting sqref="BM271:BM272">
    <cfRule type="cellIs" dxfId="420" priority="461" operator="lessThan">
      <formula>1</formula>
    </cfRule>
  </conditionalFormatting>
  <conditionalFormatting sqref="BM271:BM272">
    <cfRule type="cellIs" dxfId="419" priority="460" operator="lessThan">
      <formula>1</formula>
    </cfRule>
  </conditionalFormatting>
  <conditionalFormatting sqref="BM271:BM272">
    <cfRule type="cellIs" dxfId="418" priority="459" operator="notEqual">
      <formula>0</formula>
    </cfRule>
  </conditionalFormatting>
  <conditionalFormatting sqref="BG274:BG275">
    <cfRule type="cellIs" dxfId="417" priority="458" operator="lessThan">
      <formula>1</formula>
    </cfRule>
  </conditionalFormatting>
  <conditionalFormatting sqref="BG274:BG275">
    <cfRule type="cellIs" dxfId="416" priority="457" operator="lessThan">
      <formula>1</formula>
    </cfRule>
  </conditionalFormatting>
  <conditionalFormatting sqref="BG274:BG275">
    <cfRule type="cellIs" dxfId="415" priority="456" operator="notEqual">
      <formula>0</formula>
    </cfRule>
  </conditionalFormatting>
  <conditionalFormatting sqref="BG252">
    <cfRule type="cellIs" dxfId="414" priority="455" operator="lessThan">
      <formula>1</formula>
    </cfRule>
  </conditionalFormatting>
  <conditionalFormatting sqref="BG252">
    <cfRule type="cellIs" dxfId="413" priority="453" operator="notEqual">
      <formula>0</formula>
    </cfRule>
  </conditionalFormatting>
  <conditionalFormatting sqref="BI287:BI316 BK287 BO287:BO316 BQ287:BQ316 BK304:BK316 BK296:BK300">
    <cfRule type="cellIs" dxfId="412" priority="452" operator="lessThan">
      <formula>1</formula>
    </cfRule>
  </conditionalFormatting>
  <conditionalFormatting sqref="BV287 BV311:BV317">
    <cfRule type="cellIs" dxfId="411" priority="450" operator="lessThan">
      <formula>1</formula>
    </cfRule>
  </conditionalFormatting>
  <conditionalFormatting sqref="BM287 BM308:BM316 BM296:BM305">
    <cfRule type="cellIs" dxfId="410" priority="449" operator="lessThan">
      <formula>1</formula>
    </cfRule>
  </conditionalFormatting>
  <conditionalFormatting sqref="BM287 BM308:BM316 BM296:BM305">
    <cfRule type="cellIs" dxfId="409" priority="448" operator="lessThan">
      <formula>1</formula>
    </cfRule>
  </conditionalFormatting>
  <conditionalFormatting sqref="BI287:BI316 BK287 BM287 BO287:BO316 BQ287:BQ316 BK304:BK316 BM308:BM316 BK296:BK300 BM296:BM305">
    <cfRule type="cellIs" dxfId="408" priority="447" operator="notEqual">
      <formula>0</formula>
    </cfRule>
  </conditionalFormatting>
  <conditionalFormatting sqref="BG317">
    <cfRule type="cellIs" dxfId="407" priority="438" operator="lessThan">
      <formula>1</formula>
    </cfRule>
  </conditionalFormatting>
  <conditionalFormatting sqref="BG317">
    <cfRule type="cellIs" dxfId="406" priority="437" operator="lessThan">
      <formula>1</formula>
    </cfRule>
  </conditionalFormatting>
  <conditionalFormatting sqref="BG317">
    <cfRule type="cellIs" dxfId="405" priority="436" operator="notEqual">
      <formula>0</formula>
    </cfRule>
  </conditionalFormatting>
  <conditionalFormatting sqref="BG288:BG308 BG311:BG316">
    <cfRule type="cellIs" dxfId="404" priority="446" operator="lessThan">
      <formula>1</formula>
    </cfRule>
  </conditionalFormatting>
  <conditionalFormatting sqref="BG288:BG308 BG311:BG316">
    <cfRule type="cellIs" dxfId="403" priority="445" operator="lessThan">
      <formula>1</formula>
    </cfRule>
  </conditionalFormatting>
  <conditionalFormatting sqref="BG288:BG308 BG311:BG316">
    <cfRule type="cellIs" dxfId="402" priority="444" operator="notEqual">
      <formula>0</formula>
    </cfRule>
  </conditionalFormatting>
  <conditionalFormatting sqref="BI317 BK317 BO317 BQ317">
    <cfRule type="cellIs" dxfId="401" priority="443" operator="lessThan">
      <formula>1</formula>
    </cfRule>
  </conditionalFormatting>
  <conditionalFormatting sqref="BI317 BK317 BO317 BQ317">
    <cfRule type="cellIs" dxfId="400" priority="442" operator="lessThan">
      <formula>1</formula>
    </cfRule>
  </conditionalFormatting>
  <conditionalFormatting sqref="BM317">
    <cfRule type="cellIs" dxfId="399" priority="441" operator="lessThan">
      <formula>1</formula>
    </cfRule>
  </conditionalFormatting>
  <conditionalFormatting sqref="BM317">
    <cfRule type="cellIs" dxfId="398" priority="440" operator="lessThan">
      <formula>1</formula>
    </cfRule>
  </conditionalFormatting>
  <conditionalFormatting sqref="BI317 BK317 BM317 BO317 BQ317">
    <cfRule type="cellIs" dxfId="397" priority="439" operator="notEqual">
      <formula>0</formula>
    </cfRule>
  </conditionalFormatting>
  <conditionalFormatting sqref="CD289">
    <cfRule type="cellIs" dxfId="396" priority="435" operator="lessThan">
      <formula>1</formula>
    </cfRule>
  </conditionalFormatting>
  <conditionalFormatting sqref="BK301:BK303">
    <cfRule type="cellIs" dxfId="395" priority="433" operator="lessThan">
      <formula>1</formula>
    </cfRule>
  </conditionalFormatting>
  <conditionalFormatting sqref="BK301:BK303">
    <cfRule type="cellIs" dxfId="394" priority="432" operator="lessThan">
      <formula>1</formula>
    </cfRule>
  </conditionalFormatting>
  <conditionalFormatting sqref="BK301:BK303">
    <cfRule type="cellIs" dxfId="393" priority="431" operator="notEqual">
      <formula>0</formula>
    </cfRule>
  </conditionalFormatting>
  <conditionalFormatting sqref="BM306:BM307">
    <cfRule type="cellIs" dxfId="392" priority="430" operator="lessThan">
      <formula>1</formula>
    </cfRule>
  </conditionalFormatting>
  <conditionalFormatting sqref="BM306:BM307">
    <cfRule type="cellIs" dxfId="391" priority="429" operator="lessThan">
      <formula>1</formula>
    </cfRule>
  </conditionalFormatting>
  <conditionalFormatting sqref="BM306:BM307">
    <cfRule type="cellIs" dxfId="390" priority="428" operator="notEqual">
      <formula>0</formula>
    </cfRule>
  </conditionalFormatting>
  <conditionalFormatting sqref="BG309:BG310">
    <cfRule type="cellIs" dxfId="389" priority="427" operator="lessThan">
      <formula>1</formula>
    </cfRule>
  </conditionalFormatting>
  <conditionalFormatting sqref="BG309:BG310">
    <cfRule type="cellIs" dxfId="388" priority="426" operator="lessThan">
      <formula>1</formula>
    </cfRule>
  </conditionalFormatting>
  <conditionalFormatting sqref="BG309:BG310">
    <cfRule type="cellIs" dxfId="387" priority="425" operator="notEqual">
      <formula>0</formula>
    </cfRule>
  </conditionalFormatting>
  <conditionalFormatting sqref="BV322 BV346:BV352">
    <cfRule type="cellIs" dxfId="386" priority="419" operator="lessThan">
      <formula>1</formula>
    </cfRule>
  </conditionalFormatting>
  <conditionalFormatting sqref="BM322:BM323 BM343:BM351 BM329:BM340">
    <cfRule type="cellIs" dxfId="385" priority="418" operator="lessThan">
      <formula>1</formula>
    </cfRule>
  </conditionalFormatting>
  <conditionalFormatting sqref="BM322:BM323 BM343:BM351 BM329:BM340">
    <cfRule type="cellIs" dxfId="384" priority="417" operator="lessThan">
      <formula>1</formula>
    </cfRule>
  </conditionalFormatting>
  <conditionalFormatting sqref="BI322:BI351 BK322:BK325 BM322:BM323 BO322 BQ322:BQ351 BK339:BK351 BM343:BM351 BK335 BM329:BM340 BO334:BO351">
    <cfRule type="cellIs" dxfId="383" priority="416" operator="notEqual">
      <formula>0</formula>
    </cfRule>
  </conditionalFormatting>
  <conditionalFormatting sqref="BG352">
    <cfRule type="cellIs" dxfId="382" priority="407" operator="lessThan">
      <formula>1</formula>
    </cfRule>
  </conditionalFormatting>
  <conditionalFormatting sqref="BG352">
    <cfRule type="cellIs" dxfId="381" priority="406" operator="lessThan">
      <formula>1</formula>
    </cfRule>
  </conditionalFormatting>
  <conditionalFormatting sqref="BG352">
    <cfRule type="cellIs" dxfId="380" priority="405" operator="notEqual">
      <formula>0</formula>
    </cfRule>
  </conditionalFormatting>
  <conditionalFormatting sqref="BG323:BG343 BG346:BG351">
    <cfRule type="cellIs" dxfId="379" priority="415" operator="lessThan">
      <formula>1</formula>
    </cfRule>
  </conditionalFormatting>
  <conditionalFormatting sqref="BG323:BG343 BG346:BG351">
    <cfRule type="cellIs" dxfId="378" priority="414" operator="lessThan">
      <formula>1</formula>
    </cfRule>
  </conditionalFormatting>
  <conditionalFormatting sqref="BG323:BG343 BG346:BG351">
    <cfRule type="cellIs" dxfId="377" priority="413" operator="notEqual">
      <formula>0</formula>
    </cfRule>
  </conditionalFormatting>
  <conditionalFormatting sqref="BI352 BK352 BO352 BQ352">
    <cfRule type="cellIs" dxfId="376" priority="412" operator="lessThan">
      <formula>1</formula>
    </cfRule>
  </conditionalFormatting>
  <conditionalFormatting sqref="BI352 BK352 BO352 BQ352">
    <cfRule type="cellIs" dxfId="375" priority="411" operator="lessThan">
      <formula>1</formula>
    </cfRule>
  </conditionalFormatting>
  <conditionalFormatting sqref="BM352">
    <cfRule type="cellIs" dxfId="374" priority="410" operator="lessThan">
      <formula>1</formula>
    </cfRule>
  </conditionalFormatting>
  <conditionalFormatting sqref="BM352">
    <cfRule type="cellIs" dxfId="373" priority="409" operator="lessThan">
      <formula>1</formula>
    </cfRule>
  </conditionalFormatting>
  <conditionalFormatting sqref="BI352 BK352 BM352 BO352 BQ352">
    <cfRule type="cellIs" dxfId="372" priority="408" operator="notEqual">
      <formula>0</formula>
    </cfRule>
  </conditionalFormatting>
  <conditionalFormatting sqref="CD324">
    <cfRule type="cellIs" dxfId="371" priority="404" operator="lessThan">
      <formula>1</formula>
    </cfRule>
  </conditionalFormatting>
  <conditionalFormatting sqref="BV336:BV345">
    <cfRule type="cellIs" dxfId="370" priority="403" operator="lessThan">
      <formula>1</formula>
    </cfRule>
  </conditionalFormatting>
  <conditionalFormatting sqref="BK336:BK338">
    <cfRule type="cellIs" dxfId="369" priority="402" operator="lessThan">
      <formula>1</formula>
    </cfRule>
  </conditionalFormatting>
  <conditionalFormatting sqref="BK336:BK338">
    <cfRule type="cellIs" dxfId="368" priority="401" operator="lessThan">
      <formula>1</formula>
    </cfRule>
  </conditionalFormatting>
  <conditionalFormatting sqref="BK336:BK338">
    <cfRule type="cellIs" dxfId="367" priority="400" operator="notEqual">
      <formula>0</formula>
    </cfRule>
  </conditionalFormatting>
  <conditionalFormatting sqref="BM341:BM342">
    <cfRule type="cellIs" dxfId="366" priority="397" operator="notEqual">
      <formula>0</formula>
    </cfRule>
  </conditionalFormatting>
  <conditionalFormatting sqref="BV357 BV381:BV387">
    <cfRule type="cellIs" dxfId="365" priority="388" operator="lessThan">
      <formula>1</formula>
    </cfRule>
  </conditionalFormatting>
  <conditionalFormatting sqref="BM357:BM375 BM378:BM386">
    <cfRule type="cellIs" dxfId="364" priority="387" operator="lessThan">
      <formula>1</formula>
    </cfRule>
  </conditionalFormatting>
  <conditionalFormatting sqref="BM357:BM375 BM378:BM386">
    <cfRule type="cellIs" dxfId="363" priority="386" operator="lessThan">
      <formula>1</formula>
    </cfRule>
  </conditionalFormatting>
  <conditionalFormatting sqref="BI357:BI386 BK357:BK358 BM357:BM375 BO357:BO386 BQ357:BQ386 BK374:BK386 BM378:BM386 BK362:BK370">
    <cfRule type="cellIs" dxfId="362" priority="385" operator="notEqual">
      <formula>0</formula>
    </cfRule>
  </conditionalFormatting>
  <conditionalFormatting sqref="BG387">
    <cfRule type="cellIs" dxfId="361" priority="376" operator="lessThan">
      <formula>1</formula>
    </cfRule>
  </conditionalFormatting>
  <conditionalFormatting sqref="BG387">
    <cfRule type="cellIs" dxfId="360" priority="375" operator="lessThan">
      <formula>1</formula>
    </cfRule>
  </conditionalFormatting>
  <conditionalFormatting sqref="BG387">
    <cfRule type="cellIs" dxfId="359" priority="374" operator="notEqual">
      <formula>0</formula>
    </cfRule>
  </conditionalFormatting>
  <conditionalFormatting sqref="BG359:BG378 BG381:BG386">
    <cfRule type="cellIs" dxfId="358" priority="384" operator="lessThan">
      <formula>1</formula>
    </cfRule>
  </conditionalFormatting>
  <conditionalFormatting sqref="BG359:BG378 BG381:BG386">
    <cfRule type="cellIs" dxfId="357" priority="383" operator="lessThan">
      <formula>1</formula>
    </cfRule>
  </conditionalFormatting>
  <conditionalFormatting sqref="BG359:BG378 BG381:BG386">
    <cfRule type="cellIs" dxfId="356" priority="382" operator="notEqual">
      <formula>0</formula>
    </cfRule>
  </conditionalFormatting>
  <conditionalFormatting sqref="BM387">
    <cfRule type="cellIs" dxfId="355" priority="379" operator="lessThan">
      <formula>1</formula>
    </cfRule>
  </conditionalFormatting>
  <conditionalFormatting sqref="BM387">
    <cfRule type="cellIs" dxfId="354" priority="378" operator="lessThan">
      <formula>1</formula>
    </cfRule>
  </conditionalFormatting>
  <conditionalFormatting sqref="BI387 BK387 BM387 BO387 BQ387">
    <cfRule type="cellIs" dxfId="353" priority="377" operator="notEqual">
      <formula>0</formula>
    </cfRule>
  </conditionalFormatting>
  <conditionalFormatting sqref="CD359">
    <cfRule type="cellIs" dxfId="352" priority="373" operator="lessThan">
      <formula>1</formula>
    </cfRule>
  </conditionalFormatting>
  <conditionalFormatting sqref="BV363:BV380">
    <cfRule type="cellIs" dxfId="351" priority="372" operator="lessThan">
      <formula>1</formula>
    </cfRule>
  </conditionalFormatting>
  <conditionalFormatting sqref="BK371:BK373">
    <cfRule type="cellIs" dxfId="350" priority="371" operator="lessThan">
      <formula>1</formula>
    </cfRule>
  </conditionalFormatting>
  <conditionalFormatting sqref="BK371:BK373">
    <cfRule type="cellIs" dxfId="349" priority="370" operator="lessThan">
      <formula>1</formula>
    </cfRule>
  </conditionalFormatting>
  <conditionalFormatting sqref="BK371:BK373">
    <cfRule type="cellIs" dxfId="348" priority="369" operator="notEqual">
      <formula>0</formula>
    </cfRule>
  </conditionalFormatting>
  <conditionalFormatting sqref="BM376:BM377">
    <cfRule type="cellIs" dxfId="347" priority="368" operator="lessThan">
      <formula>1</formula>
    </cfRule>
  </conditionalFormatting>
  <conditionalFormatting sqref="BM376:BM377">
    <cfRule type="cellIs" dxfId="346" priority="367" operator="lessThan">
      <formula>1</formula>
    </cfRule>
  </conditionalFormatting>
  <conditionalFormatting sqref="BM376:BM377">
    <cfRule type="cellIs" dxfId="345" priority="366" operator="notEqual">
      <formula>0</formula>
    </cfRule>
  </conditionalFormatting>
  <conditionalFormatting sqref="BG379:BG380">
    <cfRule type="cellIs" dxfId="344" priority="365" operator="lessThan">
      <formula>1</formula>
    </cfRule>
  </conditionalFormatting>
  <conditionalFormatting sqref="BG379:BG380">
    <cfRule type="cellIs" dxfId="343" priority="363" operator="notEqual">
      <formula>0</formula>
    </cfRule>
  </conditionalFormatting>
  <conditionalFormatting sqref="BI392:BI421 BK392:BK395 BO392 BQ392:BQ421 BK409:BK421 BO406:BO421">
    <cfRule type="cellIs" dxfId="342" priority="359" operator="lessThan">
      <formula>1</formula>
    </cfRule>
  </conditionalFormatting>
  <conditionalFormatting sqref="BI392:BI421 BK392:BK395 BO392 BQ392:BQ421 CD393 CD395:CD399 BK409:BK421 BO406:BO421">
    <cfRule type="cellIs" dxfId="341" priority="358" operator="lessThan">
      <formula>1</formula>
    </cfRule>
  </conditionalFormatting>
  <conditionalFormatting sqref="BV392 BV416:BV422">
    <cfRule type="cellIs" dxfId="340" priority="357" operator="lessThan">
      <formula>1</formula>
    </cfRule>
  </conditionalFormatting>
  <conditionalFormatting sqref="BM392:BM410 BM413:BM421">
    <cfRule type="cellIs" dxfId="339" priority="356" operator="lessThan">
      <formula>1</formula>
    </cfRule>
  </conditionalFormatting>
  <conditionalFormatting sqref="BM392:BM410 BM413:BM421">
    <cfRule type="cellIs" dxfId="338" priority="355" operator="lessThan">
      <formula>1</formula>
    </cfRule>
  </conditionalFormatting>
  <conditionalFormatting sqref="BI392:BI421 BK392:BK395 BM392:BM410 BO392 BQ392:BQ421 BK409:BK421 BM413:BM421 BO406:BO421">
    <cfRule type="cellIs" dxfId="337" priority="354" operator="notEqual">
      <formula>0</formula>
    </cfRule>
  </conditionalFormatting>
  <conditionalFormatting sqref="BG422">
    <cfRule type="cellIs" dxfId="336" priority="343" operator="notEqual">
      <formula>0</formula>
    </cfRule>
  </conditionalFormatting>
  <conditionalFormatting sqref="BG404 BG416:BG421 BG407:BG413">
    <cfRule type="cellIs" dxfId="335" priority="353" operator="lessThan">
      <formula>1</formula>
    </cfRule>
  </conditionalFormatting>
  <conditionalFormatting sqref="BG404 BG416:BG421 BG407:BG413">
    <cfRule type="cellIs" dxfId="334" priority="352" operator="lessThan">
      <formula>1</formula>
    </cfRule>
  </conditionalFormatting>
  <conditionalFormatting sqref="BG404 BG416:BG421 BG407:BG413">
    <cfRule type="cellIs" dxfId="333" priority="351" operator="notEqual">
      <formula>0</formula>
    </cfRule>
  </conditionalFormatting>
  <conditionalFormatting sqref="BI422 BK422 BO422 BQ422">
    <cfRule type="cellIs" dxfId="332" priority="350" operator="lessThan">
      <formula>1</formula>
    </cfRule>
  </conditionalFormatting>
  <conditionalFormatting sqref="BI422 BK422 BO422 BQ422">
    <cfRule type="cellIs" dxfId="331" priority="349" operator="lessThan">
      <formula>1</formula>
    </cfRule>
  </conditionalFormatting>
  <conditionalFormatting sqref="BM422">
    <cfRule type="cellIs" dxfId="330" priority="348" operator="lessThan">
      <formula>1</formula>
    </cfRule>
  </conditionalFormatting>
  <conditionalFormatting sqref="BM422">
    <cfRule type="cellIs" dxfId="329" priority="347" operator="lessThan">
      <formula>1</formula>
    </cfRule>
  </conditionalFormatting>
  <conditionalFormatting sqref="BI422 BK422 BM422 BO422 BQ422">
    <cfRule type="cellIs" dxfId="328" priority="346" operator="notEqual">
      <formula>0</formula>
    </cfRule>
  </conditionalFormatting>
  <conditionalFormatting sqref="CD394">
    <cfRule type="cellIs" dxfId="327" priority="342" operator="lessThan">
      <formula>1</formula>
    </cfRule>
  </conditionalFormatting>
  <conditionalFormatting sqref="BK408">
    <cfRule type="cellIs" dxfId="326" priority="340" operator="lessThan">
      <formula>1</formula>
    </cfRule>
  </conditionalFormatting>
  <conditionalFormatting sqref="BK408">
    <cfRule type="cellIs" dxfId="325" priority="339" operator="lessThan">
      <formula>1</formula>
    </cfRule>
  </conditionalFormatting>
  <conditionalFormatting sqref="BK408">
    <cfRule type="cellIs" dxfId="324" priority="338" operator="notEqual">
      <formula>0</formula>
    </cfRule>
  </conditionalFormatting>
  <conditionalFormatting sqref="BM411:BM412">
    <cfRule type="cellIs" dxfId="323" priority="337" operator="lessThan">
      <formula>1</formula>
    </cfRule>
  </conditionalFormatting>
  <conditionalFormatting sqref="BM411:BM412">
    <cfRule type="cellIs" dxfId="322" priority="336" operator="lessThan">
      <formula>1</formula>
    </cfRule>
  </conditionalFormatting>
  <conditionalFormatting sqref="BM411:BM412">
    <cfRule type="cellIs" dxfId="321" priority="335" operator="notEqual">
      <formula>0</formula>
    </cfRule>
  </conditionalFormatting>
  <conditionalFormatting sqref="BM78:BM82">
    <cfRule type="cellIs" dxfId="320" priority="327" operator="lessThan">
      <formula>1</formula>
    </cfRule>
  </conditionalFormatting>
  <conditionalFormatting sqref="BM78:BM82">
    <cfRule type="cellIs" dxfId="319" priority="326" operator="notEqual">
      <formula>0</formula>
    </cfRule>
  </conditionalFormatting>
  <conditionalFormatting sqref="BM113:BM122 BM124:BM127">
    <cfRule type="cellIs" dxfId="318" priority="325" operator="lessThan">
      <formula>1</formula>
    </cfRule>
  </conditionalFormatting>
  <conditionalFormatting sqref="BM113:BM122 BM124:BM127">
    <cfRule type="cellIs" dxfId="317" priority="324" operator="notEqual">
      <formula>0</formula>
    </cfRule>
  </conditionalFormatting>
  <conditionalFormatting sqref="BM123">
    <cfRule type="cellIs" dxfId="316" priority="321" operator="notEqual">
      <formula>0</formula>
    </cfRule>
  </conditionalFormatting>
  <conditionalFormatting sqref="BM123">
    <cfRule type="cellIs" dxfId="315" priority="323" operator="lessThan">
      <formula>1</formula>
    </cfRule>
  </conditionalFormatting>
  <conditionalFormatting sqref="BM123">
    <cfRule type="cellIs" dxfId="314" priority="322" operator="lessThan">
      <formula>1</formula>
    </cfRule>
  </conditionalFormatting>
  <conditionalFormatting sqref="BM149:BM150 BM167:BM168 BM152:BM153 BM155 BM159:BM165">
    <cfRule type="cellIs" dxfId="313" priority="320" operator="lessThan">
      <formula>1</formula>
    </cfRule>
  </conditionalFormatting>
  <conditionalFormatting sqref="BM166">
    <cfRule type="cellIs" dxfId="312" priority="319" operator="lessThan">
      <formula>1</formula>
    </cfRule>
  </conditionalFormatting>
  <conditionalFormatting sqref="BM149:BM150 BM152:BM153 BM155 BM159:BM168">
    <cfRule type="cellIs" dxfId="311" priority="318" operator="notEqual">
      <formula>0</formula>
    </cfRule>
  </conditionalFormatting>
  <conditionalFormatting sqref="BM151">
    <cfRule type="cellIs" dxfId="310" priority="317" operator="lessThan">
      <formula>1</formula>
    </cfRule>
  </conditionalFormatting>
  <conditionalFormatting sqref="BM151">
    <cfRule type="cellIs" dxfId="309" priority="316" operator="lessThan">
      <formula>1</formula>
    </cfRule>
  </conditionalFormatting>
  <conditionalFormatting sqref="BM151">
    <cfRule type="cellIs" dxfId="308" priority="315" operator="notEqual">
      <formula>0</formula>
    </cfRule>
  </conditionalFormatting>
  <conditionalFormatting sqref="BM154">
    <cfRule type="cellIs" dxfId="307" priority="314" operator="lessThan">
      <formula>1</formula>
    </cfRule>
  </conditionalFormatting>
  <conditionalFormatting sqref="BM154">
    <cfRule type="cellIs" dxfId="306" priority="313" operator="lessThan">
      <formula>1</formula>
    </cfRule>
  </conditionalFormatting>
  <conditionalFormatting sqref="BM154">
    <cfRule type="cellIs" dxfId="305" priority="312" operator="notEqual">
      <formula>0</formula>
    </cfRule>
  </conditionalFormatting>
  <conditionalFormatting sqref="BM156">
    <cfRule type="cellIs" dxfId="304" priority="311" operator="lessThan">
      <formula>1</formula>
    </cfRule>
  </conditionalFormatting>
  <conditionalFormatting sqref="BM156">
    <cfRule type="cellIs" dxfId="303" priority="310" operator="lessThan">
      <formula>1</formula>
    </cfRule>
  </conditionalFormatting>
  <conditionalFormatting sqref="BM156">
    <cfRule type="cellIs" dxfId="302" priority="309" operator="notEqual">
      <formula>0</formula>
    </cfRule>
  </conditionalFormatting>
  <conditionalFormatting sqref="BM157">
    <cfRule type="cellIs" dxfId="301" priority="308" operator="lessThan">
      <formula>1</formula>
    </cfRule>
  </conditionalFormatting>
  <conditionalFormatting sqref="BM157">
    <cfRule type="cellIs" dxfId="300" priority="307" operator="lessThan">
      <formula>1</formula>
    </cfRule>
  </conditionalFormatting>
  <conditionalFormatting sqref="BM157">
    <cfRule type="cellIs" dxfId="299" priority="306" operator="notEqual">
      <formula>0</formula>
    </cfRule>
  </conditionalFormatting>
  <conditionalFormatting sqref="BM158">
    <cfRule type="cellIs" dxfId="298" priority="305" operator="lessThan">
      <formula>1</formula>
    </cfRule>
  </conditionalFormatting>
  <conditionalFormatting sqref="BM158">
    <cfRule type="cellIs" dxfId="297" priority="304" operator="lessThan">
      <formula>1</formula>
    </cfRule>
  </conditionalFormatting>
  <conditionalFormatting sqref="BM158">
    <cfRule type="cellIs" dxfId="296" priority="303" operator="notEqual">
      <formula>0</formula>
    </cfRule>
  </conditionalFormatting>
  <conditionalFormatting sqref="BV189:BV200">
    <cfRule type="cellIs" dxfId="295" priority="302" operator="lessThan">
      <formula>1</formula>
    </cfRule>
  </conditionalFormatting>
  <conditionalFormatting sqref="BV183:BV186 BV200:BV203">
    <cfRule type="cellIs" dxfId="294" priority="301" operator="lessThan">
      <formula>1</formula>
    </cfRule>
  </conditionalFormatting>
  <conditionalFormatting sqref="BM185:BM200">
    <cfRule type="cellIs" dxfId="293" priority="300" operator="lessThan">
      <formula>1</formula>
    </cfRule>
  </conditionalFormatting>
  <conditionalFormatting sqref="BM185:BM200">
    <cfRule type="cellIs" dxfId="292" priority="299" operator="lessThan">
      <formula>1</formula>
    </cfRule>
  </conditionalFormatting>
  <conditionalFormatting sqref="BM183:BM184 BM199:BM203">
    <cfRule type="cellIs" dxfId="291" priority="298" operator="lessThan">
      <formula>1</formula>
    </cfRule>
  </conditionalFormatting>
  <conditionalFormatting sqref="BM183:BM184 BM199:BM203">
    <cfRule type="cellIs" dxfId="290" priority="297" operator="lessThan">
      <formula>1</formula>
    </cfRule>
  </conditionalFormatting>
  <conditionalFormatting sqref="BM183:BM203">
    <cfRule type="cellIs" dxfId="289" priority="296" operator="notEqual">
      <formula>0</formula>
    </cfRule>
  </conditionalFormatting>
  <conditionalFormatting sqref="BK186:BK198">
    <cfRule type="cellIs" dxfId="288" priority="295" operator="lessThan">
      <formula>1</formula>
    </cfRule>
  </conditionalFormatting>
  <conditionalFormatting sqref="BK186:BK198">
    <cfRule type="cellIs" dxfId="287" priority="294" operator="lessThan">
      <formula>1</formula>
    </cfRule>
  </conditionalFormatting>
  <conditionalFormatting sqref="BK184 BK199:BK203">
    <cfRule type="cellIs" dxfId="286" priority="293" operator="lessThan">
      <formula>1</formula>
    </cfRule>
  </conditionalFormatting>
  <conditionalFormatting sqref="BK184 BK199:BK203">
    <cfRule type="cellIs" dxfId="285" priority="292" operator="lessThan">
      <formula>1</formula>
    </cfRule>
  </conditionalFormatting>
  <conditionalFormatting sqref="BK185">
    <cfRule type="cellIs" dxfId="284" priority="291" operator="lessThan">
      <formula>1</formula>
    </cfRule>
  </conditionalFormatting>
  <conditionalFormatting sqref="BK185">
    <cfRule type="cellIs" dxfId="283" priority="290" operator="lessThan">
      <formula>1</formula>
    </cfRule>
  </conditionalFormatting>
  <conditionalFormatting sqref="BK197:BK200">
    <cfRule type="cellIs" dxfId="282" priority="289" operator="lessThan">
      <formula>1</formula>
    </cfRule>
  </conditionalFormatting>
  <conditionalFormatting sqref="BK197:BK200">
    <cfRule type="cellIs" dxfId="281" priority="288" operator="lessThan">
      <formula>1</formula>
    </cfRule>
  </conditionalFormatting>
  <conditionalFormatting sqref="BK184:BK203">
    <cfRule type="cellIs" dxfId="280" priority="287" operator="notEqual">
      <formula>0</formula>
    </cfRule>
  </conditionalFormatting>
  <conditionalFormatting sqref="BO185:BO186">
    <cfRule type="cellIs" dxfId="279" priority="286" operator="lessThan">
      <formula>1</formula>
    </cfRule>
  </conditionalFormatting>
  <conditionalFormatting sqref="BO185:BO186">
    <cfRule type="cellIs" dxfId="278" priority="285" operator="lessThan">
      <formula>1</formula>
    </cfRule>
  </conditionalFormatting>
  <conditionalFormatting sqref="BO185:BO186">
    <cfRule type="cellIs" dxfId="277" priority="284" operator="notEqual">
      <formula>0</formula>
    </cfRule>
  </conditionalFormatting>
  <conditionalFormatting sqref="BV218:BV220 BV222:BV228 BV230:BV232">
    <cfRule type="cellIs" dxfId="276" priority="283" operator="lessThan">
      <formula>1</formula>
    </cfRule>
  </conditionalFormatting>
  <conditionalFormatting sqref="BV220:BV222">
    <cfRule type="cellIs" dxfId="275" priority="282" operator="lessThan">
      <formula>1</formula>
    </cfRule>
  </conditionalFormatting>
  <conditionalFormatting sqref="BV229">
    <cfRule type="cellIs" dxfId="274" priority="281" operator="lessThan">
      <formula>1</formula>
    </cfRule>
  </conditionalFormatting>
  <conditionalFormatting sqref="BM230 BM218:BM228">
    <cfRule type="cellIs" dxfId="273" priority="280" operator="lessThan">
      <formula>1</formula>
    </cfRule>
  </conditionalFormatting>
  <conditionalFormatting sqref="BM230 BM218:BM228">
    <cfRule type="cellIs" dxfId="272" priority="279" operator="lessThan">
      <formula>1</formula>
    </cfRule>
  </conditionalFormatting>
  <conditionalFormatting sqref="BM230 BM218:BM228">
    <cfRule type="cellIs" dxfId="271" priority="278" operator="notEqual">
      <formula>0</formula>
    </cfRule>
  </conditionalFormatting>
  <conditionalFormatting sqref="BM229">
    <cfRule type="cellIs" dxfId="270" priority="277" operator="lessThan">
      <formula>1</formula>
    </cfRule>
  </conditionalFormatting>
  <conditionalFormatting sqref="BM229">
    <cfRule type="cellIs" dxfId="269" priority="276" operator="lessThan">
      <formula>1</formula>
    </cfRule>
  </conditionalFormatting>
  <conditionalFormatting sqref="BM229">
    <cfRule type="cellIs" dxfId="268" priority="275" operator="notEqual">
      <formula>0</formula>
    </cfRule>
  </conditionalFormatting>
  <conditionalFormatting sqref="BO218:BO219 BO222:BO228">
    <cfRule type="cellIs" dxfId="267" priority="274" operator="lessThan">
      <formula>1</formula>
    </cfRule>
  </conditionalFormatting>
  <conditionalFormatting sqref="BO218:BO219 BO222:BO228">
    <cfRule type="cellIs" dxfId="266" priority="273" operator="lessThan">
      <formula>1</formula>
    </cfRule>
  </conditionalFormatting>
  <conditionalFormatting sqref="BO219">
    <cfRule type="cellIs" dxfId="265" priority="272" operator="lessThan">
      <formula>1</formula>
    </cfRule>
  </conditionalFormatting>
  <conditionalFormatting sqref="BO219">
    <cfRule type="cellIs" dxfId="264" priority="271" operator="lessThan">
      <formula>1</formula>
    </cfRule>
  </conditionalFormatting>
  <conditionalFormatting sqref="BO218:BO220 BO222:BO228">
    <cfRule type="cellIs" dxfId="263" priority="270" operator="notEqual">
      <formula>0</formula>
    </cfRule>
  </conditionalFormatting>
  <conditionalFormatting sqref="BO220:BO221">
    <cfRule type="cellIs" dxfId="262" priority="269" operator="lessThan">
      <formula>1</formula>
    </cfRule>
  </conditionalFormatting>
  <conditionalFormatting sqref="BO220:BO221">
    <cfRule type="cellIs" dxfId="261" priority="268" operator="lessThan">
      <formula>1</formula>
    </cfRule>
  </conditionalFormatting>
  <conditionalFormatting sqref="BO220:BO221">
    <cfRule type="cellIs" dxfId="260" priority="267" operator="notEqual">
      <formula>0</formula>
    </cfRule>
  </conditionalFormatting>
  <conditionalFormatting sqref="BO220">
    <cfRule type="cellIs" dxfId="259" priority="266" operator="lessThan">
      <formula>1</formula>
    </cfRule>
  </conditionalFormatting>
  <conditionalFormatting sqref="BO220">
    <cfRule type="cellIs" dxfId="258" priority="265" operator="lessThan">
      <formula>1</formula>
    </cfRule>
  </conditionalFormatting>
  <conditionalFormatting sqref="BO229">
    <cfRule type="cellIs" dxfId="257" priority="264" operator="lessThan">
      <formula>1</formula>
    </cfRule>
  </conditionalFormatting>
  <conditionalFormatting sqref="BO229">
    <cfRule type="cellIs" dxfId="256" priority="263" operator="lessThan">
      <formula>1</formula>
    </cfRule>
  </conditionalFormatting>
  <conditionalFormatting sqref="BO229">
    <cfRule type="cellIs" dxfId="255" priority="262" operator="notEqual">
      <formula>0</formula>
    </cfRule>
  </conditionalFormatting>
  <conditionalFormatting sqref="BK231:BK232">
    <cfRule type="cellIs" dxfId="254" priority="261" operator="lessThan">
      <formula>1</formula>
    </cfRule>
  </conditionalFormatting>
  <conditionalFormatting sqref="BK231:BK232">
    <cfRule type="cellIs" dxfId="253" priority="260" operator="lessThan">
      <formula>1</formula>
    </cfRule>
  </conditionalFormatting>
  <conditionalFormatting sqref="BK231:BK232">
    <cfRule type="cellIs" dxfId="252" priority="259" operator="notEqual">
      <formula>0</formula>
    </cfRule>
  </conditionalFormatting>
  <conditionalFormatting sqref="BV269:BV271">
    <cfRule type="cellIs" dxfId="251" priority="258" operator="lessThan">
      <formula>1</formula>
    </cfRule>
  </conditionalFormatting>
  <conditionalFormatting sqref="BV253:BV268">
    <cfRule type="cellIs" dxfId="250" priority="257" operator="lessThan">
      <formula>1</formula>
    </cfRule>
  </conditionalFormatting>
  <conditionalFormatting sqref="BG269">
    <cfRule type="cellIs" dxfId="249" priority="256" operator="lessThan">
      <formula>1</formula>
    </cfRule>
  </conditionalFormatting>
  <conditionalFormatting sqref="BG269">
    <cfRule type="cellIs" dxfId="248" priority="255" operator="lessThan">
      <formula>1</formula>
    </cfRule>
  </conditionalFormatting>
  <conditionalFormatting sqref="BG269">
    <cfRule type="cellIs" dxfId="247" priority="254" operator="notEqual">
      <formula>0</formula>
    </cfRule>
  </conditionalFormatting>
  <conditionalFormatting sqref="BG253">
    <cfRule type="cellIs" dxfId="246" priority="253" operator="lessThan">
      <formula>1</formula>
    </cfRule>
  </conditionalFormatting>
  <conditionalFormatting sqref="BG253">
    <cfRule type="cellIs" dxfId="245" priority="252" operator="lessThan">
      <formula>1</formula>
    </cfRule>
  </conditionalFormatting>
  <conditionalFormatting sqref="BG254:BG268">
    <cfRule type="cellIs" dxfId="244" priority="251" operator="lessThan">
      <formula>1</formula>
    </cfRule>
  </conditionalFormatting>
  <conditionalFormatting sqref="BG254:BG268">
    <cfRule type="cellIs" dxfId="243" priority="250" operator="lessThan">
      <formula>1</formula>
    </cfRule>
  </conditionalFormatting>
  <conditionalFormatting sqref="BG253:BG268">
    <cfRule type="cellIs" dxfId="242" priority="249" operator="notEqual">
      <formula>0</formula>
    </cfRule>
  </conditionalFormatting>
  <conditionalFormatting sqref="BI269">
    <cfRule type="cellIs" dxfId="241" priority="248" operator="lessThan">
      <formula>1</formula>
    </cfRule>
  </conditionalFormatting>
  <conditionalFormatting sqref="BI269">
    <cfRule type="cellIs" dxfId="240" priority="247" operator="lessThan">
      <formula>1</formula>
    </cfRule>
  </conditionalFormatting>
  <conditionalFormatting sqref="BI269">
    <cfRule type="cellIs" dxfId="239" priority="246" operator="notEqual">
      <formula>0</formula>
    </cfRule>
  </conditionalFormatting>
  <conditionalFormatting sqref="BI253">
    <cfRule type="cellIs" dxfId="238" priority="245" operator="lessThan">
      <formula>1</formula>
    </cfRule>
  </conditionalFormatting>
  <conditionalFormatting sqref="BI253">
    <cfRule type="cellIs" dxfId="237" priority="244" operator="lessThan">
      <formula>1</formula>
    </cfRule>
  </conditionalFormatting>
  <conditionalFormatting sqref="BI254:BI268">
    <cfRule type="cellIs" dxfId="236" priority="243" operator="lessThan">
      <formula>1</formula>
    </cfRule>
  </conditionalFormatting>
  <conditionalFormatting sqref="BI254:BI268">
    <cfRule type="cellIs" dxfId="235" priority="242" operator="lessThan">
      <formula>1</formula>
    </cfRule>
  </conditionalFormatting>
  <conditionalFormatting sqref="BI253:BI268">
    <cfRule type="cellIs" dxfId="234" priority="241" operator="notEqual">
      <formula>0</formula>
    </cfRule>
  </conditionalFormatting>
  <conditionalFormatting sqref="BO269:BO271">
    <cfRule type="cellIs" dxfId="233" priority="240" operator="lessThan">
      <formula>1</formula>
    </cfRule>
  </conditionalFormatting>
  <conditionalFormatting sqref="BO269:BO271">
    <cfRule type="cellIs" dxfId="232" priority="239" operator="lessThan">
      <formula>1</formula>
    </cfRule>
  </conditionalFormatting>
  <conditionalFormatting sqref="BO269:BO271">
    <cfRule type="cellIs" dxfId="231" priority="238" operator="notEqual">
      <formula>0</formula>
    </cfRule>
  </conditionalFormatting>
  <conditionalFormatting sqref="BO254:BO268">
    <cfRule type="cellIs" dxfId="230" priority="237" operator="lessThan">
      <formula>1</formula>
    </cfRule>
  </conditionalFormatting>
  <conditionalFormatting sqref="BO254:BO268">
    <cfRule type="cellIs" dxfId="229" priority="236" operator="lessThan">
      <formula>1</formula>
    </cfRule>
  </conditionalFormatting>
  <conditionalFormatting sqref="BO254:BO268">
    <cfRule type="cellIs" dxfId="228" priority="235" operator="notEqual">
      <formula>0</formula>
    </cfRule>
  </conditionalFormatting>
  <conditionalFormatting sqref="BV288:BV296">
    <cfRule type="cellIs" dxfId="227" priority="234" operator="lessThan">
      <formula>1</formula>
    </cfRule>
  </conditionalFormatting>
  <conditionalFormatting sqref="BK288">
    <cfRule type="cellIs" dxfId="226" priority="233" operator="lessThan">
      <formula>1</formula>
    </cfRule>
  </conditionalFormatting>
  <conditionalFormatting sqref="BK288">
    <cfRule type="cellIs" dxfId="225" priority="232" operator="lessThan">
      <formula>1</formula>
    </cfRule>
  </conditionalFormatting>
  <conditionalFormatting sqref="BK289:BK295">
    <cfRule type="cellIs" dxfId="224" priority="231" operator="lessThan">
      <formula>1</formula>
    </cfRule>
  </conditionalFormatting>
  <conditionalFormatting sqref="BK289:BK295">
    <cfRule type="cellIs" dxfId="223" priority="230" operator="lessThan">
      <formula>1</formula>
    </cfRule>
  </conditionalFormatting>
  <conditionalFormatting sqref="BK288:BK295">
    <cfRule type="cellIs" dxfId="222" priority="229" operator="notEqual">
      <formula>0</formula>
    </cfRule>
  </conditionalFormatting>
  <conditionalFormatting sqref="BM288:BM289">
    <cfRule type="cellIs" dxfId="221" priority="228" operator="lessThan">
      <formula>1</formula>
    </cfRule>
  </conditionalFormatting>
  <conditionalFormatting sqref="BM288:BM289">
    <cfRule type="cellIs" dxfId="220" priority="227" operator="lessThan">
      <formula>1</formula>
    </cfRule>
  </conditionalFormatting>
  <conditionalFormatting sqref="BM290:BM295">
    <cfRule type="cellIs" dxfId="219" priority="226" operator="lessThan">
      <formula>1</formula>
    </cfRule>
  </conditionalFormatting>
  <conditionalFormatting sqref="BM290:BM295">
    <cfRule type="cellIs" dxfId="218" priority="225" operator="lessThan">
      <formula>1</formula>
    </cfRule>
  </conditionalFormatting>
  <conditionalFormatting sqref="BM288:BM295">
    <cfRule type="cellIs" dxfId="217" priority="224" operator="notEqual">
      <formula>0</formula>
    </cfRule>
  </conditionalFormatting>
  <conditionalFormatting sqref="BV323:BV335">
    <cfRule type="cellIs" dxfId="216" priority="223" operator="lessThan">
      <formula>1</formula>
    </cfRule>
  </conditionalFormatting>
  <conditionalFormatting sqref="BK326:BK334">
    <cfRule type="cellIs" dxfId="215" priority="222" operator="lessThan">
      <formula>1</formula>
    </cfRule>
  </conditionalFormatting>
  <conditionalFormatting sqref="BK326:BK334">
    <cfRule type="cellIs" dxfId="214" priority="221" operator="lessThan">
      <formula>1</formula>
    </cfRule>
  </conditionalFormatting>
  <conditionalFormatting sqref="BK326:BK334">
    <cfRule type="cellIs" dxfId="213" priority="220" operator="notEqual">
      <formula>0</formula>
    </cfRule>
  </conditionalFormatting>
  <conditionalFormatting sqref="BM324">
    <cfRule type="cellIs" dxfId="212" priority="219" operator="lessThan">
      <formula>1</formula>
    </cfRule>
  </conditionalFormatting>
  <conditionalFormatting sqref="BM324">
    <cfRule type="cellIs" dxfId="211" priority="218" operator="lessThan">
      <formula>1</formula>
    </cfRule>
  </conditionalFormatting>
  <conditionalFormatting sqref="BM325:BM328">
    <cfRule type="cellIs" dxfId="210" priority="217" operator="lessThan">
      <formula>1</formula>
    </cfRule>
  </conditionalFormatting>
  <conditionalFormatting sqref="BM325:BM328">
    <cfRule type="cellIs" dxfId="209" priority="216" operator="lessThan">
      <formula>1</formula>
    </cfRule>
  </conditionalFormatting>
  <conditionalFormatting sqref="BM324:BM328">
    <cfRule type="cellIs" dxfId="208" priority="215" operator="notEqual">
      <formula>0</formula>
    </cfRule>
  </conditionalFormatting>
  <conditionalFormatting sqref="BO323">
    <cfRule type="cellIs" dxfId="207" priority="214" operator="lessThan">
      <formula>1</formula>
    </cfRule>
  </conditionalFormatting>
  <conditionalFormatting sqref="BO323">
    <cfRule type="cellIs" dxfId="206" priority="213" operator="lessThan">
      <formula>1</formula>
    </cfRule>
  </conditionalFormatting>
  <conditionalFormatting sqref="BO324:BO333">
    <cfRule type="cellIs" dxfId="205" priority="212" operator="lessThan">
      <formula>1</formula>
    </cfRule>
  </conditionalFormatting>
  <conditionalFormatting sqref="BO324:BO333">
    <cfRule type="cellIs" dxfId="204" priority="211" operator="lessThan">
      <formula>1</formula>
    </cfRule>
  </conditionalFormatting>
  <conditionalFormatting sqref="BO323:BO333">
    <cfRule type="cellIs" dxfId="203" priority="210" operator="notEqual">
      <formula>0</formula>
    </cfRule>
  </conditionalFormatting>
  <conditionalFormatting sqref="BV358:BV362">
    <cfRule type="cellIs" dxfId="202" priority="209" operator="lessThan">
      <formula>1</formula>
    </cfRule>
  </conditionalFormatting>
  <conditionalFormatting sqref="BG357:BG358">
    <cfRule type="cellIs" dxfId="201" priority="208" operator="lessThan">
      <formula>1</formula>
    </cfRule>
  </conditionalFormatting>
  <conditionalFormatting sqref="BG357:BG358">
    <cfRule type="cellIs" dxfId="200" priority="207" operator="lessThan">
      <formula>1</formula>
    </cfRule>
  </conditionalFormatting>
  <conditionalFormatting sqref="BG357:BG358">
    <cfRule type="cellIs" dxfId="199" priority="206" operator="notEqual">
      <formula>0</formula>
    </cfRule>
  </conditionalFormatting>
  <conditionalFormatting sqref="BK359:BK361">
    <cfRule type="cellIs" dxfId="198" priority="205" operator="lessThan">
      <formula>1</formula>
    </cfRule>
  </conditionalFormatting>
  <conditionalFormatting sqref="BK359:BK361">
    <cfRule type="cellIs" dxfId="197" priority="204" operator="lessThan">
      <formula>1</formula>
    </cfRule>
  </conditionalFormatting>
  <conditionalFormatting sqref="BK359:BK361">
    <cfRule type="cellIs" dxfId="196" priority="203" operator="notEqual">
      <formula>0</formula>
    </cfRule>
  </conditionalFormatting>
  <conditionalFormatting sqref="BV393:BV407">
    <cfRule type="cellIs" dxfId="195" priority="202" operator="lessThan">
      <formula>1</formula>
    </cfRule>
  </conditionalFormatting>
  <conditionalFormatting sqref="BO393">
    <cfRule type="cellIs" dxfId="194" priority="201" operator="lessThan">
      <formula>1</formula>
    </cfRule>
  </conditionalFormatting>
  <conditionalFormatting sqref="BO393">
    <cfRule type="cellIs" dxfId="193" priority="200" operator="lessThan">
      <formula>1</formula>
    </cfRule>
  </conditionalFormatting>
  <conditionalFormatting sqref="BO394:BO405">
    <cfRule type="cellIs" dxfId="192" priority="199" operator="lessThan">
      <formula>1</formula>
    </cfRule>
  </conditionalFormatting>
  <conditionalFormatting sqref="BO394:BO405">
    <cfRule type="cellIs" dxfId="191" priority="198" operator="lessThan">
      <formula>1</formula>
    </cfRule>
  </conditionalFormatting>
  <conditionalFormatting sqref="BO393:BO405">
    <cfRule type="cellIs" dxfId="190" priority="197" operator="notEqual">
      <formula>0</formula>
    </cfRule>
  </conditionalFormatting>
  <conditionalFormatting sqref="BK396:BK407">
    <cfRule type="cellIs" dxfId="189" priority="196" operator="lessThan">
      <formula>1</formula>
    </cfRule>
  </conditionalFormatting>
  <conditionalFormatting sqref="BK396:BK407">
    <cfRule type="cellIs" dxfId="188" priority="195" operator="lessThan">
      <formula>1</formula>
    </cfRule>
  </conditionalFormatting>
  <conditionalFormatting sqref="BK396:BK407">
    <cfRule type="cellIs" dxfId="187" priority="194" operator="notEqual">
      <formula>0</formula>
    </cfRule>
  </conditionalFormatting>
  <conditionalFormatting sqref="BG392:BG393">
    <cfRule type="cellIs" dxfId="186" priority="193" operator="lessThan">
      <formula>1</formula>
    </cfRule>
  </conditionalFormatting>
  <conditionalFormatting sqref="BG392:BG393">
    <cfRule type="cellIs" dxfId="185" priority="192" operator="lessThan">
      <formula>1</formula>
    </cfRule>
  </conditionalFormatting>
  <conditionalFormatting sqref="BG394:BG403">
    <cfRule type="cellIs" dxfId="184" priority="191" operator="lessThan">
      <formula>1</formula>
    </cfRule>
  </conditionalFormatting>
  <conditionalFormatting sqref="BG394:BG403">
    <cfRule type="cellIs" dxfId="183" priority="190" operator="lessThan">
      <formula>1</formula>
    </cfRule>
  </conditionalFormatting>
  <conditionalFormatting sqref="BG392:BG403">
    <cfRule type="cellIs" dxfId="182" priority="189" operator="notEqual">
      <formula>0</formula>
    </cfRule>
  </conditionalFormatting>
  <conditionalFormatting sqref="BG405:BG406">
    <cfRule type="cellIs" dxfId="181" priority="188" operator="lessThan">
      <formula>1</formula>
    </cfRule>
  </conditionalFormatting>
  <conditionalFormatting sqref="BG405:BG406">
    <cfRule type="cellIs" dxfId="180" priority="187" operator="lessThan">
      <formula>1</formula>
    </cfRule>
  </conditionalFormatting>
  <conditionalFormatting sqref="BG405:BG406">
    <cfRule type="cellIs" dxfId="179" priority="186" operator="notEqual">
      <formula>0</formula>
    </cfRule>
  </conditionalFormatting>
  <conditionalFormatting sqref="AU42:AU45 AU47:AU52 AU55:AU57">
    <cfRule type="cellIs" dxfId="178" priority="185" operator="lessThan">
      <formula>1</formula>
    </cfRule>
  </conditionalFormatting>
  <conditionalFormatting sqref="AU46">
    <cfRule type="cellIs" dxfId="177" priority="184" operator="lessThan">
      <formula>1</formula>
    </cfRule>
  </conditionalFormatting>
  <conditionalFormatting sqref="AU53:AU54">
    <cfRule type="cellIs" dxfId="176" priority="183" operator="lessThan">
      <formula>1</formula>
    </cfRule>
  </conditionalFormatting>
  <conditionalFormatting sqref="AU58">
    <cfRule type="cellIs" dxfId="175" priority="182" operator="lessThan">
      <formula>1</formula>
    </cfRule>
  </conditionalFormatting>
  <conditionalFormatting sqref="AH46:AH47">
    <cfRule type="cellIs" dxfId="174" priority="181" operator="lessThan">
      <formula>1</formula>
    </cfRule>
  </conditionalFormatting>
  <conditionalFormatting sqref="AH46:AH47">
    <cfRule type="cellIs" dxfId="173" priority="180" operator="lessThan">
      <formula>1</formula>
    </cfRule>
  </conditionalFormatting>
  <conditionalFormatting sqref="AH46:AH47">
    <cfRule type="cellIs" dxfId="172" priority="179" operator="notEqual">
      <formula>0</formula>
    </cfRule>
  </conditionalFormatting>
  <conditionalFormatting sqref="AH43">
    <cfRule type="cellIs" dxfId="171" priority="178" operator="lessThan">
      <formula>1</formula>
    </cfRule>
  </conditionalFormatting>
  <conditionalFormatting sqref="AH43">
    <cfRule type="cellIs" dxfId="170" priority="177" operator="lessThan">
      <formula>1</formula>
    </cfRule>
  </conditionalFormatting>
  <conditionalFormatting sqref="AH44:AH45">
    <cfRule type="cellIs" dxfId="169" priority="176" operator="lessThan">
      <formula>1</formula>
    </cfRule>
  </conditionalFormatting>
  <conditionalFormatting sqref="AH44:AH45">
    <cfRule type="cellIs" dxfId="168" priority="175" operator="lessThan">
      <formula>1</formula>
    </cfRule>
  </conditionalFormatting>
  <conditionalFormatting sqref="AH43:AH45">
    <cfRule type="cellIs" dxfId="167" priority="174" operator="notEqual">
      <formula>0</formula>
    </cfRule>
  </conditionalFormatting>
  <conditionalFormatting sqref="AJ50">
    <cfRule type="cellIs" dxfId="166" priority="173" operator="lessThan">
      <formula>1</formula>
    </cfRule>
  </conditionalFormatting>
  <conditionalFormatting sqref="AJ50">
    <cfRule type="cellIs" dxfId="165" priority="172" operator="lessThan">
      <formula>1</formula>
    </cfRule>
  </conditionalFormatting>
  <conditionalFormatting sqref="AJ50">
    <cfRule type="cellIs" dxfId="164" priority="171" operator="notEqual">
      <formula>0</formula>
    </cfRule>
  </conditionalFormatting>
  <conditionalFormatting sqref="AJ51:AJ53">
    <cfRule type="cellIs" dxfId="163" priority="170" operator="lessThan">
      <formula>1</formula>
    </cfRule>
  </conditionalFormatting>
  <conditionalFormatting sqref="AJ51:AJ53">
    <cfRule type="cellIs" dxfId="162" priority="169" operator="lessThan">
      <formula>1</formula>
    </cfRule>
  </conditionalFormatting>
  <conditionalFormatting sqref="AJ51:AJ53">
    <cfRule type="cellIs" dxfId="161" priority="168" operator="notEqual">
      <formula>0</formula>
    </cfRule>
  </conditionalFormatting>
  <conditionalFormatting sqref="AN50">
    <cfRule type="cellIs" dxfId="160" priority="167" operator="lessThan">
      <formula>1</formula>
    </cfRule>
  </conditionalFormatting>
  <conditionalFormatting sqref="AN50">
    <cfRule type="cellIs" dxfId="159" priority="166" operator="lessThan">
      <formula>1</formula>
    </cfRule>
  </conditionalFormatting>
  <conditionalFormatting sqref="AN50">
    <cfRule type="cellIs" dxfId="158" priority="165" operator="notEqual">
      <formula>0</formula>
    </cfRule>
  </conditionalFormatting>
  <conditionalFormatting sqref="AN49 AN51:AN56">
    <cfRule type="cellIs" dxfId="157" priority="164" operator="lessThan">
      <formula>1</formula>
    </cfRule>
  </conditionalFormatting>
  <conditionalFormatting sqref="AN49 AN51:AN56">
    <cfRule type="cellIs" dxfId="156" priority="163" operator="lessThan">
      <formula>1</formula>
    </cfRule>
  </conditionalFormatting>
  <conditionalFormatting sqref="AN49 AN51:AN56">
    <cfRule type="cellIs" dxfId="155" priority="162" operator="notEqual">
      <formula>0</formula>
    </cfRule>
  </conditionalFormatting>
  <conditionalFormatting sqref="AN46:AN48">
    <cfRule type="cellIs" dxfId="154" priority="161" operator="lessThan">
      <formula>1</formula>
    </cfRule>
  </conditionalFormatting>
  <conditionalFormatting sqref="AN46:AN48">
    <cfRule type="cellIs" dxfId="153" priority="160" operator="lessThan">
      <formula>1</formula>
    </cfRule>
  </conditionalFormatting>
  <conditionalFormatting sqref="AN46:AN48">
    <cfRule type="cellIs" dxfId="152" priority="159" operator="notEqual">
      <formula>0</formula>
    </cfRule>
  </conditionalFormatting>
  <conditionalFormatting sqref="AL49 AL51:AL55">
    <cfRule type="cellIs" dxfId="151" priority="158" operator="lessThan">
      <formula>1</formula>
    </cfRule>
  </conditionalFormatting>
  <conditionalFormatting sqref="AL49 AL51:AL55">
    <cfRule type="cellIs" dxfId="150" priority="157" operator="lessThan">
      <formula>1</formula>
    </cfRule>
  </conditionalFormatting>
  <conditionalFormatting sqref="AL49 AL51:AL55">
    <cfRule type="cellIs" dxfId="149" priority="156" operator="notEqual">
      <formula>0</formula>
    </cfRule>
  </conditionalFormatting>
  <conditionalFormatting sqref="AL50">
    <cfRule type="cellIs" dxfId="148" priority="155" operator="lessThan">
      <formula>1</formula>
    </cfRule>
  </conditionalFormatting>
  <conditionalFormatting sqref="AL50">
    <cfRule type="cellIs" dxfId="147" priority="154" operator="lessThan">
      <formula>1</formula>
    </cfRule>
  </conditionalFormatting>
  <conditionalFormatting sqref="AL50">
    <cfRule type="cellIs" dxfId="146" priority="153" operator="notEqual">
      <formula>0</formula>
    </cfRule>
  </conditionalFormatting>
  <conditionalFormatting sqref="AF57:AF58">
    <cfRule type="cellIs" dxfId="145" priority="152" operator="lessThan">
      <formula>1</formula>
    </cfRule>
  </conditionalFormatting>
  <conditionalFormatting sqref="AF57:AF58">
    <cfRule type="cellIs" dxfId="144" priority="151" operator="lessThan">
      <formula>1</formula>
    </cfRule>
  </conditionalFormatting>
  <conditionalFormatting sqref="AF57:AF58">
    <cfRule type="cellIs" dxfId="143" priority="150" operator="notEqual">
      <formula>0</formula>
    </cfRule>
  </conditionalFormatting>
  <conditionalFormatting sqref="AU81:AU98">
    <cfRule type="cellIs" dxfId="142" priority="149" operator="lessThan">
      <formula>1</formula>
    </cfRule>
  </conditionalFormatting>
  <conditionalFormatting sqref="AU78">
    <cfRule type="cellIs" dxfId="141" priority="148" operator="lessThan">
      <formula>1</formula>
    </cfRule>
  </conditionalFormatting>
  <conditionalFormatting sqref="AU79">
    <cfRule type="cellIs" dxfId="140" priority="147" operator="lessThan">
      <formula>1</formula>
    </cfRule>
  </conditionalFormatting>
  <conditionalFormatting sqref="AU80">
    <cfRule type="cellIs" dxfId="139" priority="146" operator="lessThan">
      <formula>1</formula>
    </cfRule>
  </conditionalFormatting>
  <conditionalFormatting sqref="AN78">
    <cfRule type="cellIs" dxfId="138" priority="145" operator="lessThan">
      <formula>1</formula>
    </cfRule>
  </conditionalFormatting>
  <conditionalFormatting sqref="AN78">
    <cfRule type="cellIs" dxfId="137" priority="144" operator="lessThan">
      <formula>1</formula>
    </cfRule>
  </conditionalFormatting>
  <conditionalFormatting sqref="AN79 AN81:AN97">
    <cfRule type="cellIs" dxfId="136" priority="143" operator="lessThan">
      <formula>1</formula>
    </cfRule>
  </conditionalFormatting>
  <conditionalFormatting sqref="AN79 AN81:AN97">
    <cfRule type="cellIs" dxfId="135" priority="142" operator="lessThan">
      <formula>1</formula>
    </cfRule>
  </conditionalFormatting>
  <conditionalFormatting sqref="AN78:AN79 AN81:AN97">
    <cfRule type="cellIs" dxfId="134" priority="141" operator="notEqual">
      <formula>0</formula>
    </cfRule>
  </conditionalFormatting>
  <conditionalFormatting sqref="AN80">
    <cfRule type="cellIs" dxfId="133" priority="140" operator="lessThan">
      <formula>1</formula>
    </cfRule>
  </conditionalFormatting>
  <conditionalFormatting sqref="AN80">
    <cfRule type="cellIs" dxfId="132" priority="139" operator="lessThan">
      <formula>1</formula>
    </cfRule>
  </conditionalFormatting>
  <conditionalFormatting sqref="AN80">
    <cfRule type="cellIs" dxfId="131" priority="138" operator="notEqual">
      <formula>0</formula>
    </cfRule>
  </conditionalFormatting>
  <conditionalFormatting sqref="AU113:AU130">
    <cfRule type="cellIs" dxfId="130" priority="137" operator="lessThan">
      <formula>1</formula>
    </cfRule>
  </conditionalFormatting>
  <conditionalFormatting sqref="AP86">
    <cfRule type="cellIs" dxfId="129" priority="136" operator="lessThan">
      <formula>1</formula>
    </cfRule>
  </conditionalFormatting>
  <conditionalFormatting sqref="AP86">
    <cfRule type="cellIs" dxfId="128" priority="135" operator="lessThan">
      <formula>1</formula>
    </cfRule>
  </conditionalFormatting>
  <conditionalFormatting sqref="AP86">
    <cfRule type="cellIs" dxfId="127" priority="134" operator="notEqual">
      <formula>0</formula>
    </cfRule>
  </conditionalFormatting>
  <conditionalFormatting sqref="AP87">
    <cfRule type="cellIs" dxfId="126" priority="133" operator="lessThan">
      <formula>1</formula>
    </cfRule>
  </conditionalFormatting>
  <conditionalFormatting sqref="AP87">
    <cfRule type="cellIs" dxfId="125" priority="132" operator="lessThan">
      <formula>1</formula>
    </cfRule>
  </conditionalFormatting>
  <conditionalFormatting sqref="AP87">
    <cfRule type="cellIs" dxfId="124" priority="131" operator="notEqual">
      <formula>0</formula>
    </cfRule>
  </conditionalFormatting>
  <conditionalFormatting sqref="AP88">
    <cfRule type="cellIs" dxfId="123" priority="130" operator="lessThan">
      <formula>1</formula>
    </cfRule>
  </conditionalFormatting>
  <conditionalFormatting sqref="AP88">
    <cfRule type="cellIs" dxfId="122" priority="129" operator="lessThan">
      <formula>1</formula>
    </cfRule>
  </conditionalFormatting>
  <conditionalFormatting sqref="AP88">
    <cfRule type="cellIs" dxfId="121" priority="128" operator="notEqual">
      <formula>0</formula>
    </cfRule>
  </conditionalFormatting>
  <conditionalFormatting sqref="AH115:AH129">
    <cfRule type="cellIs" dxfId="120" priority="127" operator="lessThan">
      <formula>1</formula>
    </cfRule>
  </conditionalFormatting>
  <conditionalFormatting sqref="AH115:AH129">
    <cfRule type="cellIs" dxfId="119" priority="126" operator="lessThan">
      <formula>1</formula>
    </cfRule>
  </conditionalFormatting>
  <conditionalFormatting sqref="AH115:AH129">
    <cfRule type="cellIs" dxfId="118" priority="125" operator="notEqual">
      <formula>0</formula>
    </cfRule>
  </conditionalFormatting>
  <conditionalFormatting sqref="AJ114">
    <cfRule type="cellIs" dxfId="117" priority="124" operator="lessThan">
      <formula>1</formula>
    </cfRule>
  </conditionalFormatting>
  <conditionalFormatting sqref="AJ114">
    <cfRule type="cellIs" dxfId="116" priority="123" operator="lessThan">
      <formula>1</formula>
    </cfRule>
  </conditionalFormatting>
  <conditionalFormatting sqref="AJ114">
    <cfRule type="cellIs" dxfId="115" priority="122" operator="notEqual">
      <formula>0</formula>
    </cfRule>
  </conditionalFormatting>
  <conditionalFormatting sqref="AJ115:AJ126">
    <cfRule type="cellIs" dxfId="114" priority="121" operator="lessThan">
      <formula>1</formula>
    </cfRule>
  </conditionalFormatting>
  <conditionalFormatting sqref="AJ115:AJ126">
    <cfRule type="cellIs" dxfId="113" priority="120" operator="lessThan">
      <formula>1</formula>
    </cfRule>
  </conditionalFormatting>
  <conditionalFormatting sqref="AJ115:AJ126">
    <cfRule type="cellIs" dxfId="112" priority="119" operator="notEqual">
      <formula>0</formula>
    </cfRule>
  </conditionalFormatting>
  <conditionalFormatting sqref="AF112">
    <cfRule type="cellIs" dxfId="111" priority="118" operator="lessThan">
      <formula>1</formula>
    </cfRule>
  </conditionalFormatting>
  <conditionalFormatting sqref="AF112">
    <cfRule type="cellIs" dxfId="110" priority="117" operator="lessThan">
      <formula>1</formula>
    </cfRule>
  </conditionalFormatting>
  <conditionalFormatting sqref="AF112">
    <cfRule type="cellIs" dxfId="109" priority="116" operator="notEqual">
      <formula>0</formula>
    </cfRule>
  </conditionalFormatting>
  <conditionalFormatting sqref="AF113">
    <cfRule type="cellIs" dxfId="108" priority="115" operator="lessThan">
      <formula>1</formula>
    </cfRule>
  </conditionalFormatting>
  <conditionalFormatting sqref="AF113">
    <cfRule type="cellIs" dxfId="107" priority="114" operator="lessThan">
      <formula>1</formula>
    </cfRule>
  </conditionalFormatting>
  <conditionalFormatting sqref="AF114:AF130">
    <cfRule type="cellIs" dxfId="106" priority="113" operator="lessThan">
      <formula>1</formula>
    </cfRule>
  </conditionalFormatting>
  <conditionalFormatting sqref="AF114:AF130">
    <cfRule type="cellIs" dxfId="105" priority="112" operator="lessThan">
      <formula>1</formula>
    </cfRule>
  </conditionalFormatting>
  <conditionalFormatting sqref="AF113:AF130">
    <cfRule type="cellIs" dxfId="104" priority="111" operator="notEqual">
      <formula>0</formula>
    </cfRule>
  </conditionalFormatting>
  <conditionalFormatting sqref="AN120:AN128">
    <cfRule type="cellIs" dxfId="103" priority="110" operator="lessThan">
      <formula>1</formula>
    </cfRule>
  </conditionalFormatting>
  <conditionalFormatting sqref="AN120:AN128">
    <cfRule type="cellIs" dxfId="102" priority="109" operator="lessThan">
      <formula>1</formula>
    </cfRule>
  </conditionalFormatting>
  <conditionalFormatting sqref="AN120:AN128">
    <cfRule type="cellIs" dxfId="101" priority="108" operator="notEqual">
      <formula>0</formula>
    </cfRule>
  </conditionalFormatting>
  <conditionalFormatting sqref="AP114">
    <cfRule type="cellIs" dxfId="100" priority="107" operator="lessThan">
      <formula>1</formula>
    </cfRule>
  </conditionalFormatting>
  <conditionalFormatting sqref="AP114">
    <cfRule type="cellIs" dxfId="99" priority="106" operator="lessThan">
      <formula>1</formula>
    </cfRule>
  </conditionalFormatting>
  <conditionalFormatting sqref="AP114">
    <cfRule type="cellIs" dxfId="98" priority="105" operator="notEqual">
      <formula>0</formula>
    </cfRule>
  </conditionalFormatting>
  <conditionalFormatting sqref="AP113">
    <cfRule type="cellIs" dxfId="97" priority="104" operator="lessThan">
      <formula>1</formula>
    </cfRule>
  </conditionalFormatting>
  <conditionalFormatting sqref="AP113">
    <cfRule type="cellIs" dxfId="96" priority="103" operator="lessThan">
      <formula>1</formula>
    </cfRule>
  </conditionalFormatting>
  <conditionalFormatting sqref="AP115:AP127">
    <cfRule type="cellIs" dxfId="95" priority="102" operator="lessThan">
      <formula>1</formula>
    </cfRule>
  </conditionalFormatting>
  <conditionalFormatting sqref="AP115:AP127">
    <cfRule type="cellIs" dxfId="94" priority="101" operator="lessThan">
      <formula>1</formula>
    </cfRule>
  </conditionalFormatting>
  <conditionalFormatting sqref="AP113 AP115:AP127">
    <cfRule type="cellIs" dxfId="93" priority="100" operator="notEqual">
      <formula>0</formula>
    </cfRule>
  </conditionalFormatting>
  <conditionalFormatting sqref="AU164 AU162">
    <cfRule type="cellIs" dxfId="92" priority="99" operator="lessThan">
      <formula>1</formula>
    </cfRule>
  </conditionalFormatting>
  <conditionalFormatting sqref="AU148:AU161">
    <cfRule type="cellIs" dxfId="91" priority="98" operator="lessThan">
      <formula>1</formula>
    </cfRule>
  </conditionalFormatting>
  <conditionalFormatting sqref="AU163">
    <cfRule type="cellIs" dxfId="90" priority="97" operator="lessThan">
      <formula>1</formula>
    </cfRule>
  </conditionalFormatting>
  <conditionalFormatting sqref="AF164 AF162">
    <cfRule type="cellIs" dxfId="89" priority="96" operator="lessThan">
      <formula>1</formula>
    </cfRule>
  </conditionalFormatting>
  <conditionalFormatting sqref="AF164 AF162">
    <cfRule type="cellIs" dxfId="88" priority="95" operator="lessThan">
      <formula>1</formula>
    </cfRule>
  </conditionalFormatting>
  <conditionalFormatting sqref="AF164 AF162">
    <cfRule type="cellIs" dxfId="87" priority="94" operator="notEqual">
      <formula>0</formula>
    </cfRule>
  </conditionalFormatting>
  <conditionalFormatting sqref="AF147:AF148">
    <cfRule type="cellIs" dxfId="86" priority="93" operator="lessThan">
      <formula>1</formula>
    </cfRule>
  </conditionalFormatting>
  <conditionalFormatting sqref="AF147:AF148">
    <cfRule type="cellIs" dxfId="85" priority="92" operator="lessThan">
      <formula>1</formula>
    </cfRule>
  </conditionalFormatting>
  <conditionalFormatting sqref="AF149:AF161">
    <cfRule type="cellIs" dxfId="84" priority="91" operator="lessThan">
      <formula>1</formula>
    </cfRule>
  </conditionalFormatting>
  <conditionalFormatting sqref="AF149:AF161">
    <cfRule type="cellIs" dxfId="83" priority="90" operator="lessThan">
      <formula>1</formula>
    </cfRule>
  </conditionalFormatting>
  <conditionalFormatting sqref="AF147:AF161">
    <cfRule type="cellIs" dxfId="82" priority="89" operator="notEqual">
      <formula>0</formula>
    </cfRule>
  </conditionalFormatting>
  <conditionalFormatting sqref="AF163">
    <cfRule type="cellIs" dxfId="81" priority="88" operator="lessThan">
      <formula>1</formula>
    </cfRule>
  </conditionalFormatting>
  <conditionalFormatting sqref="AF163">
    <cfRule type="cellIs" dxfId="80" priority="87" operator="lessThan">
      <formula>1</formula>
    </cfRule>
  </conditionalFormatting>
  <conditionalFormatting sqref="AF163">
    <cfRule type="cellIs" dxfId="79" priority="86" operator="notEqual">
      <formula>0</formula>
    </cfRule>
  </conditionalFormatting>
  <conditionalFormatting sqref="AJ150:AJ160">
    <cfRule type="cellIs" dxfId="78" priority="85" operator="lessThan">
      <formula>1</formula>
    </cfRule>
  </conditionalFormatting>
  <conditionalFormatting sqref="AJ150:AJ160">
    <cfRule type="cellIs" dxfId="77" priority="84" operator="lessThan">
      <formula>1</formula>
    </cfRule>
  </conditionalFormatting>
  <conditionalFormatting sqref="AJ150:AJ160">
    <cfRule type="cellIs" dxfId="76" priority="83" operator="notEqual">
      <formula>0</formula>
    </cfRule>
  </conditionalFormatting>
  <conditionalFormatting sqref="AL151:AL157">
    <cfRule type="cellIs" dxfId="75" priority="82" operator="lessThan">
      <formula>1</formula>
    </cfRule>
  </conditionalFormatting>
  <conditionalFormatting sqref="AL151:AL157">
    <cfRule type="cellIs" dxfId="74" priority="81" operator="lessThan">
      <formula>1</formula>
    </cfRule>
  </conditionalFormatting>
  <conditionalFormatting sqref="AL151:AL157">
    <cfRule type="cellIs" dxfId="73" priority="80" operator="notEqual">
      <formula>0</formula>
    </cfRule>
  </conditionalFormatting>
  <conditionalFormatting sqref="AN162">
    <cfRule type="cellIs" dxfId="72" priority="79" operator="lessThan">
      <formula>1</formula>
    </cfRule>
  </conditionalFormatting>
  <conditionalFormatting sqref="AN162">
    <cfRule type="cellIs" dxfId="71" priority="78" operator="lessThan">
      <formula>1</formula>
    </cfRule>
  </conditionalFormatting>
  <conditionalFormatting sqref="AN162">
    <cfRule type="cellIs" dxfId="70" priority="77" operator="notEqual">
      <formula>0</formula>
    </cfRule>
  </conditionalFormatting>
  <conditionalFormatting sqref="AN154:AN161">
    <cfRule type="cellIs" dxfId="69" priority="76" operator="lessThan">
      <formula>1</formula>
    </cfRule>
  </conditionalFormatting>
  <conditionalFormatting sqref="AN154:AN161">
    <cfRule type="cellIs" dxfId="68" priority="75" operator="lessThan">
      <formula>1</formula>
    </cfRule>
  </conditionalFormatting>
  <conditionalFormatting sqref="AN154:AN161">
    <cfRule type="cellIs" dxfId="67" priority="74" operator="notEqual">
      <formula>0</formula>
    </cfRule>
  </conditionalFormatting>
  <conditionalFormatting sqref="AU183:AU190">
    <cfRule type="cellIs" dxfId="66" priority="73" operator="lessThan">
      <formula>1</formula>
    </cfRule>
  </conditionalFormatting>
  <conditionalFormatting sqref="AP183">
    <cfRule type="cellIs" dxfId="65" priority="72" operator="lessThan">
      <formula>1</formula>
    </cfRule>
  </conditionalFormatting>
  <conditionalFormatting sqref="AP183">
    <cfRule type="cellIs" dxfId="64" priority="71" operator="lessThan">
      <formula>1</formula>
    </cfRule>
  </conditionalFormatting>
  <conditionalFormatting sqref="AP184:AP188">
    <cfRule type="cellIs" dxfId="63" priority="70" operator="lessThan">
      <formula>1</formula>
    </cfRule>
  </conditionalFormatting>
  <conditionalFormatting sqref="AP184:AP188">
    <cfRule type="cellIs" dxfId="62" priority="69" operator="lessThan">
      <formula>1</formula>
    </cfRule>
  </conditionalFormatting>
  <conditionalFormatting sqref="AP183:AP188">
    <cfRule type="cellIs" dxfId="61" priority="68" operator="notEqual">
      <formula>0</formula>
    </cfRule>
  </conditionalFormatting>
  <conditionalFormatting sqref="AF182:AF183">
    <cfRule type="cellIs" dxfId="60" priority="67" operator="lessThan">
      <formula>1</formula>
    </cfRule>
  </conditionalFormatting>
  <conditionalFormatting sqref="AF182:AF183">
    <cfRule type="cellIs" dxfId="59" priority="66" operator="lessThan">
      <formula>1</formula>
    </cfRule>
  </conditionalFormatting>
  <conditionalFormatting sqref="AF183">
    <cfRule type="cellIs" dxfId="58" priority="65" operator="notEqual">
      <formula>0</formula>
    </cfRule>
  </conditionalFormatting>
  <conditionalFormatting sqref="AF184:AF190">
    <cfRule type="cellIs" dxfId="57" priority="64" operator="lessThan">
      <formula>1</formula>
    </cfRule>
  </conditionalFormatting>
  <conditionalFormatting sqref="AF184:AF190">
    <cfRule type="cellIs" dxfId="56" priority="63" operator="lessThan">
      <formula>1</formula>
    </cfRule>
  </conditionalFormatting>
  <conditionalFormatting sqref="AF182 AF184:AF190">
    <cfRule type="cellIs" dxfId="55" priority="62" operator="notEqual">
      <formula>0</formula>
    </cfRule>
  </conditionalFormatting>
  <conditionalFormatting sqref="AU237">
    <cfRule type="cellIs" dxfId="54" priority="61" operator="lessThan">
      <formula>1</formula>
    </cfRule>
  </conditionalFormatting>
  <conditionalFormatting sqref="AU238">
    <cfRule type="cellIs" dxfId="53" priority="60" operator="lessThan">
      <formula>1</formula>
    </cfRule>
  </conditionalFormatting>
  <conditionalFormatting sqref="AU239">
    <cfRule type="cellIs" dxfId="52" priority="59" operator="lessThan">
      <formula>1</formula>
    </cfRule>
  </conditionalFormatting>
  <conditionalFormatting sqref="AU240">
    <cfRule type="cellIs" dxfId="51" priority="58" operator="lessThan">
      <formula>1</formula>
    </cfRule>
  </conditionalFormatting>
  <conditionalFormatting sqref="AH237">
    <cfRule type="cellIs" dxfId="50" priority="57" operator="lessThan">
      <formula>1</formula>
    </cfRule>
  </conditionalFormatting>
  <conditionalFormatting sqref="AH237">
    <cfRule type="cellIs" dxfId="49" priority="56" operator="lessThan">
      <formula>1</formula>
    </cfRule>
  </conditionalFormatting>
  <conditionalFormatting sqref="AH237">
    <cfRule type="cellIs" dxfId="48" priority="55" operator="notEqual">
      <formula>0</formula>
    </cfRule>
  </conditionalFormatting>
  <conditionalFormatting sqref="AH238">
    <cfRule type="cellIs" dxfId="47" priority="54" operator="lessThan">
      <formula>1</formula>
    </cfRule>
  </conditionalFormatting>
  <conditionalFormatting sqref="AH238">
    <cfRule type="cellIs" dxfId="46" priority="53" operator="lessThan">
      <formula>1</formula>
    </cfRule>
  </conditionalFormatting>
  <conditionalFormatting sqref="AH238">
    <cfRule type="cellIs" dxfId="45" priority="52" operator="notEqual">
      <formula>0</formula>
    </cfRule>
  </conditionalFormatting>
  <conditionalFormatting sqref="AH239">
    <cfRule type="cellIs" dxfId="44" priority="48" operator="lessThan">
      <formula>1</formula>
    </cfRule>
  </conditionalFormatting>
  <conditionalFormatting sqref="AH239">
    <cfRule type="cellIs" dxfId="43" priority="47" operator="lessThan">
      <formula>1</formula>
    </cfRule>
  </conditionalFormatting>
  <conditionalFormatting sqref="AH239">
    <cfRule type="cellIs" dxfId="42" priority="46" operator="notEqual">
      <formula>0</formula>
    </cfRule>
  </conditionalFormatting>
  <conditionalFormatting sqref="AU291">
    <cfRule type="cellIs" dxfId="41" priority="45" operator="lessThan">
      <formula>1</formula>
    </cfRule>
  </conditionalFormatting>
  <conditionalFormatting sqref="AU322:AU325 AU327:AU328">
    <cfRule type="cellIs" dxfId="40" priority="44" operator="lessThan">
      <formula>1</formula>
    </cfRule>
  </conditionalFormatting>
  <conditionalFormatting sqref="AU326">
    <cfRule type="cellIs" dxfId="39" priority="43" operator="lessThan">
      <formula>1</formula>
    </cfRule>
  </conditionalFormatting>
  <conditionalFormatting sqref="AU357:AU360 AU362:AU363">
    <cfRule type="cellIs" dxfId="38" priority="42" operator="lessThan">
      <formula>1</formula>
    </cfRule>
  </conditionalFormatting>
  <conditionalFormatting sqref="AU361">
    <cfRule type="cellIs" dxfId="37" priority="41" operator="lessThan">
      <formula>1</formula>
    </cfRule>
  </conditionalFormatting>
  <conditionalFormatting sqref="AU392:AU395 AU397:AU398">
    <cfRule type="cellIs" dxfId="36" priority="40" operator="lessThan">
      <formula>1</formula>
    </cfRule>
  </conditionalFormatting>
  <conditionalFormatting sqref="AU396">
    <cfRule type="cellIs" dxfId="35" priority="39" operator="lessThan">
      <formula>1</formula>
    </cfRule>
  </conditionalFormatting>
  <conditionalFormatting sqref="AN294 AP294">
    <cfRule type="cellIs" dxfId="34" priority="38" operator="lessThan">
      <formula>1</formula>
    </cfRule>
  </conditionalFormatting>
  <conditionalFormatting sqref="AN294 AP294">
    <cfRule type="cellIs" dxfId="33" priority="37" operator="lessThan">
      <formula>1</formula>
    </cfRule>
  </conditionalFormatting>
  <conditionalFormatting sqref="AL294">
    <cfRule type="cellIs" dxfId="32" priority="36" operator="lessThan">
      <formula>1</formula>
    </cfRule>
  </conditionalFormatting>
  <conditionalFormatting sqref="AL294">
    <cfRule type="cellIs" dxfId="31" priority="35" operator="lessThan">
      <formula>1</formula>
    </cfRule>
  </conditionalFormatting>
  <conditionalFormatting sqref="AL294 AN294 AP294">
    <cfRule type="cellIs" dxfId="30" priority="34" operator="notEqual">
      <formula>0</formula>
    </cfRule>
  </conditionalFormatting>
  <conditionalFormatting sqref="AU294">
    <cfRule type="cellIs" dxfId="29" priority="33" operator="lessThan">
      <formula>1</formula>
    </cfRule>
  </conditionalFormatting>
  <conditionalFormatting sqref="AJ294">
    <cfRule type="cellIs" dxfId="28" priority="32" operator="lessThan">
      <formula>1</formula>
    </cfRule>
  </conditionalFormatting>
  <conditionalFormatting sqref="AJ294">
    <cfRule type="cellIs" dxfId="27" priority="31" operator="lessThan">
      <formula>1</formula>
    </cfRule>
  </conditionalFormatting>
  <conditionalFormatting sqref="AJ294">
    <cfRule type="cellIs" dxfId="26" priority="30" operator="notEqual">
      <formula>0</formula>
    </cfRule>
  </conditionalFormatting>
  <conditionalFormatting sqref="X47">
    <cfRule type="cellIs" dxfId="25" priority="29" operator="lessThan">
      <formula>1</formula>
    </cfRule>
  </conditionalFormatting>
  <conditionalFormatting sqref="AU364">
    <cfRule type="cellIs" dxfId="24" priority="28" operator="lessThan">
      <formula>1</formula>
    </cfRule>
  </conditionalFormatting>
  <conditionalFormatting sqref="AP376:AP377">
    <cfRule type="cellIs" dxfId="23" priority="11" operator="lessThan">
      <formula>1</formula>
    </cfRule>
  </conditionalFormatting>
  <conditionalFormatting sqref="AP376:AP377">
    <cfRule type="cellIs" dxfId="22" priority="10" operator="lessThan">
      <formula>1</formula>
    </cfRule>
  </conditionalFormatting>
  <conditionalFormatting sqref="AN357:AN370 AN374:AN386">
    <cfRule type="cellIs" dxfId="21" priority="24" operator="lessThan">
      <formula>1</formula>
    </cfRule>
  </conditionalFormatting>
  <conditionalFormatting sqref="AN357:AN370 AN374:AN386">
    <cfRule type="cellIs" dxfId="20" priority="23" operator="lessThan">
      <formula>1</formula>
    </cfRule>
  </conditionalFormatting>
  <conditionalFormatting sqref="AP357:AP372 AP378:AP386 AP374:AP375">
    <cfRule type="cellIs" dxfId="19" priority="22" operator="lessThan">
      <formula>1</formula>
    </cfRule>
  </conditionalFormatting>
  <conditionalFormatting sqref="AP357:AP372 AP378:AP386 AP374:AP375">
    <cfRule type="cellIs" dxfId="18" priority="21" operator="lessThan">
      <formula>1</formula>
    </cfRule>
  </conditionalFormatting>
  <conditionalFormatting sqref="AN357:AN370 AP357:AP372 AN374:AN386 AP378:AP386 AP374:AP375">
    <cfRule type="cellIs" dxfId="17" priority="20" operator="notEqual">
      <formula>0</formula>
    </cfRule>
  </conditionalFormatting>
  <conditionalFormatting sqref="AN387">
    <cfRule type="cellIs" dxfId="16" priority="19" operator="lessThan">
      <formula>1</formula>
    </cfRule>
  </conditionalFormatting>
  <conditionalFormatting sqref="AN387">
    <cfRule type="cellIs" dxfId="15" priority="18" operator="lessThan">
      <formula>1</formula>
    </cfRule>
  </conditionalFormatting>
  <conditionalFormatting sqref="AP387">
    <cfRule type="cellIs" dxfId="14" priority="17" operator="lessThan">
      <formula>1</formula>
    </cfRule>
  </conditionalFormatting>
  <conditionalFormatting sqref="AP387">
    <cfRule type="cellIs" dxfId="13" priority="16" operator="lessThan">
      <formula>1</formula>
    </cfRule>
  </conditionalFormatting>
  <conditionalFormatting sqref="AN387 AP387">
    <cfRule type="cellIs" dxfId="12" priority="15" operator="notEqual">
      <formula>0</formula>
    </cfRule>
  </conditionalFormatting>
  <conditionalFormatting sqref="AN371:AN373">
    <cfRule type="cellIs" dxfId="11" priority="14" operator="lessThan">
      <formula>1</formula>
    </cfRule>
  </conditionalFormatting>
  <conditionalFormatting sqref="AN371:AN373">
    <cfRule type="cellIs" dxfId="10" priority="13" operator="lessThan">
      <formula>1</formula>
    </cfRule>
  </conditionalFormatting>
  <conditionalFormatting sqref="AN371:AN373">
    <cfRule type="cellIs" dxfId="9" priority="12" operator="notEqual">
      <formula>0</formula>
    </cfRule>
  </conditionalFormatting>
  <conditionalFormatting sqref="AP376:AP377">
    <cfRule type="cellIs" dxfId="8" priority="9" operator="notEqual">
      <formula>0</formula>
    </cfRule>
  </conditionalFormatting>
  <conditionalFormatting sqref="AU377:AU378">
    <cfRule type="cellIs" dxfId="7" priority="8" operator="lessThan">
      <formula>1</formula>
    </cfRule>
  </conditionalFormatting>
  <conditionalFormatting sqref="AU374:AU376">
    <cfRule type="cellIs" dxfId="6" priority="7" operator="lessThan">
      <formula>1</formula>
    </cfRule>
  </conditionalFormatting>
  <conditionalFormatting sqref="AU379:AU380">
    <cfRule type="cellIs" dxfId="5" priority="6" operator="lessThan">
      <formula>1</formula>
    </cfRule>
  </conditionalFormatting>
  <conditionalFormatting sqref="AU366">
    <cfRule type="cellIs" dxfId="4" priority="5" operator="lessThan">
      <formula>1</formula>
    </cfRule>
  </conditionalFormatting>
  <conditionalFormatting sqref="AP373">
    <cfRule type="cellIs" dxfId="3" priority="4" operator="lessThan">
      <formula>1</formula>
    </cfRule>
  </conditionalFormatting>
  <conditionalFormatting sqref="AP373">
    <cfRule type="cellIs" dxfId="2" priority="3" operator="lessThan">
      <formula>1</formula>
    </cfRule>
  </conditionalFormatting>
  <conditionalFormatting sqref="AP373">
    <cfRule type="cellIs" dxfId="1" priority="2" operator="notEqual">
      <formula>0</formula>
    </cfRule>
  </conditionalFormatting>
  <conditionalFormatting sqref="AU373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AliceLiz</cp:lastModifiedBy>
  <dcterms:created xsi:type="dcterms:W3CDTF">2016-07-06T16:29:21Z</dcterms:created>
  <dcterms:modified xsi:type="dcterms:W3CDTF">2017-01-01T02:39:40Z</dcterms:modified>
</cp:coreProperties>
</file>