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++\5sem\PPD\lab7\"/>
    </mc:Choice>
  </mc:AlternateContent>
  <xr:revisionPtr revIDLastSave="0" documentId="13_ncr:1_{D29675B1-B4EC-4F48-904B-28AFC71FD1E9}" xr6:coauthVersionLast="47" xr6:coauthVersionMax="47" xr10:uidLastSave="{00000000-0000-0000-0000-000000000000}"/>
  <bookViews>
    <workbookView xWindow="-120" yWindow="-120" windowWidth="38640" windowHeight="21240" xr2:uid="{29E4FEE8-DF39-4F21-BD93-87C5F8B50E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5" i="1" l="1"/>
  <c r="C196" i="1"/>
  <c r="C197" i="1"/>
  <c r="C198" i="1"/>
  <c r="C199" i="1"/>
  <c r="C200" i="1"/>
  <c r="C186" i="1"/>
  <c r="C187" i="1"/>
  <c r="C188" i="1"/>
  <c r="C189" i="1"/>
  <c r="C190" i="1"/>
  <c r="C191" i="1"/>
  <c r="K167" i="1"/>
  <c r="K168" i="1"/>
  <c r="K169" i="1"/>
  <c r="K170" i="1"/>
  <c r="K179" i="1" s="1"/>
  <c r="K171" i="1"/>
  <c r="K172" i="1"/>
  <c r="C167" i="1"/>
  <c r="C168" i="1"/>
  <c r="C169" i="1"/>
  <c r="E179" i="1" s="1"/>
  <c r="C178" i="1" s="1"/>
  <c r="C170" i="1"/>
  <c r="E180" i="1" s="1"/>
  <c r="C179" i="1" s="1"/>
  <c r="C171" i="1"/>
  <c r="E181" i="1" s="1"/>
  <c r="C180" i="1" s="1"/>
  <c r="C172" i="1"/>
  <c r="E182" i="1" s="1"/>
  <c r="C181" i="1" s="1"/>
  <c r="K178" i="1"/>
  <c r="K176" i="1"/>
  <c r="K181" i="1"/>
  <c r="K180" i="1"/>
  <c r="K177" i="1"/>
  <c r="E178" i="1"/>
  <c r="C177" i="1" s="1"/>
  <c r="E177" i="1"/>
  <c r="C176" i="1" s="1"/>
  <c r="B186" i="1"/>
  <c r="B187" i="1"/>
  <c r="B196" i="1" s="1"/>
  <c r="B188" i="1"/>
  <c r="B189" i="1"/>
  <c r="B190" i="1"/>
  <c r="B199" i="1" s="1"/>
  <c r="B191" i="1"/>
  <c r="B167" i="1"/>
  <c r="B168" i="1"/>
  <c r="B169" i="1"/>
  <c r="B178" i="1" s="1"/>
  <c r="B170" i="1"/>
  <c r="B179" i="1" s="1"/>
  <c r="B171" i="1"/>
  <c r="B180" i="1" s="1"/>
  <c r="B172" i="1"/>
  <c r="B181" i="1" s="1"/>
  <c r="B200" i="1"/>
  <c r="B198" i="1"/>
  <c r="B197" i="1"/>
  <c r="B177" i="1"/>
  <c r="B176" i="1"/>
  <c r="B121" i="1"/>
  <c r="B126" i="1" s="1"/>
  <c r="B122" i="1"/>
  <c r="B127" i="1" s="1"/>
  <c r="B103" i="1"/>
  <c r="B112" i="1" s="1"/>
  <c r="B102" i="1"/>
  <c r="B111" i="1" s="1"/>
  <c r="B104" i="1"/>
  <c r="B113" i="1" s="1"/>
  <c r="B105" i="1"/>
  <c r="B114" i="1" s="1"/>
  <c r="B106" i="1"/>
  <c r="B115" i="1" s="1"/>
  <c r="B107" i="1"/>
  <c r="B116" i="1" s="1"/>
  <c r="C18" i="1"/>
  <c r="C33" i="1" s="1"/>
  <c r="C19" i="1"/>
  <c r="C34" i="1" s="1"/>
  <c r="C20" i="1"/>
  <c r="C35" i="1" s="1"/>
  <c r="C21" i="1"/>
  <c r="C36" i="1" s="1"/>
  <c r="C22" i="1"/>
  <c r="C37" i="1" s="1"/>
  <c r="C23" i="1"/>
  <c r="C38" i="1" s="1"/>
  <c r="C24" i="1"/>
  <c r="C39" i="1" s="1"/>
  <c r="C25" i="1"/>
  <c r="C40" i="1" s="1"/>
  <c r="C26" i="1"/>
  <c r="C41" i="1" s="1"/>
  <c r="C27" i="1"/>
  <c r="C42" i="1" s="1"/>
  <c r="C28" i="1"/>
  <c r="C43" i="1" s="1"/>
  <c r="C29" i="1"/>
  <c r="C44" i="1" s="1"/>
  <c r="B18" i="1"/>
  <c r="B19" i="1"/>
  <c r="B34" i="1" s="1"/>
  <c r="B20" i="1"/>
  <c r="B35" i="1" s="1"/>
  <c r="B21" i="1"/>
  <c r="B36" i="1" s="1"/>
  <c r="B22" i="1"/>
  <c r="B37" i="1" s="1"/>
  <c r="B23" i="1"/>
  <c r="B38" i="1" s="1"/>
  <c r="B24" i="1"/>
  <c r="B39" i="1" s="1"/>
  <c r="B25" i="1"/>
  <c r="B40" i="1" s="1"/>
  <c r="B26" i="1"/>
  <c r="B41" i="1" s="1"/>
  <c r="B27" i="1"/>
  <c r="B42" i="1" s="1"/>
  <c r="B28" i="1"/>
  <c r="B43" i="1" s="1"/>
  <c r="B29" i="1"/>
  <c r="B44" i="1" s="1"/>
  <c r="B33" i="1"/>
  <c r="B195" i="1" l="1"/>
</calcChain>
</file>

<file path=xl/sharedStrings.xml><?xml version="1.0" encoding="utf-8"?>
<sst xmlns="http://schemas.openxmlformats.org/spreadsheetml/2006/main" count="122" uniqueCount="48">
  <si>
    <t>Количество потоков</t>
  </si>
  <si>
    <t>Время работы программы</t>
  </si>
  <si>
    <t>Ускорение программы</t>
  </si>
  <si>
    <t>Эффективность программы</t>
  </si>
  <si>
    <t>Последовательный</t>
  </si>
  <si>
    <t>Параллельный</t>
  </si>
  <si>
    <t>Время выполнения алгоритмов при 1 потоке</t>
  </si>
  <si>
    <t>OMP</t>
  </si>
  <si>
    <t>MPI</t>
  </si>
  <si>
    <t>2</t>
  </si>
  <si>
    <t>3</t>
  </si>
  <si>
    <t>4</t>
  </si>
  <si>
    <t>5</t>
  </si>
  <si>
    <t>6</t>
  </si>
  <si>
    <t>7</t>
  </si>
  <si>
    <t>8</t>
  </si>
  <si>
    <t>9</t>
  </si>
  <si>
    <t>2^i - 1 &lt;= N</t>
  </si>
  <si>
    <t>Время выполнения при разном кол-ве потоков</t>
  </si>
  <si>
    <t>MPI_N = 1, OMP_N = 2</t>
  </si>
  <si>
    <t>MPI_N = 2, OMP_N = 2</t>
  </si>
  <si>
    <t>MPI_N = 3, OMP_N = 2</t>
  </si>
  <si>
    <t>MPI_N = 4, OMP_N = 2</t>
  </si>
  <si>
    <t>MPI_N = 5, OMP_N = 2</t>
  </si>
  <si>
    <t>MPI_N = 6, OMP_N = 2</t>
  </si>
  <si>
    <t>MPI_N = 1, OMP_N = 1</t>
  </si>
  <si>
    <t>Потоки</t>
  </si>
  <si>
    <t>Время выполнения, с</t>
  </si>
  <si>
    <t>Поток 0 (время выполнения, с)</t>
  </si>
  <si>
    <t>Поток 1 (время выполнения, с)</t>
  </si>
  <si>
    <t>Поток 2 (время выполнения, с)</t>
  </si>
  <si>
    <t>Поток 3 (время выполнения, с)</t>
  </si>
  <si>
    <t>Поток 4 (время выполнения, с)</t>
  </si>
  <si>
    <t>Поток 5 (время выполнения, с)</t>
  </si>
  <si>
    <t>Потоки MPI (OMP = 2)</t>
  </si>
  <si>
    <t>Потоки MPI (OMP = 1)</t>
  </si>
  <si>
    <t>С учетом времени на пересылку данных</t>
  </si>
  <si>
    <t>Без учета времени на пересылку данных</t>
  </si>
  <si>
    <t>Поток 1</t>
  </si>
  <si>
    <t>Поток 2</t>
  </si>
  <si>
    <t>Поток 3</t>
  </si>
  <si>
    <t>Поток 4</t>
  </si>
  <si>
    <t>Поток 5</t>
  </si>
  <si>
    <t>Поток 0</t>
  </si>
  <si>
    <t>Столбец1</t>
  </si>
  <si>
    <t>С учетом пересылки данных</t>
  </si>
  <si>
    <t>Без учета пересылки данных</t>
  </si>
  <si>
    <t>Эффективность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</si>
</sst>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0" xfId="0" applyNumberFormat="1"/>
    <xf numFmtId="0" fontId="0" fillId="3" borderId="3" xfId="0" applyFont="1" applyFill="1" applyBorder="1"/>
    <xf numFmtId="0" fontId="0" fillId="0" borderId="3" xfId="0" applyFont="1" applyBorder="1"/>
    <xf numFmtId="0" fontId="0" fillId="0" borderId="0" xfId="0" applyAlignment="1"/>
    <xf numFmtId="0" fontId="0" fillId="0" borderId="4" xfId="0" applyFont="1" applyBorder="1"/>
    <xf numFmtId="0" fontId="0" fillId="0" borderId="0" xfId="0" applyNumberFormat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ускорения программы от количества потоков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Лист1!$B$17</c:f>
              <c:strCache>
                <c:ptCount val="1"/>
                <c:pt idx="0">
                  <c:v>OMP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Лист1!$A$18:$A$29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Лист1!$B$18:$B$29</c:f>
              <c:numCache>
                <c:formatCode>General</c:formatCode>
                <c:ptCount val="12"/>
                <c:pt idx="0">
                  <c:v>1</c:v>
                </c:pt>
                <c:pt idx="1">
                  <c:v>2.0084998851366871</c:v>
                </c:pt>
                <c:pt idx="2">
                  <c:v>2.8216879135065351</c:v>
                </c:pt>
                <c:pt idx="3">
                  <c:v>3.5133614627285512</c:v>
                </c:pt>
                <c:pt idx="4">
                  <c:v>3.6429166666666668</c:v>
                </c:pt>
                <c:pt idx="5">
                  <c:v>3.9931491208038361</c:v>
                </c:pt>
                <c:pt idx="6">
                  <c:v>4.2503646086533786</c:v>
                </c:pt>
                <c:pt idx="7">
                  <c:v>4.5882970348989769</c:v>
                </c:pt>
                <c:pt idx="8">
                  <c:v>4.5500910746812391</c:v>
                </c:pt>
                <c:pt idx="9">
                  <c:v>4.8464523281596446</c:v>
                </c:pt>
                <c:pt idx="10">
                  <c:v>5.0406457192274434</c:v>
                </c:pt>
                <c:pt idx="11">
                  <c:v>5.1128654970760232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07-4309-9A3D-39C018113F54}"/>
            </c:ext>
          </c:extLst>
        </c:ser>
        <c:ser>
          <c:idx val="1"/>
          <c:order val="1"/>
          <c:tx>
            <c:strRef>
              <c:f>Лист1!$C$17</c:f>
              <c:strCache>
                <c:ptCount val="1"/>
                <c:pt idx="0">
                  <c:v>MPI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Лист1!$A$18:$A$29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Лист1!$C$18:$C$29</c:f>
              <c:numCache>
                <c:formatCode>General</c:formatCode>
                <c:ptCount val="12"/>
                <c:pt idx="0">
                  <c:v>1</c:v>
                </c:pt>
                <c:pt idx="1">
                  <c:v>2.0010646026897456</c:v>
                </c:pt>
                <c:pt idx="2">
                  <c:v>3.0861826420155971</c:v>
                </c:pt>
                <c:pt idx="3">
                  <c:v>3.5917164409965974</c:v>
                </c:pt>
                <c:pt idx="4">
                  <c:v>4.6063442458349488</c:v>
                </c:pt>
                <c:pt idx="5">
                  <c:v>5.0265824766129485</c:v>
                </c:pt>
                <c:pt idx="6">
                  <c:v>5.4385591311836317</c:v>
                </c:pt>
                <c:pt idx="7">
                  <c:v>5.0367138409378347</c:v>
                </c:pt>
                <c:pt idx="8">
                  <c:v>5.681691392089621</c:v>
                </c:pt>
                <c:pt idx="9">
                  <c:v>6.0212750679182516</c:v>
                </c:pt>
                <c:pt idx="10">
                  <c:v>6.5490807794608337</c:v>
                </c:pt>
                <c:pt idx="11">
                  <c:v>6.758038156899091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07-4309-9A3D-39C018113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1303024"/>
        <c:axId val="1891306768"/>
      </c:barChart>
      <c:catAx>
        <c:axId val="189130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потоков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1306768"/>
        <c:crosses val="autoZero"/>
        <c:auto val="1"/>
        <c:lblAlgn val="ctr"/>
        <c:lblOffset val="100"/>
        <c:noMultiLvlLbl val="0"/>
      </c:catAx>
      <c:valAx>
        <c:axId val="189130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130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Зависимость эффективности программы от количества потоков</a:t>
            </a:r>
            <a:endParaRPr lang="ru-RU" sz="140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Лист1!$B$32</c:f>
              <c:strCache>
                <c:ptCount val="1"/>
                <c:pt idx="0">
                  <c:v>OMP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Лист1!$A$33:$A$44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Лист1!$B$33:$B$44</c:f>
              <c:numCache>
                <c:formatCode>General</c:formatCode>
                <c:ptCount val="12"/>
                <c:pt idx="0">
                  <c:v>1</c:v>
                </c:pt>
                <c:pt idx="1">
                  <c:v>1.0042499425683435</c:v>
                </c:pt>
                <c:pt idx="2">
                  <c:v>0.94056263783551175</c:v>
                </c:pt>
                <c:pt idx="3">
                  <c:v>0.8783403656821378</c:v>
                </c:pt>
                <c:pt idx="4">
                  <c:v>0.72858333333333336</c:v>
                </c:pt>
                <c:pt idx="5">
                  <c:v>0.66552485346730605</c:v>
                </c:pt>
                <c:pt idx="6">
                  <c:v>0.60719494409333985</c:v>
                </c:pt>
                <c:pt idx="7">
                  <c:v>0.57353712936237211</c:v>
                </c:pt>
                <c:pt idx="8">
                  <c:v>0.50556567496458216</c:v>
                </c:pt>
                <c:pt idx="9">
                  <c:v>0.48464523281596444</c:v>
                </c:pt>
                <c:pt idx="10">
                  <c:v>0.45824051992976761</c:v>
                </c:pt>
                <c:pt idx="11">
                  <c:v>0.42607212475633527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F1-4117-85B0-CB7C1AF4F117}"/>
            </c:ext>
          </c:extLst>
        </c:ser>
        <c:ser>
          <c:idx val="1"/>
          <c:order val="1"/>
          <c:tx>
            <c:strRef>
              <c:f>Лист1!$C$32</c:f>
              <c:strCache>
                <c:ptCount val="1"/>
                <c:pt idx="0">
                  <c:v>MPI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Лист1!$A$33:$A$44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Лист1!$C$33:$C$44</c:f>
              <c:numCache>
                <c:formatCode>General</c:formatCode>
                <c:ptCount val="12"/>
                <c:pt idx="0">
                  <c:v>1</c:v>
                </c:pt>
                <c:pt idx="1">
                  <c:v>1.0005323013448728</c:v>
                </c:pt>
                <c:pt idx="2">
                  <c:v>1.0287275473385324</c:v>
                </c:pt>
                <c:pt idx="3">
                  <c:v>0.89792911024914934</c:v>
                </c:pt>
                <c:pt idx="4">
                  <c:v>0.92126884916698981</c:v>
                </c:pt>
                <c:pt idx="5">
                  <c:v>0.83776374610215809</c:v>
                </c:pt>
                <c:pt idx="6">
                  <c:v>0.77693701874051879</c:v>
                </c:pt>
                <c:pt idx="7">
                  <c:v>0.62958923011722934</c:v>
                </c:pt>
                <c:pt idx="8">
                  <c:v>0.63129904356551347</c:v>
                </c:pt>
                <c:pt idx="9">
                  <c:v>0.60212750679182514</c:v>
                </c:pt>
                <c:pt idx="10">
                  <c:v>0.59537097995098487</c:v>
                </c:pt>
                <c:pt idx="11">
                  <c:v>0.56316984640825762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F1-4117-85B0-CB7C1AF4F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35013088"/>
        <c:axId val="1935011424"/>
      </c:barChart>
      <c:catAx>
        <c:axId val="1935013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потоков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5011424"/>
        <c:crosses val="autoZero"/>
        <c:auto val="1"/>
        <c:lblAlgn val="ctr"/>
        <c:lblOffset val="100"/>
        <c:noMultiLvlLbl val="0"/>
      </c:catAx>
      <c:valAx>
        <c:axId val="193501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Эффективность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501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Зависимость времени выполнения от количества потоков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OMP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Лист1!$B$3:$B$14</c:f>
              <c:numCache>
                <c:formatCode>General</c:formatCode>
                <c:ptCount val="12"/>
                <c:pt idx="0">
                  <c:v>1.7485999999999999</c:v>
                </c:pt>
                <c:pt idx="1">
                  <c:v>0.87060000000000004</c:v>
                </c:pt>
                <c:pt idx="2">
                  <c:v>0.61970000000000003</c:v>
                </c:pt>
                <c:pt idx="3">
                  <c:v>0.49769999999999998</c:v>
                </c:pt>
                <c:pt idx="4">
                  <c:v>0.48</c:v>
                </c:pt>
                <c:pt idx="5">
                  <c:v>0.43790000000000001</c:v>
                </c:pt>
                <c:pt idx="6">
                  <c:v>0.41139999999999999</c:v>
                </c:pt>
                <c:pt idx="7">
                  <c:v>0.38109999999999999</c:v>
                </c:pt>
                <c:pt idx="8">
                  <c:v>0.38429999999999997</c:v>
                </c:pt>
                <c:pt idx="9">
                  <c:v>0.36080000000000001</c:v>
                </c:pt>
                <c:pt idx="10">
                  <c:v>0.34689999999999999</c:v>
                </c:pt>
                <c:pt idx="11">
                  <c:v>0.34200000000000003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2-4BAD-896F-367FA6C0F7D4}"/>
            </c:ext>
          </c:extLst>
        </c:ser>
        <c:ser>
          <c:idx val="1"/>
          <c:order val="1"/>
          <c:tx>
            <c:strRef>
              <c:f>Лист1!$C$2</c:f>
              <c:strCache>
                <c:ptCount val="1"/>
                <c:pt idx="0">
                  <c:v>MPI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Лист1!$C$3:$C$14</c:f>
              <c:numCache>
                <c:formatCode>General</c:formatCode>
                <c:ptCount val="12"/>
                <c:pt idx="0">
                  <c:v>1.509347</c:v>
                </c:pt>
                <c:pt idx="1">
                  <c:v>0.75427200000000005</c:v>
                </c:pt>
                <c:pt idx="2">
                  <c:v>0.489066</c:v>
                </c:pt>
                <c:pt idx="3">
                  <c:v>0.42022999999999999</c:v>
                </c:pt>
                <c:pt idx="4">
                  <c:v>0.32766699999999999</c:v>
                </c:pt>
                <c:pt idx="5">
                  <c:v>0.30027300000000001</c:v>
                </c:pt>
                <c:pt idx="6">
                  <c:v>0.27752700000000002</c:v>
                </c:pt>
                <c:pt idx="7">
                  <c:v>0.29966900000000002</c:v>
                </c:pt>
                <c:pt idx="8">
                  <c:v>0.26565100000000003</c:v>
                </c:pt>
                <c:pt idx="9">
                  <c:v>0.25066899999999998</c:v>
                </c:pt>
                <c:pt idx="10">
                  <c:v>0.23046700000000001</c:v>
                </c:pt>
                <c:pt idx="11">
                  <c:v>0.22334100000000001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A2-4BAD-896F-367FA6C0F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9389519"/>
        <c:axId val="1989381359"/>
      </c:barChart>
      <c:catAx>
        <c:axId val="1989389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Количество потоков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9381359"/>
        <c:crosses val="autoZero"/>
        <c:auto val="1"/>
        <c:lblAlgn val="ctr"/>
        <c:lblOffset val="100"/>
        <c:noMultiLvlLbl val="0"/>
      </c:catAx>
      <c:valAx>
        <c:axId val="198938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Время выполнения,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9389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выполнения при разном множителе </a:t>
            </a:r>
            <a:r>
              <a:rPr lang="en-US"/>
              <a:t>k (gap/=k)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Лист1!$B$54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Лист1!$A$55:$A$66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Лист1!$B$55:$B$66</c:f>
              <c:numCache>
                <c:formatCode>General</c:formatCode>
                <c:ptCount val="12"/>
                <c:pt idx="0">
                  <c:v>1.5143800000000001</c:v>
                </c:pt>
                <c:pt idx="1">
                  <c:v>0.79921699999999996</c:v>
                </c:pt>
                <c:pt idx="2">
                  <c:v>0.53025900000000004</c:v>
                </c:pt>
                <c:pt idx="3">
                  <c:v>0.488703</c:v>
                </c:pt>
                <c:pt idx="4">
                  <c:v>0.39897100000000002</c:v>
                </c:pt>
                <c:pt idx="5">
                  <c:v>0.35946</c:v>
                </c:pt>
                <c:pt idx="6">
                  <c:v>0.32325999999999999</c:v>
                </c:pt>
                <c:pt idx="7">
                  <c:v>0.372276</c:v>
                </c:pt>
                <c:pt idx="8">
                  <c:v>0.34599099999999999</c:v>
                </c:pt>
                <c:pt idx="9">
                  <c:v>0.34597699999999998</c:v>
                </c:pt>
                <c:pt idx="10">
                  <c:v>0.35411300000000001</c:v>
                </c:pt>
                <c:pt idx="11">
                  <c:v>0.35578300000000002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4-4100-8C60-273747874917}"/>
            </c:ext>
          </c:extLst>
        </c:ser>
        <c:ser>
          <c:idx val="1"/>
          <c:order val="1"/>
          <c:tx>
            <c:strRef>
              <c:f>Лист1!$C$54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Лист1!$A$55:$A$66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Лист1!$C$55:$C$66</c:f>
              <c:numCache>
                <c:formatCode>General</c:formatCode>
                <c:ptCount val="12"/>
                <c:pt idx="0">
                  <c:v>1.570819</c:v>
                </c:pt>
                <c:pt idx="1">
                  <c:v>0.74224900000000005</c:v>
                </c:pt>
                <c:pt idx="2">
                  <c:v>0.56411900000000004</c:v>
                </c:pt>
                <c:pt idx="3">
                  <c:v>0.472833</c:v>
                </c:pt>
                <c:pt idx="4">
                  <c:v>0.36230499999999999</c:v>
                </c:pt>
                <c:pt idx="5">
                  <c:v>0.37530599999999997</c:v>
                </c:pt>
                <c:pt idx="6">
                  <c:v>0.38441799999999998</c:v>
                </c:pt>
                <c:pt idx="7">
                  <c:v>0.40446100000000001</c:v>
                </c:pt>
                <c:pt idx="8">
                  <c:v>0.37867499999999998</c:v>
                </c:pt>
                <c:pt idx="9">
                  <c:v>0.34059499999999998</c:v>
                </c:pt>
                <c:pt idx="10">
                  <c:v>0.32286199999999998</c:v>
                </c:pt>
                <c:pt idx="11">
                  <c:v>0.38514799999999999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E4-4100-8C60-273747874917}"/>
            </c:ext>
          </c:extLst>
        </c:ser>
        <c:ser>
          <c:idx val="2"/>
          <c:order val="2"/>
          <c:tx>
            <c:strRef>
              <c:f>Лист1!$D$54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Лист1!$A$55:$A$66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Лист1!$D$55:$D$66</c:f>
              <c:numCache>
                <c:formatCode>General</c:formatCode>
                <c:ptCount val="12"/>
                <c:pt idx="0">
                  <c:v>1.291971</c:v>
                </c:pt>
                <c:pt idx="1">
                  <c:v>0.72022799999999998</c:v>
                </c:pt>
                <c:pt idx="2">
                  <c:v>0.49908400000000003</c:v>
                </c:pt>
                <c:pt idx="3">
                  <c:v>0.44715899999999997</c:v>
                </c:pt>
                <c:pt idx="4">
                  <c:v>0.37448300000000001</c:v>
                </c:pt>
                <c:pt idx="5">
                  <c:v>0.313496</c:v>
                </c:pt>
                <c:pt idx="6">
                  <c:v>0.30209000000000003</c:v>
                </c:pt>
                <c:pt idx="7">
                  <c:v>0.35687600000000003</c:v>
                </c:pt>
                <c:pt idx="8">
                  <c:v>0.317581</c:v>
                </c:pt>
                <c:pt idx="9">
                  <c:v>0.37890800000000002</c:v>
                </c:pt>
                <c:pt idx="10">
                  <c:v>0.31537599999999999</c:v>
                </c:pt>
                <c:pt idx="11">
                  <c:v>0.331482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E4-4100-8C60-273747874917}"/>
            </c:ext>
          </c:extLst>
        </c:ser>
        <c:ser>
          <c:idx val="3"/>
          <c:order val="3"/>
          <c:tx>
            <c:strRef>
              <c:f>Лист1!$E$54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Лист1!$A$55:$A$66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Лист1!$E$55:$E$66</c:f>
              <c:numCache>
                <c:formatCode>General</c:formatCode>
                <c:ptCount val="12"/>
                <c:pt idx="0">
                  <c:v>5.0686999999999998</c:v>
                </c:pt>
                <c:pt idx="1">
                  <c:v>17.210457999999999</c:v>
                </c:pt>
                <c:pt idx="2">
                  <c:v>0.44795400000000002</c:v>
                </c:pt>
                <c:pt idx="3">
                  <c:v>1.687047</c:v>
                </c:pt>
                <c:pt idx="4">
                  <c:v>0.78915999999999997</c:v>
                </c:pt>
                <c:pt idx="5">
                  <c:v>0.38997199999999999</c:v>
                </c:pt>
                <c:pt idx="6">
                  <c:v>0.36357800000000001</c:v>
                </c:pt>
                <c:pt idx="7">
                  <c:v>1.0246120000000001</c:v>
                </c:pt>
                <c:pt idx="8">
                  <c:v>0.35119800000000001</c:v>
                </c:pt>
                <c:pt idx="9">
                  <c:v>2.5667970000000002</c:v>
                </c:pt>
                <c:pt idx="10">
                  <c:v>0.32894800000000002</c:v>
                </c:pt>
                <c:pt idx="11">
                  <c:v>0.32405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E4-4100-8C60-273747874917}"/>
            </c:ext>
          </c:extLst>
        </c:ser>
        <c:ser>
          <c:idx val="4"/>
          <c:order val="4"/>
          <c:tx>
            <c:strRef>
              <c:f>Лист1!$F$54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Лист1!$A$55:$A$66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Лист1!$F$55:$F$66</c:f>
              <c:numCache>
                <c:formatCode>General</c:formatCode>
                <c:ptCount val="12"/>
                <c:pt idx="0">
                  <c:v>2.0259</c:v>
                </c:pt>
                <c:pt idx="1">
                  <c:v>0.94786499999999996</c:v>
                </c:pt>
                <c:pt idx="2">
                  <c:v>0.52919899999999997</c:v>
                </c:pt>
                <c:pt idx="3">
                  <c:v>0.50192899999999996</c:v>
                </c:pt>
                <c:pt idx="4">
                  <c:v>0.38666600000000001</c:v>
                </c:pt>
                <c:pt idx="5">
                  <c:v>0.50832200000000005</c:v>
                </c:pt>
                <c:pt idx="6">
                  <c:v>0.401808</c:v>
                </c:pt>
                <c:pt idx="7">
                  <c:v>0.52651000000000003</c:v>
                </c:pt>
                <c:pt idx="8">
                  <c:v>0.34613899999999997</c:v>
                </c:pt>
                <c:pt idx="9">
                  <c:v>0.35800100000000001</c:v>
                </c:pt>
                <c:pt idx="10">
                  <c:v>0.309757</c:v>
                </c:pt>
                <c:pt idx="11">
                  <c:v>0.39377800000000002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E4-4100-8C60-273747874917}"/>
            </c:ext>
          </c:extLst>
        </c:ser>
        <c:ser>
          <c:idx val="5"/>
          <c:order val="5"/>
          <c:tx>
            <c:strRef>
              <c:f>Лист1!$G$54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Лист1!$A$55:$A$66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Лист1!$G$55:$G$66</c:f>
              <c:numCache>
                <c:formatCode>General</c:formatCode>
                <c:ptCount val="12"/>
                <c:pt idx="0">
                  <c:v>3.6065399999999999</c:v>
                </c:pt>
                <c:pt idx="1">
                  <c:v>4.5960979999999996</c:v>
                </c:pt>
                <c:pt idx="2">
                  <c:v>1.6585639999999999</c:v>
                </c:pt>
                <c:pt idx="3">
                  <c:v>0.47811199999999998</c:v>
                </c:pt>
                <c:pt idx="4">
                  <c:v>4.7638059999999998</c:v>
                </c:pt>
                <c:pt idx="5">
                  <c:v>0.37254300000000001</c:v>
                </c:pt>
                <c:pt idx="6">
                  <c:v>0.82099599999999995</c:v>
                </c:pt>
                <c:pt idx="7">
                  <c:v>0.46457799999999999</c:v>
                </c:pt>
                <c:pt idx="8">
                  <c:v>0.36549399999999999</c:v>
                </c:pt>
                <c:pt idx="9">
                  <c:v>0.33883799999999997</c:v>
                </c:pt>
                <c:pt idx="10">
                  <c:v>0.34900799999999998</c:v>
                </c:pt>
                <c:pt idx="11">
                  <c:v>0.34392800000000001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E4-4100-8C60-273747874917}"/>
            </c:ext>
          </c:extLst>
        </c:ser>
        <c:ser>
          <c:idx val="6"/>
          <c:order val="6"/>
          <c:tx>
            <c:strRef>
              <c:f>Лист1!$H$54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Лист1!$A$55:$A$66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Лист1!$H$55:$H$66</c:f>
              <c:numCache>
                <c:formatCode>General</c:formatCode>
                <c:ptCount val="12"/>
                <c:pt idx="0">
                  <c:v>1.814989</c:v>
                </c:pt>
                <c:pt idx="1">
                  <c:v>0.78723699999999996</c:v>
                </c:pt>
                <c:pt idx="2">
                  <c:v>0.44891799999999998</c:v>
                </c:pt>
                <c:pt idx="3">
                  <c:v>0.49557200000000001</c:v>
                </c:pt>
                <c:pt idx="4">
                  <c:v>0.57751200000000003</c:v>
                </c:pt>
                <c:pt idx="5">
                  <c:v>0.46281600000000001</c:v>
                </c:pt>
                <c:pt idx="6">
                  <c:v>0.34720899999999999</c:v>
                </c:pt>
                <c:pt idx="7">
                  <c:v>0.45158599999999999</c:v>
                </c:pt>
                <c:pt idx="8">
                  <c:v>0.40124900000000002</c:v>
                </c:pt>
                <c:pt idx="9">
                  <c:v>0.40607100000000002</c:v>
                </c:pt>
                <c:pt idx="10">
                  <c:v>0.36057699999999998</c:v>
                </c:pt>
                <c:pt idx="11">
                  <c:v>0.34487000000000001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9E4-4100-8C60-273747874917}"/>
            </c:ext>
          </c:extLst>
        </c:ser>
        <c:ser>
          <c:idx val="7"/>
          <c:order val="7"/>
          <c:tx>
            <c:strRef>
              <c:f>Лист1!$I$54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Лист1!$A$55:$A$66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Лист1!$I$55:$I$66</c:f>
              <c:numCache>
                <c:formatCode>General</c:formatCode>
                <c:ptCount val="12"/>
                <c:pt idx="0">
                  <c:v>1.4910540000000001</c:v>
                </c:pt>
                <c:pt idx="1">
                  <c:v>2.6575389999999999</c:v>
                </c:pt>
                <c:pt idx="2">
                  <c:v>7.6708550000000004</c:v>
                </c:pt>
                <c:pt idx="3">
                  <c:v>0.61712699999999998</c:v>
                </c:pt>
                <c:pt idx="4">
                  <c:v>0.43878099999999998</c:v>
                </c:pt>
                <c:pt idx="5">
                  <c:v>0.421433</c:v>
                </c:pt>
                <c:pt idx="6">
                  <c:v>0.36741600000000002</c:v>
                </c:pt>
                <c:pt idx="7">
                  <c:v>0.40833000000000003</c:v>
                </c:pt>
                <c:pt idx="8">
                  <c:v>0.37323299999999998</c:v>
                </c:pt>
                <c:pt idx="9">
                  <c:v>0.401754</c:v>
                </c:pt>
                <c:pt idx="10">
                  <c:v>0.36218800000000001</c:v>
                </c:pt>
                <c:pt idx="11">
                  <c:v>0.42861399999999999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9E4-4100-8C60-273747874917}"/>
            </c:ext>
          </c:extLst>
        </c:ser>
        <c:ser>
          <c:idx val="8"/>
          <c:order val="8"/>
          <c:tx>
            <c:strRef>
              <c:f>Лист1!$J$54</c:f>
              <c:strCache>
                <c:ptCount val="1"/>
                <c:pt idx="0">
                  <c:v>2^i - 1 &lt;= 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Лист1!$A$55:$A$66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Лист1!$J$55:$J$66</c:f>
              <c:numCache>
                <c:formatCode>General</c:formatCode>
                <c:ptCount val="12"/>
                <c:pt idx="0">
                  <c:v>2.5641069999999999</c:v>
                </c:pt>
                <c:pt idx="1">
                  <c:v>1.159154</c:v>
                </c:pt>
                <c:pt idx="2">
                  <c:v>0.72672099999999995</c:v>
                </c:pt>
                <c:pt idx="3">
                  <c:v>0.59711499999999995</c:v>
                </c:pt>
                <c:pt idx="4">
                  <c:v>0.46308700000000003</c:v>
                </c:pt>
                <c:pt idx="5">
                  <c:v>0.415099</c:v>
                </c:pt>
                <c:pt idx="6">
                  <c:v>0.37277399999999999</c:v>
                </c:pt>
                <c:pt idx="7">
                  <c:v>0.43778099999999998</c:v>
                </c:pt>
                <c:pt idx="8">
                  <c:v>0.38879999999999998</c:v>
                </c:pt>
                <c:pt idx="9">
                  <c:v>0.37290800000000002</c:v>
                </c:pt>
                <c:pt idx="10">
                  <c:v>0.36281400000000003</c:v>
                </c:pt>
                <c:pt idx="11">
                  <c:v>0.35826400000000003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E4-4100-8C60-273747874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2431216"/>
        <c:axId val="1702441296"/>
      </c:barChart>
      <c:catAx>
        <c:axId val="170243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потоков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2441296"/>
        <c:crosses val="autoZero"/>
        <c:auto val="1"/>
        <c:lblAlgn val="ctr"/>
        <c:lblOffset val="100"/>
        <c:noMultiLvlLbl val="0"/>
      </c:catAx>
      <c:valAx>
        <c:axId val="170244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выполнения, 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243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выполнения при разном множителе </a:t>
            </a:r>
            <a:r>
              <a:rPr lang="en-US"/>
              <a:t>k (gap/=k)</a:t>
            </a:r>
          </a:p>
          <a:p>
            <a:pPr>
              <a:defRPr/>
            </a:pPr>
            <a:r>
              <a:rPr lang="ru-RU"/>
              <a:t>Ось </a:t>
            </a:r>
            <a:r>
              <a:rPr lang="en-US"/>
              <a:t>OY </a:t>
            </a:r>
            <a:r>
              <a:rPr lang="ru-RU"/>
              <a:t>ограничена 2</a:t>
            </a:r>
            <a:r>
              <a:rPr lang="ru-RU" baseline="0"/>
              <a:t> с.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Лист1!$B$54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Лист1!$A$55:$A$66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Лист1!$B$55:$B$66</c:f>
              <c:numCache>
                <c:formatCode>General</c:formatCode>
                <c:ptCount val="12"/>
                <c:pt idx="0">
                  <c:v>1.5143800000000001</c:v>
                </c:pt>
                <c:pt idx="1">
                  <c:v>0.79921699999999996</c:v>
                </c:pt>
                <c:pt idx="2">
                  <c:v>0.53025900000000004</c:v>
                </c:pt>
                <c:pt idx="3">
                  <c:v>0.488703</c:v>
                </c:pt>
                <c:pt idx="4">
                  <c:v>0.39897100000000002</c:v>
                </c:pt>
                <c:pt idx="5">
                  <c:v>0.35946</c:v>
                </c:pt>
                <c:pt idx="6">
                  <c:v>0.32325999999999999</c:v>
                </c:pt>
                <c:pt idx="7">
                  <c:v>0.372276</c:v>
                </c:pt>
                <c:pt idx="8">
                  <c:v>0.34599099999999999</c:v>
                </c:pt>
                <c:pt idx="9">
                  <c:v>0.34597699999999998</c:v>
                </c:pt>
                <c:pt idx="10">
                  <c:v>0.35411300000000001</c:v>
                </c:pt>
                <c:pt idx="11">
                  <c:v>0.35578300000000002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72-4360-88DA-109D6DD48552}"/>
            </c:ext>
          </c:extLst>
        </c:ser>
        <c:ser>
          <c:idx val="1"/>
          <c:order val="1"/>
          <c:tx>
            <c:strRef>
              <c:f>Лист1!$C$54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Лист1!$A$55:$A$66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Лист1!$C$55:$C$66</c:f>
              <c:numCache>
                <c:formatCode>General</c:formatCode>
                <c:ptCount val="12"/>
                <c:pt idx="0">
                  <c:v>1.570819</c:v>
                </c:pt>
                <c:pt idx="1">
                  <c:v>0.74224900000000005</c:v>
                </c:pt>
                <c:pt idx="2">
                  <c:v>0.56411900000000004</c:v>
                </c:pt>
                <c:pt idx="3">
                  <c:v>0.472833</c:v>
                </c:pt>
                <c:pt idx="4">
                  <c:v>0.36230499999999999</c:v>
                </c:pt>
                <c:pt idx="5">
                  <c:v>0.37530599999999997</c:v>
                </c:pt>
                <c:pt idx="6">
                  <c:v>0.38441799999999998</c:v>
                </c:pt>
                <c:pt idx="7">
                  <c:v>0.40446100000000001</c:v>
                </c:pt>
                <c:pt idx="8">
                  <c:v>0.37867499999999998</c:v>
                </c:pt>
                <c:pt idx="9">
                  <c:v>0.34059499999999998</c:v>
                </c:pt>
                <c:pt idx="10">
                  <c:v>0.32286199999999998</c:v>
                </c:pt>
                <c:pt idx="11">
                  <c:v>0.38514799999999999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72-4360-88DA-109D6DD48552}"/>
            </c:ext>
          </c:extLst>
        </c:ser>
        <c:ser>
          <c:idx val="2"/>
          <c:order val="2"/>
          <c:tx>
            <c:strRef>
              <c:f>Лист1!$D$54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Лист1!$A$55:$A$66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Лист1!$D$55:$D$66</c:f>
              <c:numCache>
                <c:formatCode>General</c:formatCode>
                <c:ptCount val="12"/>
                <c:pt idx="0">
                  <c:v>1.291971</c:v>
                </c:pt>
                <c:pt idx="1">
                  <c:v>0.72022799999999998</c:v>
                </c:pt>
                <c:pt idx="2">
                  <c:v>0.49908400000000003</c:v>
                </c:pt>
                <c:pt idx="3">
                  <c:v>0.44715899999999997</c:v>
                </c:pt>
                <c:pt idx="4">
                  <c:v>0.37448300000000001</c:v>
                </c:pt>
                <c:pt idx="5">
                  <c:v>0.313496</c:v>
                </c:pt>
                <c:pt idx="6">
                  <c:v>0.30209000000000003</c:v>
                </c:pt>
                <c:pt idx="7">
                  <c:v>0.35687600000000003</c:v>
                </c:pt>
                <c:pt idx="8">
                  <c:v>0.317581</c:v>
                </c:pt>
                <c:pt idx="9">
                  <c:v>0.37890800000000002</c:v>
                </c:pt>
                <c:pt idx="10">
                  <c:v>0.31537599999999999</c:v>
                </c:pt>
                <c:pt idx="11">
                  <c:v>0.331482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72-4360-88DA-109D6DD48552}"/>
            </c:ext>
          </c:extLst>
        </c:ser>
        <c:ser>
          <c:idx val="3"/>
          <c:order val="3"/>
          <c:tx>
            <c:strRef>
              <c:f>Лист1!$E$54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Лист1!$A$55:$A$66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Лист1!$E$55:$E$66</c:f>
              <c:numCache>
                <c:formatCode>General</c:formatCode>
                <c:ptCount val="12"/>
                <c:pt idx="0">
                  <c:v>5.0686999999999998</c:v>
                </c:pt>
                <c:pt idx="1">
                  <c:v>17.210457999999999</c:v>
                </c:pt>
                <c:pt idx="2">
                  <c:v>0.44795400000000002</c:v>
                </c:pt>
                <c:pt idx="3">
                  <c:v>1.687047</c:v>
                </c:pt>
                <c:pt idx="4">
                  <c:v>0.78915999999999997</c:v>
                </c:pt>
                <c:pt idx="5">
                  <c:v>0.38997199999999999</c:v>
                </c:pt>
                <c:pt idx="6">
                  <c:v>0.36357800000000001</c:v>
                </c:pt>
                <c:pt idx="7">
                  <c:v>1.0246120000000001</c:v>
                </c:pt>
                <c:pt idx="8">
                  <c:v>0.35119800000000001</c:v>
                </c:pt>
                <c:pt idx="9">
                  <c:v>2.5667970000000002</c:v>
                </c:pt>
                <c:pt idx="10">
                  <c:v>0.32894800000000002</c:v>
                </c:pt>
                <c:pt idx="11">
                  <c:v>0.32405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72-4360-88DA-109D6DD48552}"/>
            </c:ext>
          </c:extLst>
        </c:ser>
        <c:ser>
          <c:idx val="4"/>
          <c:order val="4"/>
          <c:tx>
            <c:strRef>
              <c:f>Лист1!$F$54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Лист1!$A$55:$A$66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Лист1!$F$55:$F$66</c:f>
              <c:numCache>
                <c:formatCode>General</c:formatCode>
                <c:ptCount val="12"/>
                <c:pt idx="0">
                  <c:v>2.0259</c:v>
                </c:pt>
                <c:pt idx="1">
                  <c:v>0.94786499999999996</c:v>
                </c:pt>
                <c:pt idx="2">
                  <c:v>0.52919899999999997</c:v>
                </c:pt>
                <c:pt idx="3">
                  <c:v>0.50192899999999996</c:v>
                </c:pt>
                <c:pt idx="4">
                  <c:v>0.38666600000000001</c:v>
                </c:pt>
                <c:pt idx="5">
                  <c:v>0.50832200000000005</c:v>
                </c:pt>
                <c:pt idx="6">
                  <c:v>0.401808</c:v>
                </c:pt>
                <c:pt idx="7">
                  <c:v>0.52651000000000003</c:v>
                </c:pt>
                <c:pt idx="8">
                  <c:v>0.34613899999999997</c:v>
                </c:pt>
                <c:pt idx="9">
                  <c:v>0.35800100000000001</c:v>
                </c:pt>
                <c:pt idx="10">
                  <c:v>0.309757</c:v>
                </c:pt>
                <c:pt idx="11">
                  <c:v>0.39377800000000002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72-4360-88DA-109D6DD48552}"/>
            </c:ext>
          </c:extLst>
        </c:ser>
        <c:ser>
          <c:idx val="5"/>
          <c:order val="5"/>
          <c:tx>
            <c:strRef>
              <c:f>Лист1!$G$54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Лист1!$A$55:$A$66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Лист1!$G$55:$G$66</c:f>
              <c:numCache>
                <c:formatCode>General</c:formatCode>
                <c:ptCount val="12"/>
                <c:pt idx="0">
                  <c:v>3.6065399999999999</c:v>
                </c:pt>
                <c:pt idx="1">
                  <c:v>4.5960979999999996</c:v>
                </c:pt>
                <c:pt idx="2">
                  <c:v>1.6585639999999999</c:v>
                </c:pt>
                <c:pt idx="3">
                  <c:v>0.47811199999999998</c:v>
                </c:pt>
                <c:pt idx="4">
                  <c:v>4.7638059999999998</c:v>
                </c:pt>
                <c:pt idx="5">
                  <c:v>0.37254300000000001</c:v>
                </c:pt>
                <c:pt idx="6">
                  <c:v>0.82099599999999995</c:v>
                </c:pt>
                <c:pt idx="7">
                  <c:v>0.46457799999999999</c:v>
                </c:pt>
                <c:pt idx="8">
                  <c:v>0.36549399999999999</c:v>
                </c:pt>
                <c:pt idx="9">
                  <c:v>0.33883799999999997</c:v>
                </c:pt>
                <c:pt idx="10">
                  <c:v>0.34900799999999998</c:v>
                </c:pt>
                <c:pt idx="11">
                  <c:v>0.34392800000000001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72-4360-88DA-109D6DD48552}"/>
            </c:ext>
          </c:extLst>
        </c:ser>
        <c:ser>
          <c:idx val="6"/>
          <c:order val="6"/>
          <c:tx>
            <c:strRef>
              <c:f>Лист1!$H$54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Лист1!$A$55:$A$66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Лист1!$H$55:$H$66</c:f>
              <c:numCache>
                <c:formatCode>General</c:formatCode>
                <c:ptCount val="12"/>
                <c:pt idx="0">
                  <c:v>1.814989</c:v>
                </c:pt>
                <c:pt idx="1">
                  <c:v>0.78723699999999996</c:v>
                </c:pt>
                <c:pt idx="2">
                  <c:v>0.44891799999999998</c:v>
                </c:pt>
                <c:pt idx="3">
                  <c:v>0.49557200000000001</c:v>
                </c:pt>
                <c:pt idx="4">
                  <c:v>0.57751200000000003</c:v>
                </c:pt>
                <c:pt idx="5">
                  <c:v>0.46281600000000001</c:v>
                </c:pt>
                <c:pt idx="6">
                  <c:v>0.34720899999999999</c:v>
                </c:pt>
                <c:pt idx="7">
                  <c:v>0.45158599999999999</c:v>
                </c:pt>
                <c:pt idx="8">
                  <c:v>0.40124900000000002</c:v>
                </c:pt>
                <c:pt idx="9">
                  <c:v>0.40607100000000002</c:v>
                </c:pt>
                <c:pt idx="10">
                  <c:v>0.36057699999999998</c:v>
                </c:pt>
                <c:pt idx="11">
                  <c:v>0.34487000000000001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72-4360-88DA-109D6DD48552}"/>
            </c:ext>
          </c:extLst>
        </c:ser>
        <c:ser>
          <c:idx val="7"/>
          <c:order val="7"/>
          <c:tx>
            <c:strRef>
              <c:f>Лист1!$I$54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Лист1!$A$55:$A$66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Лист1!$I$55:$I$66</c:f>
              <c:numCache>
                <c:formatCode>General</c:formatCode>
                <c:ptCount val="12"/>
                <c:pt idx="0">
                  <c:v>1.4910540000000001</c:v>
                </c:pt>
                <c:pt idx="1">
                  <c:v>2.6575389999999999</c:v>
                </c:pt>
                <c:pt idx="2">
                  <c:v>7.6708550000000004</c:v>
                </c:pt>
                <c:pt idx="3">
                  <c:v>0.61712699999999998</c:v>
                </c:pt>
                <c:pt idx="4">
                  <c:v>0.43878099999999998</c:v>
                </c:pt>
                <c:pt idx="5">
                  <c:v>0.421433</c:v>
                </c:pt>
                <c:pt idx="6">
                  <c:v>0.36741600000000002</c:v>
                </c:pt>
                <c:pt idx="7">
                  <c:v>0.40833000000000003</c:v>
                </c:pt>
                <c:pt idx="8">
                  <c:v>0.37323299999999998</c:v>
                </c:pt>
                <c:pt idx="9">
                  <c:v>0.401754</c:v>
                </c:pt>
                <c:pt idx="10">
                  <c:v>0.36218800000000001</c:v>
                </c:pt>
                <c:pt idx="11">
                  <c:v>0.42861399999999999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172-4360-88DA-109D6DD48552}"/>
            </c:ext>
          </c:extLst>
        </c:ser>
        <c:ser>
          <c:idx val="8"/>
          <c:order val="8"/>
          <c:tx>
            <c:strRef>
              <c:f>Лист1!$J$54</c:f>
              <c:strCache>
                <c:ptCount val="1"/>
                <c:pt idx="0">
                  <c:v>2^i - 1 &lt;= 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Лист1!$A$55:$A$66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Лист1!$J$55:$J$66</c:f>
              <c:numCache>
                <c:formatCode>General</c:formatCode>
                <c:ptCount val="12"/>
                <c:pt idx="0">
                  <c:v>2.5641069999999999</c:v>
                </c:pt>
                <c:pt idx="1">
                  <c:v>1.159154</c:v>
                </c:pt>
                <c:pt idx="2">
                  <c:v>0.72672099999999995</c:v>
                </c:pt>
                <c:pt idx="3">
                  <c:v>0.59711499999999995</c:v>
                </c:pt>
                <c:pt idx="4">
                  <c:v>0.46308700000000003</c:v>
                </c:pt>
                <c:pt idx="5">
                  <c:v>0.415099</c:v>
                </c:pt>
                <c:pt idx="6">
                  <c:v>0.37277399999999999</c:v>
                </c:pt>
                <c:pt idx="7">
                  <c:v>0.43778099999999998</c:v>
                </c:pt>
                <c:pt idx="8">
                  <c:v>0.38879999999999998</c:v>
                </c:pt>
                <c:pt idx="9">
                  <c:v>0.37290800000000002</c:v>
                </c:pt>
                <c:pt idx="10">
                  <c:v>0.36281400000000003</c:v>
                </c:pt>
                <c:pt idx="11">
                  <c:v>0.35826400000000003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172-4360-88DA-109D6DD48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2431216"/>
        <c:axId val="1702441296"/>
      </c:barChart>
      <c:catAx>
        <c:axId val="170243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потоков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2441296"/>
        <c:crosses val="autoZero"/>
        <c:auto val="1"/>
        <c:lblAlgn val="ctr"/>
        <c:lblOffset val="100"/>
        <c:noMultiLvlLbl val="0"/>
      </c:catAx>
      <c:valAx>
        <c:axId val="1702441296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выполнения, 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243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времени выполнения</a:t>
            </a:r>
            <a:r>
              <a:rPr lang="ru-RU" baseline="0"/>
              <a:t> от количества потоков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Лист1!$A$70:$A$76</c:f>
              <c:strCache>
                <c:ptCount val="7"/>
                <c:pt idx="0">
                  <c:v>MPI_N = 1, OMP_N = 1</c:v>
                </c:pt>
                <c:pt idx="1">
                  <c:v>MPI_N = 1, OMP_N = 2</c:v>
                </c:pt>
                <c:pt idx="2">
                  <c:v>MPI_N = 2, OMP_N = 2</c:v>
                </c:pt>
                <c:pt idx="3">
                  <c:v>MPI_N = 3, OMP_N = 2</c:v>
                </c:pt>
                <c:pt idx="4">
                  <c:v>MPI_N = 4, OMP_N = 2</c:v>
                </c:pt>
                <c:pt idx="5">
                  <c:v>MPI_N = 5, OMP_N = 2</c:v>
                </c:pt>
                <c:pt idx="6">
                  <c:v>MPI_N = 6, OMP_N = 2</c:v>
                </c:pt>
              </c:strCache>
            </c:strRef>
          </c:cat>
          <c:val>
            <c:numRef>
              <c:f>Лист1!$B$70:$B$76</c:f>
              <c:numCache>
                <c:formatCode>General</c:formatCode>
                <c:ptCount val="7"/>
                <c:pt idx="0">
                  <c:v>59.036532999999999</c:v>
                </c:pt>
                <c:pt idx="1">
                  <c:v>31.528514000000001</c:v>
                </c:pt>
                <c:pt idx="2">
                  <c:v>17.528265000000001</c:v>
                </c:pt>
                <c:pt idx="3">
                  <c:v>13.481816</c:v>
                </c:pt>
                <c:pt idx="4">
                  <c:v>11.856400000000001</c:v>
                </c:pt>
                <c:pt idx="5">
                  <c:v>10.813738000000001</c:v>
                </c:pt>
                <c:pt idx="6">
                  <c:v>10.573366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86-4B83-BF1F-862F3CF64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9904240"/>
        <c:axId val="1899903280"/>
      </c:barChart>
      <c:catAx>
        <c:axId val="1899904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потоков </a:t>
                </a:r>
                <a:r>
                  <a:rPr lang="en-US" baseline="0"/>
                  <a:t>MPI</a:t>
                </a:r>
                <a:r>
                  <a:rPr lang="ru-RU" baseline="0"/>
                  <a:t> и </a:t>
                </a:r>
                <a:r>
                  <a:rPr lang="en-US" baseline="0"/>
                  <a:t>OMP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9903280"/>
        <c:crosses val="autoZero"/>
        <c:auto val="1"/>
        <c:lblAlgn val="ctr"/>
        <c:lblOffset val="100"/>
        <c:tickMarkSkip val="1"/>
        <c:noMultiLvlLbl val="0"/>
      </c:catAx>
      <c:valAx>
        <c:axId val="189990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выполнения,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990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времени по потокам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Поток 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Лист1!$A$89:$A$93</c:f>
              <c:strCache>
                <c:ptCount val="5"/>
                <c:pt idx="0">
                  <c:v>MPI_N = 2, OMP_N = 2</c:v>
                </c:pt>
                <c:pt idx="1">
                  <c:v>MPI_N = 3, OMP_N = 2</c:v>
                </c:pt>
                <c:pt idx="2">
                  <c:v>MPI_N = 4, OMP_N = 2</c:v>
                </c:pt>
                <c:pt idx="3">
                  <c:v>MPI_N = 5, OMP_N = 2</c:v>
                </c:pt>
                <c:pt idx="4">
                  <c:v>MPI_N = 6, OMP_N = 2</c:v>
                </c:pt>
              </c:strCache>
            </c:strRef>
          </c:cat>
          <c:val>
            <c:numRef>
              <c:f>Лист1!$B$89:$B$93</c:f>
              <c:numCache>
                <c:formatCode>General</c:formatCode>
                <c:ptCount val="5"/>
                <c:pt idx="0">
                  <c:v>17.781939000000001</c:v>
                </c:pt>
                <c:pt idx="1">
                  <c:v>13.481816</c:v>
                </c:pt>
                <c:pt idx="2">
                  <c:v>11.856400000000001</c:v>
                </c:pt>
                <c:pt idx="3">
                  <c:v>10.813738000000001</c:v>
                </c:pt>
                <c:pt idx="4">
                  <c:v>10.573366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91-474B-8382-274DA7284A70}"/>
            </c:ext>
          </c:extLst>
        </c:ser>
        <c:ser>
          <c:idx val="1"/>
          <c:order val="1"/>
          <c:tx>
            <c:v>Поток 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Лист1!$A$89:$A$93</c:f>
              <c:strCache>
                <c:ptCount val="5"/>
                <c:pt idx="0">
                  <c:v>MPI_N = 2, OMP_N = 2</c:v>
                </c:pt>
                <c:pt idx="1">
                  <c:v>MPI_N = 3, OMP_N = 2</c:v>
                </c:pt>
                <c:pt idx="2">
                  <c:v>MPI_N = 4, OMP_N = 2</c:v>
                </c:pt>
                <c:pt idx="3">
                  <c:v>MPI_N = 5, OMP_N = 2</c:v>
                </c:pt>
                <c:pt idx="4">
                  <c:v>MPI_N = 6, OMP_N = 2</c:v>
                </c:pt>
              </c:strCache>
            </c:strRef>
          </c:cat>
          <c:val>
            <c:numRef>
              <c:f>Лист1!$C$89:$C$93</c:f>
              <c:numCache>
                <c:formatCode>General</c:formatCode>
                <c:ptCount val="5"/>
                <c:pt idx="0">
                  <c:v>17.706446</c:v>
                </c:pt>
                <c:pt idx="1">
                  <c:v>13.191533</c:v>
                </c:pt>
                <c:pt idx="2">
                  <c:v>11.576895</c:v>
                </c:pt>
                <c:pt idx="3">
                  <c:v>10.725762</c:v>
                </c:pt>
                <c:pt idx="4">
                  <c:v>10.354990000000001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91-474B-8382-274DA7284A70}"/>
            </c:ext>
          </c:extLst>
        </c:ser>
        <c:ser>
          <c:idx val="2"/>
          <c:order val="2"/>
          <c:tx>
            <c:v>Поток 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Лист1!$A$89:$A$93</c:f>
              <c:strCache>
                <c:ptCount val="5"/>
                <c:pt idx="0">
                  <c:v>MPI_N = 2, OMP_N = 2</c:v>
                </c:pt>
                <c:pt idx="1">
                  <c:v>MPI_N = 3, OMP_N = 2</c:v>
                </c:pt>
                <c:pt idx="2">
                  <c:v>MPI_N = 4, OMP_N = 2</c:v>
                </c:pt>
                <c:pt idx="3">
                  <c:v>MPI_N = 5, OMP_N = 2</c:v>
                </c:pt>
                <c:pt idx="4">
                  <c:v>MPI_N = 6, OMP_N = 2</c:v>
                </c:pt>
              </c:strCache>
            </c:strRef>
          </c:cat>
          <c:val>
            <c:numRef>
              <c:f>Лист1!$D$89:$D$93</c:f>
              <c:numCache>
                <c:formatCode>General</c:formatCode>
                <c:ptCount val="5"/>
                <c:pt idx="1">
                  <c:v>13.290406000000001</c:v>
                </c:pt>
                <c:pt idx="2">
                  <c:v>11.605513</c:v>
                </c:pt>
                <c:pt idx="3">
                  <c:v>10.548871</c:v>
                </c:pt>
                <c:pt idx="4">
                  <c:v>10.351486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91-474B-8382-274DA7284A70}"/>
            </c:ext>
          </c:extLst>
        </c:ser>
        <c:ser>
          <c:idx val="3"/>
          <c:order val="3"/>
          <c:tx>
            <c:v>Поток 3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Лист1!$A$89:$A$93</c:f>
              <c:strCache>
                <c:ptCount val="5"/>
                <c:pt idx="0">
                  <c:v>MPI_N = 2, OMP_N = 2</c:v>
                </c:pt>
                <c:pt idx="1">
                  <c:v>MPI_N = 3, OMP_N = 2</c:v>
                </c:pt>
                <c:pt idx="2">
                  <c:v>MPI_N = 4, OMP_N = 2</c:v>
                </c:pt>
                <c:pt idx="3">
                  <c:v>MPI_N = 5, OMP_N = 2</c:v>
                </c:pt>
                <c:pt idx="4">
                  <c:v>MPI_N = 6, OMP_N = 2</c:v>
                </c:pt>
              </c:strCache>
            </c:strRef>
          </c:cat>
          <c:val>
            <c:numRef>
              <c:f>Лист1!$E$89:$E$93</c:f>
              <c:numCache>
                <c:formatCode>General</c:formatCode>
                <c:ptCount val="5"/>
                <c:pt idx="2">
                  <c:v>11.641436000000001</c:v>
                </c:pt>
                <c:pt idx="3">
                  <c:v>10.66108</c:v>
                </c:pt>
                <c:pt idx="4">
                  <c:v>10.386744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91-474B-8382-274DA7284A70}"/>
            </c:ext>
          </c:extLst>
        </c:ser>
        <c:ser>
          <c:idx val="4"/>
          <c:order val="4"/>
          <c:tx>
            <c:v>Поток 4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Лист1!$A$89:$A$93</c:f>
              <c:strCache>
                <c:ptCount val="5"/>
                <c:pt idx="0">
                  <c:v>MPI_N = 2, OMP_N = 2</c:v>
                </c:pt>
                <c:pt idx="1">
                  <c:v>MPI_N = 3, OMP_N = 2</c:v>
                </c:pt>
                <c:pt idx="2">
                  <c:v>MPI_N = 4, OMP_N = 2</c:v>
                </c:pt>
                <c:pt idx="3">
                  <c:v>MPI_N = 5, OMP_N = 2</c:v>
                </c:pt>
                <c:pt idx="4">
                  <c:v>MPI_N = 6, OMP_N = 2</c:v>
                </c:pt>
              </c:strCache>
            </c:strRef>
          </c:cat>
          <c:val>
            <c:numRef>
              <c:f>Лист1!$F$89:$F$93</c:f>
              <c:numCache>
                <c:formatCode>General</c:formatCode>
                <c:ptCount val="5"/>
                <c:pt idx="3">
                  <c:v>10.755349000000001</c:v>
                </c:pt>
                <c:pt idx="4">
                  <c:v>10.38639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91-474B-8382-274DA7284A70}"/>
            </c:ext>
          </c:extLst>
        </c:ser>
        <c:ser>
          <c:idx val="5"/>
          <c:order val="5"/>
          <c:tx>
            <c:v>Поток 5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Лист1!$A$89:$A$93</c:f>
              <c:strCache>
                <c:ptCount val="5"/>
                <c:pt idx="0">
                  <c:v>MPI_N = 2, OMP_N = 2</c:v>
                </c:pt>
                <c:pt idx="1">
                  <c:v>MPI_N = 3, OMP_N = 2</c:v>
                </c:pt>
                <c:pt idx="2">
                  <c:v>MPI_N = 4, OMP_N = 2</c:v>
                </c:pt>
                <c:pt idx="3">
                  <c:v>MPI_N = 5, OMP_N = 2</c:v>
                </c:pt>
                <c:pt idx="4">
                  <c:v>MPI_N = 6, OMP_N = 2</c:v>
                </c:pt>
              </c:strCache>
            </c:strRef>
          </c:cat>
          <c:val>
            <c:numRef>
              <c:f>Лист1!$G$89:$G$93</c:f>
              <c:numCache>
                <c:formatCode>General</c:formatCode>
                <c:ptCount val="5"/>
                <c:pt idx="4">
                  <c:v>10.334237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391-474B-8382-274DA7284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57776"/>
        <c:axId val="12358736"/>
      </c:barChart>
      <c:catAx>
        <c:axId val="12357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Количество потоков 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MPI</a:t>
                </a: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и 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OMP</a:t>
                </a:r>
                <a:endParaRPr lang="ru-RU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58736"/>
        <c:crosses val="autoZero"/>
        <c:auto val="1"/>
        <c:lblAlgn val="ctr"/>
        <c:lblOffset val="100"/>
        <c:noMultiLvlLbl val="0"/>
      </c:catAx>
      <c:valAx>
        <c:axId val="1235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Время выполнения,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5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 программы</a:t>
            </a:r>
            <a:r>
              <a:rPr lang="en-US"/>
              <a:t> </a:t>
            </a:r>
            <a:r>
              <a:rPr lang="ru-RU"/>
              <a:t>в</a:t>
            </a:r>
            <a:r>
              <a:rPr lang="ru-RU" baseline="0"/>
              <a:t> зависимости от потоков </a:t>
            </a:r>
            <a:r>
              <a:rPr lang="en-US" baseline="0"/>
              <a:t>MPI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Лист1!$B$101</c:f>
              <c:strCache>
                <c:ptCount val="1"/>
                <c:pt idx="0">
                  <c:v>MPI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Лист1!$A$102:$A$107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Лист1!$B$102:$B$107</c:f>
              <c:numCache>
                <c:formatCode>General</c:formatCode>
                <c:ptCount val="6"/>
                <c:pt idx="0">
                  <c:v>1</c:v>
                </c:pt>
                <c:pt idx="1">
                  <c:v>1.7987241749254703</c:v>
                </c:pt>
                <c:pt idx="2">
                  <c:v>2.3228995868462432</c:v>
                </c:pt>
                <c:pt idx="3">
                  <c:v>2.6591979015552782</c:v>
                </c:pt>
                <c:pt idx="4">
                  <c:v>2.9155981030796196</c:v>
                </c:pt>
                <c:pt idx="5">
                  <c:v>2.9818805099530272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E4-4A04-A5FB-37185C728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88640"/>
        <c:axId val="17383360"/>
      </c:barChart>
      <c:catAx>
        <c:axId val="17388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потоков </a:t>
                </a:r>
                <a:r>
                  <a:rPr lang="en-US"/>
                  <a:t>MPI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83360"/>
        <c:crosses val="autoZero"/>
        <c:auto val="1"/>
        <c:lblAlgn val="ctr"/>
        <c:lblOffset val="100"/>
        <c:noMultiLvlLbl val="0"/>
      </c:catAx>
      <c:valAx>
        <c:axId val="1738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8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Эффективность программы</a:t>
            </a:r>
            <a:r>
              <a:rPr lang="en-US"/>
              <a:t> 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в зависимости от потоков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MPI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Лист1!$B$101</c:f>
              <c:strCache>
                <c:ptCount val="1"/>
                <c:pt idx="0">
                  <c:v>MPI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Лист1!$A$111:$A$116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Лист1!$B$111:$B$116</c:f>
              <c:numCache>
                <c:formatCode>General</c:formatCode>
                <c:ptCount val="6"/>
                <c:pt idx="0">
                  <c:v>1</c:v>
                </c:pt>
                <c:pt idx="1">
                  <c:v>0.89936208746273516</c:v>
                </c:pt>
                <c:pt idx="2">
                  <c:v>0.77429986228208103</c:v>
                </c:pt>
                <c:pt idx="3">
                  <c:v>0.66479947538881956</c:v>
                </c:pt>
                <c:pt idx="4">
                  <c:v>0.58311962061592393</c:v>
                </c:pt>
                <c:pt idx="5">
                  <c:v>0.49698008499217122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BB-4CEA-A02D-29FBFA117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88640"/>
        <c:axId val="17383360"/>
      </c:barChart>
      <c:catAx>
        <c:axId val="17388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потоков </a:t>
                </a:r>
                <a:r>
                  <a:rPr lang="en-US"/>
                  <a:t>MPI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83360"/>
        <c:crosses val="autoZero"/>
        <c:auto val="1"/>
        <c:lblAlgn val="ctr"/>
        <c:lblOffset val="100"/>
        <c:noMultiLvlLbl val="0"/>
      </c:catAx>
      <c:valAx>
        <c:axId val="1738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Эффективвность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8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 программы</a:t>
            </a:r>
            <a:r>
              <a:rPr lang="en-US"/>
              <a:t> 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в зависимости от потоков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OMP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Лист1!$B$101</c:f>
              <c:strCache>
                <c:ptCount val="1"/>
                <c:pt idx="0">
                  <c:v>MPI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Лист1!$A$121:$A$126</c15:sqref>
                  </c15:fullRef>
                </c:ext>
              </c:extLst>
              <c:f>Лист1!$A$121:$A$122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Лист1!$B$121:$B$126</c15:sqref>
                  </c15:fullRef>
                </c:ext>
              </c:extLst>
              <c:f>Лист1!$B$121:$B$122</c:f>
              <c:numCache>
                <c:formatCode>General</c:formatCode>
                <c:ptCount val="2"/>
                <c:pt idx="0">
                  <c:v>1</c:v>
                </c:pt>
                <c:pt idx="1">
                  <c:v>1.872480669402941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C-4BEC-BA7B-A51561C10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88640"/>
        <c:axId val="17383360"/>
      </c:barChart>
      <c:catAx>
        <c:axId val="17388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потоков </a:t>
                </a:r>
                <a:r>
                  <a:rPr lang="en-US"/>
                  <a:t>OMP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83360"/>
        <c:crosses val="autoZero"/>
        <c:auto val="1"/>
        <c:lblAlgn val="ctr"/>
        <c:lblOffset val="100"/>
        <c:noMultiLvlLbl val="0"/>
      </c:catAx>
      <c:valAx>
        <c:axId val="1738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8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Эффективность программы</a:t>
            </a:r>
            <a:r>
              <a:rPr lang="en-US"/>
              <a:t> 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в зависимости от потоков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OMP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Лист1!$B$101</c:f>
              <c:strCache>
                <c:ptCount val="1"/>
                <c:pt idx="0">
                  <c:v>MPI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Лист1!$A$126:$A$131</c15:sqref>
                  </c15:fullRef>
                </c:ext>
              </c:extLst>
              <c:f>Лист1!$A$126:$A$127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Лист1!$B$126:$B$131</c15:sqref>
                  </c15:fullRef>
                </c:ext>
              </c:extLst>
              <c:f>Лист1!$B$126:$B$127</c:f>
              <c:numCache>
                <c:formatCode>General</c:formatCode>
                <c:ptCount val="2"/>
                <c:pt idx="0">
                  <c:v>1</c:v>
                </c:pt>
                <c:pt idx="1">
                  <c:v>0.9362403347014705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D-49D8-A2E0-0F40CCE59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88640"/>
        <c:axId val="17383360"/>
      </c:barChart>
      <c:catAx>
        <c:axId val="17388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потоков </a:t>
                </a:r>
                <a:r>
                  <a:rPr lang="en-US"/>
                  <a:t>OMP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83360"/>
        <c:crosses val="autoZero"/>
        <c:auto val="1"/>
        <c:lblAlgn val="ctr"/>
        <c:lblOffset val="100"/>
        <c:noMultiLvlLbl val="0"/>
      </c:catAx>
      <c:valAx>
        <c:axId val="173833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Эффективвность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8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Распределение времени по потокам (</a:t>
            </a:r>
            <a:r>
              <a:rPr lang="ru-RU" sz="1200" b="0" i="0" u="none" strike="noStrike" baseline="0">
                <a:effectLst/>
              </a:rPr>
              <a:t>с учетом пересылки данных</a:t>
            </a:r>
            <a:r>
              <a:rPr lang="ru-RU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)</a:t>
            </a:r>
            <a:br>
              <a:rPr lang="ru-RU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</a:br>
            <a:r>
              <a:rPr lang="ru-RU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Слева - 1 поток </a:t>
            </a: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OMP, </a:t>
            </a:r>
            <a:r>
              <a:rPr lang="ru-RU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справа - 2 потока </a:t>
            </a: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OMP</a:t>
            </a:r>
            <a:endParaRPr lang="ru-RU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layout>
        <c:manualLayout>
          <c:xMode val="edge"/>
          <c:yMode val="edge"/>
          <c:x val="0.11817550241229742"/>
          <c:y val="2.61668096340561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536558927884883"/>
          <c:y val="0.18479639680970961"/>
          <c:w val="0.83738109938145688"/>
          <c:h val="0.51848297062655435"/>
        </c:manualLayout>
      </c:layout>
      <c:barChart>
        <c:barDir val="col"/>
        <c:grouping val="clustered"/>
        <c:varyColors val="0"/>
        <c:ser>
          <c:idx val="6"/>
          <c:order val="0"/>
          <c:tx>
            <c:strRef>
              <c:f>Лист1!$B$131</c:f>
              <c:strCache>
                <c:ptCount val="1"/>
                <c:pt idx="0">
                  <c:v>Поток 0</c:v>
                </c:pt>
              </c:strCache>
            </c:strRef>
          </c:tx>
          <c:invertIfNegative val="0"/>
          <c:cat>
            <c:numRef>
              <c:f>Лист1!$A$132:$A$137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Лист1!$B$132:$B$137</c:f>
              <c:numCache>
                <c:formatCode>General</c:formatCode>
                <c:ptCount val="6"/>
                <c:pt idx="0">
                  <c:v>59.776266</c:v>
                </c:pt>
                <c:pt idx="1">
                  <c:v>31.586804000000001</c:v>
                </c:pt>
                <c:pt idx="2">
                  <c:v>22.615580999999999</c:v>
                </c:pt>
                <c:pt idx="3">
                  <c:v>19.139364</c:v>
                </c:pt>
                <c:pt idx="4">
                  <c:v>17.010842</c:v>
                </c:pt>
                <c:pt idx="5">
                  <c:v>15.280920999999999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E94-48C4-8E9A-F8F6FDE70C12}"/>
            </c:ext>
          </c:extLst>
        </c:ser>
        <c:ser>
          <c:idx val="7"/>
          <c:order val="1"/>
          <c:tx>
            <c:strRef>
              <c:f>Лист1!$C$131</c:f>
              <c:strCache>
                <c:ptCount val="1"/>
                <c:pt idx="0">
                  <c:v>Поток 1</c:v>
                </c:pt>
              </c:strCache>
            </c:strRef>
          </c:tx>
          <c:invertIfNegative val="0"/>
          <c:cat>
            <c:numRef>
              <c:f>Лист1!$A$132:$A$137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Лист1!$C$132:$C$137</c:f>
              <c:numCache>
                <c:formatCode>General</c:formatCode>
                <c:ptCount val="6"/>
                <c:pt idx="1">
                  <c:v>31.586933999999999</c:v>
                </c:pt>
                <c:pt idx="2">
                  <c:v>22.610624999999999</c:v>
                </c:pt>
                <c:pt idx="3">
                  <c:v>19.131969999999999</c:v>
                </c:pt>
                <c:pt idx="4">
                  <c:v>17.002155999999999</c:v>
                </c:pt>
                <c:pt idx="5">
                  <c:v>15.270885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E94-48C4-8E9A-F8F6FDE70C12}"/>
            </c:ext>
          </c:extLst>
        </c:ser>
        <c:ser>
          <c:idx val="8"/>
          <c:order val="2"/>
          <c:tx>
            <c:strRef>
              <c:f>Лист1!$D$131</c:f>
              <c:strCache>
                <c:ptCount val="1"/>
                <c:pt idx="0">
                  <c:v>Поток 2</c:v>
                </c:pt>
              </c:strCache>
            </c:strRef>
          </c:tx>
          <c:invertIfNegative val="0"/>
          <c:cat>
            <c:numRef>
              <c:f>Лист1!$A$132:$A$137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Лист1!$D$132:$D$137</c:f>
              <c:numCache>
                <c:formatCode>General</c:formatCode>
                <c:ptCount val="6"/>
                <c:pt idx="2">
                  <c:v>22.615147</c:v>
                </c:pt>
                <c:pt idx="3">
                  <c:v>19.135746000000001</c:v>
                </c:pt>
                <c:pt idx="4">
                  <c:v>17.005044000000002</c:v>
                </c:pt>
                <c:pt idx="5">
                  <c:v>15.273348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E94-48C4-8E9A-F8F6FDE70C12}"/>
            </c:ext>
          </c:extLst>
        </c:ser>
        <c:ser>
          <c:idx val="9"/>
          <c:order val="3"/>
          <c:tx>
            <c:strRef>
              <c:f>Лист1!$E$131</c:f>
              <c:strCache>
                <c:ptCount val="1"/>
                <c:pt idx="0">
                  <c:v>Поток 3</c:v>
                </c:pt>
              </c:strCache>
            </c:strRef>
          </c:tx>
          <c:invertIfNegative val="0"/>
          <c:cat>
            <c:numRef>
              <c:f>Лист1!$A$132:$A$137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Лист1!$E$132:$E$137</c:f>
              <c:numCache>
                <c:formatCode>General</c:formatCode>
                <c:ptCount val="6"/>
                <c:pt idx="3">
                  <c:v>19.139005999999998</c:v>
                </c:pt>
                <c:pt idx="4">
                  <c:v>17.008541999999998</c:v>
                </c:pt>
                <c:pt idx="5">
                  <c:v>15.275892000000001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E94-48C4-8E9A-F8F6FDE70C12}"/>
            </c:ext>
          </c:extLst>
        </c:ser>
        <c:ser>
          <c:idx val="10"/>
          <c:order val="4"/>
          <c:tx>
            <c:strRef>
              <c:f>Лист1!$F$131</c:f>
              <c:strCache>
                <c:ptCount val="1"/>
                <c:pt idx="0">
                  <c:v>Поток 4</c:v>
                </c:pt>
              </c:strCache>
            </c:strRef>
          </c:tx>
          <c:invertIfNegative val="0"/>
          <c:cat>
            <c:numRef>
              <c:f>Лист1!$A$132:$A$137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Лист1!$F$132:$F$137</c:f>
              <c:numCache>
                <c:formatCode>General</c:formatCode>
                <c:ptCount val="6"/>
                <c:pt idx="4">
                  <c:v>17.010784000000001</c:v>
                </c:pt>
                <c:pt idx="5">
                  <c:v>15.278224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E94-48C4-8E9A-F8F6FDE70C12}"/>
            </c:ext>
          </c:extLst>
        </c:ser>
        <c:ser>
          <c:idx val="11"/>
          <c:order val="5"/>
          <c:tx>
            <c:strRef>
              <c:f>Лист1!$G$131</c:f>
              <c:strCache>
                <c:ptCount val="1"/>
                <c:pt idx="0">
                  <c:v>Поток 5</c:v>
                </c:pt>
              </c:strCache>
            </c:strRef>
          </c:tx>
          <c:invertIfNegative val="0"/>
          <c:cat>
            <c:numRef>
              <c:f>Лист1!$A$132:$A$137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Лист1!$G$132:$G$137</c:f>
              <c:numCache>
                <c:formatCode>General</c:formatCode>
                <c:ptCount val="6"/>
                <c:pt idx="5">
                  <c:v>15.280711999999999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E94-48C4-8E9A-F8F6FDE70C12}"/>
            </c:ext>
          </c:extLst>
        </c:ser>
        <c:ser>
          <c:idx val="0"/>
          <c:order val="6"/>
          <c:tx>
            <c:strRef>
              <c:f>Лист1!$B$131</c:f>
              <c:strCache>
                <c:ptCount val="1"/>
                <c:pt idx="0">
                  <c:v>Поток 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Лист1!$A$140:$A$145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Лист1!$B$140:$B$145</c:f>
              <c:numCache>
                <c:formatCode>General</c:formatCode>
                <c:ptCount val="6"/>
                <c:pt idx="0">
                  <c:v>31.469211000000001</c:v>
                </c:pt>
                <c:pt idx="1">
                  <c:v>18.207125999999999</c:v>
                </c:pt>
                <c:pt idx="2">
                  <c:v>14.994968999999999</c:v>
                </c:pt>
                <c:pt idx="3">
                  <c:v>13.833755999999999</c:v>
                </c:pt>
                <c:pt idx="4">
                  <c:v>13.593871999999999</c:v>
                </c:pt>
                <c:pt idx="5">
                  <c:v>13.147482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E94-48C4-8E9A-F8F6FDE70C12}"/>
            </c:ext>
          </c:extLst>
        </c:ser>
        <c:ser>
          <c:idx val="1"/>
          <c:order val="7"/>
          <c:tx>
            <c:strRef>
              <c:f>Лист1!$C$131</c:f>
              <c:strCache>
                <c:ptCount val="1"/>
                <c:pt idx="0">
                  <c:v>Поток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Лист1!$A$140:$A$145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Лист1!$C$140:$C$145</c:f>
              <c:numCache>
                <c:formatCode>General</c:formatCode>
                <c:ptCount val="6"/>
                <c:pt idx="1">
                  <c:v>18.207184000000002</c:v>
                </c:pt>
                <c:pt idx="2">
                  <c:v>14.989841</c:v>
                </c:pt>
                <c:pt idx="3">
                  <c:v>13.826230000000001</c:v>
                </c:pt>
                <c:pt idx="4">
                  <c:v>13.581465</c:v>
                </c:pt>
                <c:pt idx="5">
                  <c:v>13.134740000000001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E94-48C4-8E9A-F8F6FDE70C12}"/>
            </c:ext>
          </c:extLst>
        </c:ser>
        <c:ser>
          <c:idx val="2"/>
          <c:order val="8"/>
          <c:tx>
            <c:strRef>
              <c:f>Лист1!$D$131</c:f>
              <c:strCache>
                <c:ptCount val="1"/>
                <c:pt idx="0">
                  <c:v>Поток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Лист1!$A$140:$A$145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Лист1!$D$140:$D$145</c:f>
              <c:numCache>
                <c:formatCode>General</c:formatCode>
                <c:ptCount val="6"/>
                <c:pt idx="2">
                  <c:v>14.994861</c:v>
                </c:pt>
                <c:pt idx="3">
                  <c:v>13.829807000000001</c:v>
                </c:pt>
                <c:pt idx="4">
                  <c:v>13.585519</c:v>
                </c:pt>
                <c:pt idx="5">
                  <c:v>13.137991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E94-48C4-8E9A-F8F6FDE70C12}"/>
            </c:ext>
          </c:extLst>
        </c:ser>
        <c:ser>
          <c:idx val="3"/>
          <c:order val="9"/>
          <c:tx>
            <c:strRef>
              <c:f>Лист1!$E$131</c:f>
              <c:strCache>
                <c:ptCount val="1"/>
                <c:pt idx="0">
                  <c:v>Поток 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Лист1!$A$140:$A$145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Лист1!$E$140:$E$145</c:f>
              <c:numCache>
                <c:formatCode>General</c:formatCode>
                <c:ptCount val="6"/>
                <c:pt idx="3">
                  <c:v>13.833672</c:v>
                </c:pt>
                <c:pt idx="4">
                  <c:v>13.589599</c:v>
                </c:pt>
                <c:pt idx="5">
                  <c:v>13.141408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E94-48C4-8E9A-F8F6FDE70C12}"/>
            </c:ext>
          </c:extLst>
        </c:ser>
        <c:ser>
          <c:idx val="4"/>
          <c:order val="10"/>
          <c:tx>
            <c:strRef>
              <c:f>Лист1!$F$131</c:f>
              <c:strCache>
                <c:ptCount val="1"/>
                <c:pt idx="0">
                  <c:v>Поток 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Лист1!$A$140:$A$145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Лист1!$F$140:$F$145</c:f>
              <c:numCache>
                <c:formatCode>General</c:formatCode>
                <c:ptCount val="6"/>
                <c:pt idx="4">
                  <c:v>13.593733</c:v>
                </c:pt>
                <c:pt idx="5">
                  <c:v>13.144111000000001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E94-48C4-8E9A-F8F6FDE70C12}"/>
            </c:ext>
          </c:extLst>
        </c:ser>
        <c:ser>
          <c:idx val="5"/>
          <c:order val="11"/>
          <c:tx>
            <c:strRef>
              <c:f>Лист1!$G$131</c:f>
              <c:strCache>
                <c:ptCount val="1"/>
                <c:pt idx="0">
                  <c:v>Поток 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Лист1!$A$140:$A$145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Лист1!$G$140:$G$145</c:f>
              <c:numCache>
                <c:formatCode>General</c:formatCode>
                <c:ptCount val="6"/>
                <c:pt idx="5">
                  <c:v>13.147441000000001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E94-48C4-8E9A-F8F6FDE70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9"/>
        <c:axId val="991213519"/>
        <c:axId val="991233679"/>
      </c:barChart>
      <c:catAx>
        <c:axId val="991213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потоков</a:t>
                </a:r>
              </a:p>
            </c:rich>
          </c:tx>
          <c:layout>
            <c:manualLayout>
              <c:xMode val="edge"/>
              <c:yMode val="edge"/>
              <c:x val="0.44953361665891334"/>
              <c:y val="0.768743780231765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1233679"/>
        <c:crosses val="autoZero"/>
        <c:auto val="1"/>
        <c:lblAlgn val="ctr"/>
        <c:lblOffset val="100"/>
        <c:tickMarkSkip val="1"/>
        <c:noMultiLvlLbl val="0"/>
      </c:catAx>
      <c:valAx>
        <c:axId val="991233679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выполнения,</a:t>
                </a:r>
                <a:r>
                  <a:rPr lang="ru-RU" baseline="0"/>
                  <a:t> с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3.4778556220981617E-2"/>
              <c:y val="0.242847910398250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1213519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4370406824146981"/>
          <c:y val="0.87609569222886963"/>
          <c:w val="0.80703630796150472"/>
          <c:h val="9.61262819848040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Распределение времени по потокам (</a:t>
            </a:r>
            <a:r>
              <a:rPr lang="ru-RU" sz="1200" b="0" i="0" u="none" strike="noStrike" baseline="0">
                <a:effectLst/>
              </a:rPr>
              <a:t>без учета пересылки данных</a:t>
            </a:r>
            <a:r>
              <a:rPr lang="ru-RU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)</a:t>
            </a:r>
            <a:br>
              <a:rPr lang="ru-RU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</a:br>
            <a:r>
              <a:rPr lang="ru-RU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Слева - 1 поток </a:t>
            </a: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OMP, </a:t>
            </a:r>
            <a:r>
              <a:rPr lang="ru-RU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справа - 2 потока </a:t>
            </a: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OMP</a:t>
            </a:r>
            <a:endParaRPr lang="ru-RU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9684151889267936E-2"/>
          <c:y val="0.19373029914659468"/>
          <c:w val="0.87604256113236878"/>
          <c:h val="0.50050536095414211"/>
        </c:manualLayout>
      </c:layout>
      <c:barChart>
        <c:barDir val="col"/>
        <c:grouping val="clustered"/>
        <c:varyColors val="0"/>
        <c:ser>
          <c:idx val="6"/>
          <c:order val="0"/>
          <c:tx>
            <c:strRef>
              <c:f>Лист1!$B$148</c:f>
              <c:strCache>
                <c:ptCount val="1"/>
                <c:pt idx="0">
                  <c:v>Поток 0</c:v>
                </c:pt>
              </c:strCache>
            </c:strRef>
          </c:tx>
          <c:invertIfNegative val="0"/>
          <c:cat>
            <c:numRef>
              <c:f>Лист1!$A$149:$A$154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Лист1!$B$149:$B$154</c:f>
              <c:numCache>
                <c:formatCode>General</c:formatCode>
                <c:ptCount val="6"/>
                <c:pt idx="0">
                  <c:v>60.595773999999999</c:v>
                </c:pt>
                <c:pt idx="1">
                  <c:v>31.872067999999999</c:v>
                </c:pt>
                <c:pt idx="2">
                  <c:v>22.592002999999998</c:v>
                </c:pt>
                <c:pt idx="3">
                  <c:v>19.221723999999998</c:v>
                </c:pt>
                <c:pt idx="4">
                  <c:v>16.606663999999999</c:v>
                </c:pt>
                <c:pt idx="5">
                  <c:v>15.256937000000001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502-4E12-9FB3-50F505980698}"/>
            </c:ext>
          </c:extLst>
        </c:ser>
        <c:ser>
          <c:idx val="7"/>
          <c:order val="1"/>
          <c:tx>
            <c:strRef>
              <c:f>Лист1!$C$148</c:f>
              <c:strCache>
                <c:ptCount val="1"/>
                <c:pt idx="0">
                  <c:v>Поток 1</c:v>
                </c:pt>
              </c:strCache>
            </c:strRef>
          </c:tx>
          <c:invertIfNegative val="0"/>
          <c:cat>
            <c:numRef>
              <c:f>Лист1!$A$149:$A$154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Лист1!$C$149:$C$154</c:f>
              <c:numCache>
                <c:formatCode>General</c:formatCode>
                <c:ptCount val="6"/>
                <c:pt idx="1">
                  <c:v>32.048681999999999</c:v>
                </c:pt>
                <c:pt idx="2">
                  <c:v>22.409679000000001</c:v>
                </c:pt>
                <c:pt idx="3">
                  <c:v>18.822382999999999</c:v>
                </c:pt>
                <c:pt idx="4">
                  <c:v>16.412357</c:v>
                </c:pt>
                <c:pt idx="5">
                  <c:v>15.132593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502-4E12-9FB3-50F505980698}"/>
            </c:ext>
          </c:extLst>
        </c:ser>
        <c:ser>
          <c:idx val="8"/>
          <c:order val="2"/>
          <c:tx>
            <c:strRef>
              <c:f>Лист1!$D$148</c:f>
              <c:strCache>
                <c:ptCount val="1"/>
                <c:pt idx="0">
                  <c:v>Поток 2</c:v>
                </c:pt>
              </c:strCache>
            </c:strRef>
          </c:tx>
          <c:invertIfNegative val="0"/>
          <c:cat>
            <c:numRef>
              <c:f>Лист1!$A$149:$A$154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Лист1!$D$149:$D$154</c:f>
              <c:numCache>
                <c:formatCode>General</c:formatCode>
                <c:ptCount val="6"/>
                <c:pt idx="2">
                  <c:v>22.646509000000002</c:v>
                </c:pt>
                <c:pt idx="3">
                  <c:v>19.101569999999999</c:v>
                </c:pt>
                <c:pt idx="4">
                  <c:v>16.231513</c:v>
                </c:pt>
                <c:pt idx="5">
                  <c:v>14.876963999999999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502-4E12-9FB3-50F505980698}"/>
            </c:ext>
          </c:extLst>
        </c:ser>
        <c:ser>
          <c:idx val="9"/>
          <c:order val="3"/>
          <c:tx>
            <c:strRef>
              <c:f>Лист1!$E$148</c:f>
              <c:strCache>
                <c:ptCount val="1"/>
                <c:pt idx="0">
                  <c:v>Поток 3</c:v>
                </c:pt>
              </c:strCache>
            </c:strRef>
          </c:tx>
          <c:invertIfNegative val="0"/>
          <c:cat>
            <c:numRef>
              <c:f>Лист1!$A$149:$A$154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Лист1!$E$149:$E$154</c:f>
              <c:numCache>
                <c:formatCode>General</c:formatCode>
                <c:ptCount val="6"/>
                <c:pt idx="3">
                  <c:v>19.223379999999999</c:v>
                </c:pt>
                <c:pt idx="4">
                  <c:v>16.312474999999999</c:v>
                </c:pt>
                <c:pt idx="5">
                  <c:v>15.142383000000001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502-4E12-9FB3-50F505980698}"/>
            </c:ext>
          </c:extLst>
        </c:ser>
        <c:ser>
          <c:idx val="10"/>
          <c:order val="4"/>
          <c:tx>
            <c:strRef>
              <c:f>Лист1!$F$148</c:f>
              <c:strCache>
                <c:ptCount val="1"/>
                <c:pt idx="0">
                  <c:v>Поток 4</c:v>
                </c:pt>
              </c:strCache>
            </c:strRef>
          </c:tx>
          <c:invertIfNegative val="0"/>
          <c:cat>
            <c:numRef>
              <c:f>Лист1!$A$149:$A$154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Лист1!$F$149:$F$154</c:f>
              <c:numCache>
                <c:formatCode>General</c:formatCode>
                <c:ptCount val="6"/>
                <c:pt idx="4">
                  <c:v>16.287893</c:v>
                </c:pt>
                <c:pt idx="5">
                  <c:v>14.952648999999999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502-4E12-9FB3-50F505980698}"/>
            </c:ext>
          </c:extLst>
        </c:ser>
        <c:ser>
          <c:idx val="11"/>
          <c:order val="5"/>
          <c:tx>
            <c:strRef>
              <c:f>Лист1!$G$148</c:f>
              <c:strCache>
                <c:ptCount val="1"/>
                <c:pt idx="0">
                  <c:v>Поток 5</c:v>
                </c:pt>
              </c:strCache>
            </c:strRef>
          </c:tx>
          <c:invertIfNegative val="0"/>
          <c:cat>
            <c:numRef>
              <c:f>Лист1!$A$149:$A$154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Лист1!$G$149:$G$154</c:f>
              <c:numCache>
                <c:formatCode>General</c:formatCode>
                <c:ptCount val="6"/>
                <c:pt idx="5">
                  <c:v>15.19314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502-4E12-9FB3-50F505980698}"/>
            </c:ext>
          </c:extLst>
        </c:ser>
        <c:ser>
          <c:idx val="0"/>
          <c:order val="6"/>
          <c:tx>
            <c:strRef>
              <c:f>Лист1!$B$148</c:f>
              <c:strCache>
                <c:ptCount val="1"/>
                <c:pt idx="0">
                  <c:v>Поток 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Лист1!$A$157:$A$162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Лист1!$B$157:$B$162</c:f>
              <c:numCache>
                <c:formatCode>General</c:formatCode>
                <c:ptCount val="6"/>
                <c:pt idx="0">
                  <c:v>31.549174000000001</c:v>
                </c:pt>
                <c:pt idx="1">
                  <c:v>18.161187999999999</c:v>
                </c:pt>
                <c:pt idx="2">
                  <c:v>14.639066</c:v>
                </c:pt>
                <c:pt idx="3">
                  <c:v>13.741249</c:v>
                </c:pt>
                <c:pt idx="4">
                  <c:v>13.118207999999999</c:v>
                </c:pt>
                <c:pt idx="5">
                  <c:v>12.910406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502-4E12-9FB3-50F505980698}"/>
            </c:ext>
          </c:extLst>
        </c:ser>
        <c:ser>
          <c:idx val="1"/>
          <c:order val="7"/>
          <c:tx>
            <c:strRef>
              <c:f>Лист1!$C$148</c:f>
              <c:strCache>
                <c:ptCount val="1"/>
                <c:pt idx="0">
                  <c:v>Поток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Лист1!$A$157:$A$162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Лист1!$C$157:$C$162</c:f>
              <c:numCache>
                <c:formatCode>General</c:formatCode>
                <c:ptCount val="6"/>
                <c:pt idx="1">
                  <c:v>17.831057000000001</c:v>
                </c:pt>
                <c:pt idx="2">
                  <c:v>14.653091</c:v>
                </c:pt>
                <c:pt idx="3">
                  <c:v>13.489363000000001</c:v>
                </c:pt>
                <c:pt idx="4">
                  <c:v>12.915696000000001</c:v>
                </c:pt>
                <c:pt idx="5">
                  <c:v>12.671457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502-4E12-9FB3-50F505980698}"/>
            </c:ext>
          </c:extLst>
        </c:ser>
        <c:ser>
          <c:idx val="2"/>
          <c:order val="8"/>
          <c:tx>
            <c:strRef>
              <c:f>Лист1!$D$148</c:f>
              <c:strCache>
                <c:ptCount val="1"/>
                <c:pt idx="0">
                  <c:v>Поток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Лист1!$A$157:$A$162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Лист1!$D$157:$D$162</c:f>
              <c:numCache>
                <c:formatCode>General</c:formatCode>
                <c:ptCount val="6"/>
                <c:pt idx="2">
                  <c:v>14.640661</c:v>
                </c:pt>
                <c:pt idx="3">
                  <c:v>13.508407</c:v>
                </c:pt>
                <c:pt idx="4">
                  <c:v>12.741887999999999</c:v>
                </c:pt>
                <c:pt idx="5">
                  <c:v>12.513654000000001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502-4E12-9FB3-50F505980698}"/>
            </c:ext>
          </c:extLst>
        </c:ser>
        <c:ser>
          <c:idx val="3"/>
          <c:order val="9"/>
          <c:tx>
            <c:strRef>
              <c:f>Лист1!$E$148</c:f>
              <c:strCache>
                <c:ptCount val="1"/>
                <c:pt idx="0">
                  <c:v>Поток 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Лист1!$A$157:$A$162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Лист1!$E$157:$E$162</c:f>
              <c:numCache>
                <c:formatCode>General</c:formatCode>
                <c:ptCount val="6"/>
                <c:pt idx="3">
                  <c:v>13.578518000000001</c:v>
                </c:pt>
                <c:pt idx="4">
                  <c:v>12.709362</c:v>
                </c:pt>
                <c:pt idx="5">
                  <c:v>12.635316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502-4E12-9FB3-50F505980698}"/>
            </c:ext>
          </c:extLst>
        </c:ser>
        <c:ser>
          <c:idx val="4"/>
          <c:order val="10"/>
          <c:tx>
            <c:strRef>
              <c:f>Лист1!$F$148</c:f>
              <c:strCache>
                <c:ptCount val="1"/>
                <c:pt idx="0">
                  <c:v>Поток 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Лист1!$A$157:$A$162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Лист1!$F$157:$F$162</c:f>
              <c:numCache>
                <c:formatCode>General</c:formatCode>
                <c:ptCount val="6"/>
                <c:pt idx="4">
                  <c:v>12.896554</c:v>
                </c:pt>
                <c:pt idx="5">
                  <c:v>12.619662999999999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502-4E12-9FB3-50F505980698}"/>
            </c:ext>
          </c:extLst>
        </c:ser>
        <c:ser>
          <c:idx val="5"/>
          <c:order val="11"/>
          <c:tx>
            <c:strRef>
              <c:f>Лист1!$G$148</c:f>
              <c:strCache>
                <c:ptCount val="1"/>
                <c:pt idx="0">
                  <c:v>Поток 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Лист1!$A$157:$A$162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Лист1!$G$157:$G$162</c:f>
              <c:numCache>
                <c:formatCode>General</c:formatCode>
                <c:ptCount val="6"/>
                <c:pt idx="5">
                  <c:v>12.675729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502-4E12-9FB3-50F505980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960543"/>
        <c:axId val="1077976863"/>
      </c:barChart>
      <c:catAx>
        <c:axId val="1077960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потоков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7976863"/>
        <c:crosses val="autoZero"/>
        <c:auto val="1"/>
        <c:lblAlgn val="ctr"/>
        <c:lblOffset val="100"/>
        <c:noMultiLvlLbl val="0"/>
      </c:catAx>
      <c:valAx>
        <c:axId val="107797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выполнения, 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796054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Время выполнения (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с учетом пересылки данных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1 поток OMP</c:v>
          </c:tx>
          <c:invertIfNegative val="0"/>
          <c:cat>
            <c:numRef>
              <c:f>Лист1!$A$132:$A$137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Лист1!$B$132:$B$137</c:f>
              <c:numCache>
                <c:formatCode>General</c:formatCode>
                <c:ptCount val="6"/>
                <c:pt idx="0">
                  <c:v>59.776266</c:v>
                </c:pt>
                <c:pt idx="1">
                  <c:v>31.586804000000001</c:v>
                </c:pt>
                <c:pt idx="2">
                  <c:v>22.615580999999999</c:v>
                </c:pt>
                <c:pt idx="3">
                  <c:v>19.139364</c:v>
                </c:pt>
                <c:pt idx="4">
                  <c:v>17.010842</c:v>
                </c:pt>
                <c:pt idx="5">
                  <c:v>15.280920999999999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A98-498F-A98F-BEDE148B46CA}"/>
            </c:ext>
          </c:extLst>
        </c:ser>
        <c:ser>
          <c:idx val="0"/>
          <c:order val="1"/>
          <c:tx>
            <c:v>2 потока OMP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Лист1!$A$140:$A$145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Лист1!$B$140:$B$145</c:f>
              <c:numCache>
                <c:formatCode>General</c:formatCode>
                <c:ptCount val="6"/>
                <c:pt idx="0">
                  <c:v>31.469211000000001</c:v>
                </c:pt>
                <c:pt idx="1">
                  <c:v>18.207125999999999</c:v>
                </c:pt>
                <c:pt idx="2">
                  <c:v>14.994968999999999</c:v>
                </c:pt>
                <c:pt idx="3">
                  <c:v>13.833755999999999</c:v>
                </c:pt>
                <c:pt idx="4">
                  <c:v>13.593871999999999</c:v>
                </c:pt>
                <c:pt idx="5">
                  <c:v>13.147482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A98-498F-A98F-BEDE148B4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1218799"/>
        <c:axId val="991208239"/>
      </c:barChart>
      <c:catAx>
        <c:axId val="9912187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Количество потоков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1208239"/>
        <c:crosses val="autoZero"/>
        <c:auto val="1"/>
        <c:lblAlgn val="ctr"/>
        <c:lblOffset val="100"/>
        <c:noMultiLvlLbl val="0"/>
      </c:catAx>
      <c:valAx>
        <c:axId val="99120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Время выполнения, с</a:t>
                </a:r>
              </a:p>
            </c:rich>
          </c:tx>
          <c:layout>
            <c:manualLayout>
              <c:xMode val="edge"/>
              <c:yMode val="edge"/>
              <c:x val="2.1190811348688204E-2"/>
              <c:y val="0.2141855444522028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1218799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Время выполнения (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без учета пересылки данных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)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1 поток OMP</c:v>
          </c:tx>
          <c:invertIfNegative val="0"/>
          <c:cat>
            <c:numRef>
              <c:f>Лист1!$A$149:$A$154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Лист1!$B$149:$B$154</c:f>
              <c:numCache>
                <c:formatCode>General</c:formatCode>
                <c:ptCount val="6"/>
                <c:pt idx="0">
                  <c:v>60.595773999999999</c:v>
                </c:pt>
                <c:pt idx="1">
                  <c:v>31.872067999999999</c:v>
                </c:pt>
                <c:pt idx="2">
                  <c:v>22.592002999999998</c:v>
                </c:pt>
                <c:pt idx="3">
                  <c:v>19.221723999999998</c:v>
                </c:pt>
                <c:pt idx="4">
                  <c:v>16.606663999999999</c:v>
                </c:pt>
                <c:pt idx="5">
                  <c:v>15.256937000000001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3C-4290-A818-4BC2C64B144E}"/>
            </c:ext>
          </c:extLst>
        </c:ser>
        <c:ser>
          <c:idx val="0"/>
          <c:order val="1"/>
          <c:tx>
            <c:v>2 потока OMP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Лист1!$A$157:$A$162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Лист1!$B$157:$B$162</c:f>
              <c:numCache>
                <c:formatCode>General</c:formatCode>
                <c:ptCount val="6"/>
                <c:pt idx="0">
                  <c:v>31.549174000000001</c:v>
                </c:pt>
                <c:pt idx="1">
                  <c:v>18.161187999999999</c:v>
                </c:pt>
                <c:pt idx="2">
                  <c:v>14.639066</c:v>
                </c:pt>
                <c:pt idx="3">
                  <c:v>13.741249</c:v>
                </c:pt>
                <c:pt idx="4">
                  <c:v>13.118207999999999</c:v>
                </c:pt>
                <c:pt idx="5">
                  <c:v>12.910406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3C-4290-A818-4BC2C64B1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1227919"/>
        <c:axId val="991206319"/>
      </c:barChart>
      <c:catAx>
        <c:axId val="991227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</a:rPr>
                  <a:t>Количество потоков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1206319"/>
        <c:crosses val="autoZero"/>
        <c:auto val="1"/>
        <c:lblAlgn val="ctr"/>
        <c:lblOffset val="100"/>
        <c:noMultiLvlLbl val="0"/>
      </c:catAx>
      <c:valAx>
        <c:axId val="99120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/>
                    </a:solidFill>
                  </a:rPr>
                  <a:t>Время выполнения,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122791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 программы,</a:t>
            </a:r>
            <a:r>
              <a:rPr lang="ru-RU" baseline="0"/>
              <a:t> </a:t>
            </a:r>
            <a:r>
              <a:rPr lang="en-US" baseline="0"/>
              <a:t>1 </a:t>
            </a:r>
            <a:r>
              <a:rPr lang="ru-RU" baseline="0"/>
              <a:t>поток </a:t>
            </a:r>
            <a:r>
              <a:rPr lang="en-US" baseline="0"/>
              <a:t>OMP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Лист1!$B$166</c:f>
              <c:strCache>
                <c:ptCount val="1"/>
                <c:pt idx="0">
                  <c:v>С учетом пересылки данных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Лист1!$A$167:$A$172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Лист1!$B$167:$B$172</c:f>
              <c:numCache>
                <c:formatCode>General</c:formatCode>
                <c:ptCount val="6"/>
                <c:pt idx="0">
                  <c:v>1</c:v>
                </c:pt>
                <c:pt idx="1">
                  <c:v>1.8924442624837892</c:v>
                </c:pt>
                <c:pt idx="2">
                  <c:v>2.6431452722793196</c:v>
                </c:pt>
                <c:pt idx="3">
                  <c:v>3.1232106772199955</c:v>
                </c:pt>
                <c:pt idx="4">
                  <c:v>3.5140098297309446</c:v>
                </c:pt>
                <c:pt idx="5">
                  <c:v>3.9118235085437587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FA-4188-8317-0110902499E1}"/>
            </c:ext>
          </c:extLst>
        </c:ser>
        <c:ser>
          <c:idx val="1"/>
          <c:order val="1"/>
          <c:tx>
            <c:strRef>
              <c:f>Лист1!$C$166</c:f>
              <c:strCache>
                <c:ptCount val="1"/>
                <c:pt idx="0">
                  <c:v>Без учета пересылки данных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Лист1!$A$167:$A$172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Лист1!$C$167:$C$172</c:f>
              <c:numCache>
                <c:formatCode>General</c:formatCode>
                <c:ptCount val="6"/>
                <c:pt idx="0">
                  <c:v>1</c:v>
                </c:pt>
                <c:pt idx="1">
                  <c:v>1.9012187725001088</c:v>
                </c:pt>
                <c:pt idx="2">
                  <c:v>2.6821780255606376</c:v>
                </c:pt>
                <c:pt idx="3">
                  <c:v>3.1524630152841651</c:v>
                </c:pt>
                <c:pt idx="4">
                  <c:v>3.6488830026307513</c:v>
                </c:pt>
                <c:pt idx="5">
                  <c:v>3.9716867153610189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FA-4188-8317-011090249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2510319"/>
        <c:axId val="1072516079"/>
      </c:barChart>
      <c:catAx>
        <c:axId val="1072510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потоков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2516079"/>
        <c:crosses val="autoZero"/>
        <c:auto val="1"/>
        <c:lblAlgn val="ctr"/>
        <c:lblOffset val="100"/>
        <c:noMultiLvlLbl val="0"/>
      </c:catAx>
      <c:valAx>
        <c:axId val="107251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251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Эффективность программы,</a:t>
            </a:r>
            <a:r>
              <a:rPr lang="ru-RU" baseline="0"/>
              <a:t> </a:t>
            </a:r>
            <a:r>
              <a:rPr lang="en-US" baseline="0"/>
              <a:t>1 </a:t>
            </a:r>
            <a:r>
              <a:rPr lang="ru-RU" baseline="0"/>
              <a:t>поток </a:t>
            </a:r>
            <a:r>
              <a:rPr lang="en-US" baseline="0"/>
              <a:t>OMP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Лист1!$B$166</c:f>
              <c:strCache>
                <c:ptCount val="1"/>
                <c:pt idx="0">
                  <c:v>С учетом пересылки данных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Лист1!$A$176:$A$181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Лист1!$B$176:$B$181</c:f>
              <c:numCache>
                <c:formatCode>General</c:formatCode>
                <c:ptCount val="6"/>
                <c:pt idx="0">
                  <c:v>1</c:v>
                </c:pt>
                <c:pt idx="1">
                  <c:v>0.94622213124189458</c:v>
                </c:pt>
                <c:pt idx="2">
                  <c:v>0.88104842409310657</c:v>
                </c:pt>
                <c:pt idx="3">
                  <c:v>0.78080266930499886</c:v>
                </c:pt>
                <c:pt idx="4">
                  <c:v>0.70280196594618893</c:v>
                </c:pt>
                <c:pt idx="5">
                  <c:v>0.65197058475729308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7E-40F0-A86D-74800FDE0666}"/>
            </c:ext>
          </c:extLst>
        </c:ser>
        <c:ser>
          <c:idx val="1"/>
          <c:order val="1"/>
          <c:tx>
            <c:strRef>
              <c:f>Лист1!$C$166</c:f>
              <c:strCache>
                <c:ptCount val="1"/>
                <c:pt idx="0">
                  <c:v>Без учета пересылки данных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Лист1!$A$176:$A$181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Лист1!$C$176:$C$181</c:f>
              <c:numCache>
                <c:formatCode>General</c:formatCode>
                <c:ptCount val="6"/>
                <c:pt idx="0">
                  <c:v>1</c:v>
                </c:pt>
                <c:pt idx="1">
                  <c:v>0.95060938625005442</c:v>
                </c:pt>
                <c:pt idx="2">
                  <c:v>0.89405934185354585</c:v>
                </c:pt>
                <c:pt idx="3">
                  <c:v>0.78811575382104126</c:v>
                </c:pt>
                <c:pt idx="4">
                  <c:v>0.72977660052615023</c:v>
                </c:pt>
                <c:pt idx="5">
                  <c:v>0.66194778589350312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7E-40F0-A86D-74800FDE0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2510319"/>
        <c:axId val="1072516079"/>
      </c:barChart>
      <c:catAx>
        <c:axId val="1072510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потоков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2516079"/>
        <c:crosses val="autoZero"/>
        <c:auto val="1"/>
        <c:lblAlgn val="ctr"/>
        <c:lblOffset val="100"/>
        <c:noMultiLvlLbl val="0"/>
      </c:catAx>
      <c:valAx>
        <c:axId val="107251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Эффективность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251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 программы,</a:t>
            </a:r>
            <a:r>
              <a:rPr lang="ru-RU" baseline="0"/>
              <a:t> 2</a:t>
            </a:r>
            <a:r>
              <a:rPr lang="en-US" baseline="0"/>
              <a:t> </a:t>
            </a:r>
            <a:r>
              <a:rPr lang="ru-RU" baseline="0"/>
              <a:t>потока </a:t>
            </a:r>
            <a:r>
              <a:rPr lang="en-US" baseline="0"/>
              <a:t>OMP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Лист1!$B$166</c:f>
              <c:strCache>
                <c:ptCount val="1"/>
                <c:pt idx="0">
                  <c:v>С учетом пересылки данных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Лист1!$A$186:$A$191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Лист1!$B$186:$B$191</c:f>
              <c:numCache>
                <c:formatCode>General</c:formatCode>
                <c:ptCount val="6"/>
                <c:pt idx="0">
                  <c:v>1</c:v>
                </c:pt>
                <c:pt idx="1">
                  <c:v>1.7284007920854727</c:v>
                </c:pt>
                <c:pt idx="2">
                  <c:v>2.0986512876418755</c:v>
                </c:pt>
                <c:pt idx="3">
                  <c:v>2.2748132177551783</c:v>
                </c:pt>
                <c:pt idx="4">
                  <c:v>2.3149556653174317</c:v>
                </c:pt>
                <c:pt idx="5">
                  <c:v>2.3935542182145602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02-43A8-AB38-F4E070C0F481}"/>
            </c:ext>
          </c:extLst>
        </c:ser>
        <c:ser>
          <c:idx val="1"/>
          <c:order val="1"/>
          <c:tx>
            <c:strRef>
              <c:f>Лист1!$C$166</c:f>
              <c:strCache>
                <c:ptCount val="1"/>
                <c:pt idx="0">
                  <c:v>Без учета пересылки данных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Лист1!$A$186:$A$191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Лист1!$C$186:$C$191</c:f>
              <c:numCache>
                <c:formatCode>General</c:formatCode>
                <c:ptCount val="6"/>
                <c:pt idx="0">
                  <c:v>1</c:v>
                </c:pt>
                <c:pt idx="1">
                  <c:v>1.7371756737499773</c:v>
                </c:pt>
                <c:pt idx="2">
                  <c:v>2.1551357169917806</c:v>
                </c:pt>
                <c:pt idx="3">
                  <c:v>2.2959466057270341</c:v>
                </c:pt>
                <c:pt idx="4">
                  <c:v>2.4049911390336245</c:v>
                </c:pt>
                <c:pt idx="5">
                  <c:v>2.4437011508390984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02-43A8-AB38-F4E070C0F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2510319"/>
        <c:axId val="1072516079"/>
      </c:barChart>
      <c:catAx>
        <c:axId val="1072510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потоков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2516079"/>
        <c:crosses val="autoZero"/>
        <c:auto val="1"/>
        <c:lblAlgn val="ctr"/>
        <c:lblOffset val="100"/>
        <c:noMultiLvlLbl val="0"/>
      </c:catAx>
      <c:valAx>
        <c:axId val="107251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251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Эффективность программы,</a:t>
            </a:r>
            <a:r>
              <a:rPr lang="ru-RU" baseline="0"/>
              <a:t> 2</a:t>
            </a:r>
            <a:r>
              <a:rPr lang="en-US" baseline="0"/>
              <a:t> </a:t>
            </a:r>
            <a:r>
              <a:rPr lang="ru-RU" baseline="0"/>
              <a:t>потока </a:t>
            </a:r>
            <a:r>
              <a:rPr lang="en-US" baseline="0"/>
              <a:t>OMP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Лист1!$B$166</c:f>
              <c:strCache>
                <c:ptCount val="1"/>
                <c:pt idx="0">
                  <c:v>С учетом пересылки данных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Лист1!$A$195:$A$200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Лист1!$B$195:$B$200</c:f>
              <c:numCache>
                <c:formatCode>General</c:formatCode>
                <c:ptCount val="6"/>
                <c:pt idx="0">
                  <c:v>1</c:v>
                </c:pt>
                <c:pt idx="1">
                  <c:v>0.86420039604273635</c:v>
                </c:pt>
                <c:pt idx="2">
                  <c:v>0.69955042921395849</c:v>
                </c:pt>
                <c:pt idx="3">
                  <c:v>0.56870330443879458</c:v>
                </c:pt>
                <c:pt idx="4">
                  <c:v>0.46299113306348633</c:v>
                </c:pt>
                <c:pt idx="5">
                  <c:v>0.39892570303576003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A5-4A43-A66E-30D547F3C942}"/>
            </c:ext>
          </c:extLst>
        </c:ser>
        <c:ser>
          <c:idx val="1"/>
          <c:order val="1"/>
          <c:tx>
            <c:strRef>
              <c:f>Лист1!$C$166</c:f>
              <c:strCache>
                <c:ptCount val="1"/>
                <c:pt idx="0">
                  <c:v>Без учета пересылки данных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Лист1!$A$195:$A$200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Лист1!$C$195:$C$200</c:f>
              <c:numCache>
                <c:formatCode>General</c:formatCode>
                <c:ptCount val="6"/>
                <c:pt idx="0">
                  <c:v>1</c:v>
                </c:pt>
                <c:pt idx="1">
                  <c:v>0.86858783687498864</c:v>
                </c:pt>
                <c:pt idx="2">
                  <c:v>0.71837857233059355</c:v>
                </c:pt>
                <c:pt idx="3">
                  <c:v>0.57398665143175853</c:v>
                </c:pt>
                <c:pt idx="4">
                  <c:v>0.48099822780672491</c:v>
                </c:pt>
                <c:pt idx="5">
                  <c:v>0.40728352513984972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A5-4A43-A66E-30D547F3C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2510319"/>
        <c:axId val="1072516079"/>
      </c:barChart>
      <c:catAx>
        <c:axId val="1072510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потоков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2516079"/>
        <c:crosses val="autoZero"/>
        <c:auto val="1"/>
        <c:lblAlgn val="ctr"/>
        <c:lblOffset val="100"/>
        <c:noMultiLvlLbl val="0"/>
      </c:catAx>
      <c:valAx>
        <c:axId val="107251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Эффективность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251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560508</xdr:colOff>
      <xdr:row>14</xdr:row>
      <xdr:rowOff>189036</xdr:rowOff>
    </xdr:from>
    <xdr:to>
      <xdr:col>14</xdr:col>
      <xdr:colOff>490904</xdr:colOff>
      <xdr:row>30</xdr:row>
      <xdr:rowOff>14654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A7B96B5-5FAF-48F1-8CBC-0E6C31956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553180</xdr:colOff>
      <xdr:row>31</xdr:row>
      <xdr:rowOff>13189</xdr:rowOff>
    </xdr:from>
    <xdr:to>
      <xdr:col>14</xdr:col>
      <xdr:colOff>476249</xdr:colOff>
      <xdr:row>46</xdr:row>
      <xdr:rowOff>73269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C7F06D89-2D5B-4762-A7B6-35BAEC8D43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564174</xdr:colOff>
      <xdr:row>0</xdr:row>
      <xdr:rowOff>64477</xdr:rowOff>
    </xdr:from>
    <xdr:to>
      <xdr:col>14</xdr:col>
      <xdr:colOff>498232</xdr:colOff>
      <xdr:row>14</xdr:row>
      <xdr:rowOff>140677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0358ABE-7A8C-39F0-22A4-C1E01094A6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545854</xdr:colOff>
      <xdr:row>48</xdr:row>
      <xdr:rowOff>42495</xdr:rowOff>
    </xdr:from>
    <xdr:to>
      <xdr:col>20</xdr:col>
      <xdr:colOff>87923</xdr:colOff>
      <xdr:row>68</xdr:row>
      <xdr:rowOff>131884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94BDBB8-4317-BE53-AE48-8B41389435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615462</xdr:colOff>
      <xdr:row>69</xdr:row>
      <xdr:rowOff>131884</xdr:rowOff>
    </xdr:from>
    <xdr:to>
      <xdr:col>20</xdr:col>
      <xdr:colOff>157531</xdr:colOff>
      <xdr:row>90</xdr:row>
      <xdr:rowOff>30773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202910FD-EE23-4DE7-A806-288A18AE01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3662</xdr:colOff>
      <xdr:row>67</xdr:row>
      <xdr:rowOff>5860</xdr:rowOff>
    </xdr:from>
    <xdr:to>
      <xdr:col>11</xdr:col>
      <xdr:colOff>240651</xdr:colOff>
      <xdr:row>81</xdr:row>
      <xdr:rowOff>146537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1B34522-57CB-4E3A-D4A7-0AF1E84B33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626451</xdr:colOff>
      <xdr:row>90</xdr:row>
      <xdr:rowOff>159727</xdr:rowOff>
    </xdr:from>
    <xdr:to>
      <xdr:col>16</xdr:col>
      <xdr:colOff>1443403</xdr:colOff>
      <xdr:row>105</xdr:row>
      <xdr:rowOff>45427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BFD4D7EA-D199-71B6-DCF9-C8D2D9918F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142875</xdr:colOff>
      <xdr:row>94</xdr:row>
      <xdr:rowOff>13187</xdr:rowOff>
    </xdr:from>
    <xdr:to>
      <xdr:col>8</xdr:col>
      <xdr:colOff>245452</xdr:colOff>
      <xdr:row>108</xdr:row>
      <xdr:rowOff>89387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617CD652-DB41-1077-589A-92169983F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271096</xdr:colOff>
      <xdr:row>109</xdr:row>
      <xdr:rowOff>102577</xdr:rowOff>
    </xdr:from>
    <xdr:to>
      <xdr:col>8</xdr:col>
      <xdr:colOff>373673</xdr:colOff>
      <xdr:row>123</xdr:row>
      <xdr:rowOff>178777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95D5306-7174-4AFD-8B22-BDA342C760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578828</xdr:colOff>
      <xdr:row>111</xdr:row>
      <xdr:rowOff>95250</xdr:rowOff>
    </xdr:from>
    <xdr:to>
      <xdr:col>16</xdr:col>
      <xdr:colOff>234462</xdr:colOff>
      <xdr:row>125</xdr:row>
      <xdr:rowOff>171450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122893DA-B7C4-430B-BF87-47947F804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446943</xdr:colOff>
      <xdr:row>112</xdr:row>
      <xdr:rowOff>102577</xdr:rowOff>
    </xdr:from>
    <xdr:to>
      <xdr:col>23</xdr:col>
      <xdr:colOff>7327</xdr:colOff>
      <xdr:row>126</xdr:row>
      <xdr:rowOff>178777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7963623F-D6D9-46F6-B1E2-6BBB22E2C7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410766</xdr:colOff>
      <xdr:row>128</xdr:row>
      <xdr:rowOff>159726</xdr:rowOff>
    </xdr:from>
    <xdr:to>
      <xdr:col>16</xdr:col>
      <xdr:colOff>483577</xdr:colOff>
      <xdr:row>144</xdr:row>
      <xdr:rowOff>23812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BC392501-1E90-96B8-E24C-72D1094948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406644</xdr:colOff>
      <xdr:row>145</xdr:row>
      <xdr:rowOff>35169</xdr:rowOff>
    </xdr:from>
    <xdr:to>
      <xdr:col>16</xdr:col>
      <xdr:colOff>527538</xdr:colOff>
      <xdr:row>161</xdr:row>
      <xdr:rowOff>87923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812E5ACB-10BF-8565-70AD-578044149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794970</xdr:colOff>
      <xdr:row>128</xdr:row>
      <xdr:rowOff>152399</xdr:rowOff>
    </xdr:from>
    <xdr:to>
      <xdr:col>26</xdr:col>
      <xdr:colOff>512885</xdr:colOff>
      <xdr:row>144</xdr:row>
      <xdr:rowOff>7326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41DBBE0D-BC13-A53C-C62F-3076D0B82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16</xdr:col>
      <xdr:colOff>795131</xdr:colOff>
      <xdr:row>145</xdr:row>
      <xdr:rowOff>127552</xdr:rowOff>
    </xdr:from>
    <xdr:to>
      <xdr:col>26</xdr:col>
      <xdr:colOff>596348</xdr:colOff>
      <xdr:row>160</xdr:row>
      <xdr:rowOff>13252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C081D38D-0065-DAE2-C75B-B711838E1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11</xdr:col>
      <xdr:colOff>612914</xdr:colOff>
      <xdr:row>162</xdr:row>
      <xdr:rowOff>168965</xdr:rowOff>
    </xdr:from>
    <xdr:to>
      <xdr:col>19</xdr:col>
      <xdr:colOff>447261</xdr:colOff>
      <xdr:row>178</xdr:row>
      <xdr:rowOff>115957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CAEE49FA-67FA-8863-6A3A-A0443E8D16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12</xdr:col>
      <xdr:colOff>0</xdr:colOff>
      <xdr:row>180</xdr:row>
      <xdr:rowOff>0</xdr:rowOff>
    </xdr:from>
    <xdr:to>
      <xdr:col>19</xdr:col>
      <xdr:colOff>546652</xdr:colOff>
      <xdr:row>195</xdr:row>
      <xdr:rowOff>137492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C904CB65-4FF1-40A1-BB3C-B7F6F675F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21</xdr:col>
      <xdr:colOff>0</xdr:colOff>
      <xdr:row>163</xdr:row>
      <xdr:rowOff>0</xdr:rowOff>
    </xdr:from>
    <xdr:to>
      <xdr:col>30</xdr:col>
      <xdr:colOff>265042</xdr:colOff>
      <xdr:row>178</xdr:row>
      <xdr:rowOff>137492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3BD68855-537D-4900-B6CC-99A89EDB7C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21</xdr:col>
      <xdr:colOff>0</xdr:colOff>
      <xdr:row>181</xdr:row>
      <xdr:rowOff>0</xdr:rowOff>
    </xdr:from>
    <xdr:to>
      <xdr:col>30</xdr:col>
      <xdr:colOff>265042</xdr:colOff>
      <xdr:row>196</xdr:row>
      <xdr:rowOff>137492</xdr:rowOff>
    </xdr:to>
    <xdr:graphicFrame macro="">
      <xdr:nvGraphicFramePr>
        <xdr:cNvPr id="24" name="Диаграмма 23">
          <a:extLst>
            <a:ext uri="{FF2B5EF4-FFF2-40B4-BE49-F238E27FC236}">
              <a16:creationId xmlns:a16="http://schemas.microsoft.com/office/drawing/2014/main" id="{7C658D73-19FB-4C0F-8364-89134E0626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99F1DF-03D9-4A0E-BEC8-4037357E2F33}" name="Таблица1" displayName="Таблица1" ref="A2:C14" totalsRowShown="0">
  <autoFilter ref="A2:C14" xr:uid="{8199F1DF-03D9-4A0E-BEC8-4037357E2F33}"/>
  <tableColumns count="3">
    <tableColumn id="1" xr3:uid="{92E278A9-6A33-4B14-98C6-91192535ADC4}" name="Количество потоков"/>
    <tableColumn id="2" xr3:uid="{BBE0AD80-C6AF-4A1F-9DE8-B49F8A361303}" name="OMP" dataDxfId="90"/>
    <tableColumn id="3" xr3:uid="{0860EC07-3376-47BB-9277-5C72FCDA7BB9}" name="MPI" dataDxfId="8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8F427F-A3BA-401A-B7E3-C3B7257EE4C7}" name="Таблица3" displayName="Таблица3" ref="A17:C29" totalsRowShown="0" headerRowDxfId="88" headerRowBorderDxfId="87" tableBorderDxfId="86">
  <autoFilter ref="A17:C29" xr:uid="{3D8F427F-A3BA-401A-B7E3-C3B7257EE4C7}"/>
  <tableColumns count="3">
    <tableColumn id="1" xr3:uid="{0AE80548-F87D-44D0-B272-F7D463994C09}" name="Количество потоков" dataDxfId="85"/>
    <tableColumn id="2" xr3:uid="{FFAF341A-53C8-492B-9A0A-207934B92DEA}" name="OMP" dataDxfId="84">
      <calculatedColumnFormula>1.7486/B3</calculatedColumnFormula>
    </tableColumn>
    <tableColumn id="3" xr3:uid="{9F5FBFA3-4F77-4CA6-A253-6E197871B698}" name="MPI" dataDxfId="83">
      <calculatedColumnFormula>1.509347/C3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851A78-8F7C-4442-BB47-AC321EEC09BF}" name="Таблица35" displayName="Таблица35" ref="A32:C44" totalsRowShown="0" headerRowDxfId="82" headerRowBorderDxfId="81" tableBorderDxfId="80">
  <autoFilter ref="A32:C44" xr:uid="{B6851A78-8F7C-4442-BB47-AC321EEC09BF}"/>
  <tableColumns count="3">
    <tableColumn id="1" xr3:uid="{71EE6006-E256-489E-82E6-58FB693DF85C}" name="Количество потоков" dataDxfId="79"/>
    <tableColumn id="2" xr3:uid="{F0B300F5-60FA-43C4-A8CE-45B89C0A254A}" name="OMP" dataDxfId="78">
      <calculatedColumnFormula>B18/Таблица35[[#This Row],[Количество потоков]]</calculatedColumnFormula>
    </tableColumn>
    <tableColumn id="3" xr3:uid="{8BFF7739-3839-4756-A72E-C2993E3B3862}" name="MPI" dataDxfId="77">
      <calculatedColumnFormula>C18/Таблица35[[#This Row],[Количество потоков]]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A1082B-A851-4973-BEB3-0F5ACCF50304}" name="Таблица2" displayName="Таблица2" ref="A49:B50" totalsRowShown="0">
  <autoFilter ref="A49:B50" xr:uid="{25A1082B-A851-4973-BEB3-0F5ACCF50304}"/>
  <tableColumns count="2">
    <tableColumn id="1" xr3:uid="{37C93579-C523-49A7-A7A2-83CBEA55ABE8}" name="Последовательный"/>
    <tableColumn id="2" xr3:uid="{1919AE32-EDD9-49EB-912D-758EA4F63C60}" name="Параллельный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5B6869-DF47-4F9C-BE91-A9B93CDB93F5}" name="Таблица16" displayName="Таблица16" ref="A54:J66" totalsRowShown="0">
  <autoFilter ref="A54:J66" xr:uid="{3A5B6869-DF47-4F9C-BE91-A9B93CDB93F5}"/>
  <tableColumns count="10">
    <tableColumn id="1" xr3:uid="{69EB8D80-6B07-4D16-B8F8-C7E0D30B5894}" name="Количество потоков"/>
    <tableColumn id="2" xr3:uid="{747403E8-4FFB-4C91-883D-B704D0EE79F3}" name="2" dataDxfId="76"/>
    <tableColumn id="3" xr3:uid="{D65D8270-1AF2-44C6-AF6F-7F134733A6D8}" name="3" dataDxfId="75"/>
    <tableColumn id="4" xr3:uid="{5F3F1B2F-0ED9-48E8-A3C1-40D17A5F0342}" name="4" dataDxfId="74"/>
    <tableColumn id="5" xr3:uid="{9B5D6D5E-D12A-4F7E-9727-C8524D314F10}" name="5" dataDxfId="73"/>
    <tableColumn id="6" xr3:uid="{BAAD50D9-4593-41B5-8312-908409558482}" name="6"/>
    <tableColumn id="7" xr3:uid="{F5E0461F-2F36-444A-B266-CB5A4E142005}" name="7" dataDxfId="72"/>
    <tableColumn id="8" xr3:uid="{F73AC870-EE39-48CA-9BF0-FAF127078ADF}" name="8" dataDxfId="71"/>
    <tableColumn id="9" xr3:uid="{89C10AC0-3885-4186-85DC-8CA86CE58018}" name="9" dataDxfId="70"/>
    <tableColumn id="11" xr3:uid="{699D3E44-3965-4097-811E-0E38D6CD452A}" name="2^i - 1 &lt;= N" dataDxfId="6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FA6B4B-E0B1-4629-978E-65F0E146A8AB}" name="Таблица6" displayName="Таблица6" ref="A69:B76" totalsRowShown="0">
  <autoFilter ref="A69:B76" xr:uid="{74FA6B4B-E0B1-4629-978E-65F0E146A8AB}"/>
  <tableColumns count="2">
    <tableColumn id="1" xr3:uid="{F0B36B86-DDE9-423C-A963-9B495769A4E9}" name="Потоки"/>
    <tableColumn id="2" xr3:uid="{04367603-D5BD-4E91-A83A-9DD3CA66F9F0}" name="Время выполнения, с" dataDxfId="6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FA612C-D6C2-4BB1-AC26-9441DB70F669}" name="Таблица69" displayName="Таблица69" ref="A86:G93" totalsRowShown="0">
  <autoFilter ref="A86:G93" xr:uid="{26FA612C-D6C2-4BB1-AC26-9441DB70F669}"/>
  <tableColumns count="7">
    <tableColumn id="1" xr3:uid="{227A1790-BC06-4F74-9560-1BF98D7D11C5}" name="Потоки"/>
    <tableColumn id="2" xr3:uid="{21DAB9F5-79A4-47DC-8C61-B51762396D02}" name="Поток 0 (время выполнения, с)" dataDxfId="67"/>
    <tableColumn id="3" xr3:uid="{BEC11325-6692-4541-A12C-CC64ED610A21}" name="Поток 1 (время выполнения, с)"/>
    <tableColumn id="4" xr3:uid="{DF5CE2B8-18B8-47E7-9994-B7DD3B577D8E}" name="Поток 2 (время выполнения, с)"/>
    <tableColumn id="5" xr3:uid="{FB82B599-3347-46B2-9AF9-ECF79DF7F8B4}" name="Поток 3 (время выполнения, с)"/>
    <tableColumn id="6" xr3:uid="{B23C13A7-DD03-4E44-B037-9DA7C766B39D}" name="Поток 4 (время выполнения, с)"/>
    <tableColumn id="7" xr3:uid="{A329B84B-76D5-48F3-A222-E4DEF94D9A7C}" name="Поток 5 (время выполнения, с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5A893D3-DA14-4FBD-BC78-DDBD32DA5F55}" name="Таблица3511" displayName="Таблица3511" ref="A110:B116" totalsRowShown="0" headerRowDxfId="66" headerRowBorderDxfId="65" tableBorderDxfId="64">
  <autoFilter ref="A110:B116" xr:uid="{B5A893D3-DA14-4FBD-BC78-DDBD32DA5F55}"/>
  <tableColumns count="2">
    <tableColumn id="1" xr3:uid="{ACD920AC-F7DA-40F8-A64D-A44BF526FC13}" name="Количество потоков" dataDxfId="63"/>
    <tableColumn id="2" xr3:uid="{C7388340-DF3A-4C53-91D0-8CD65E1084B0}" name="MPI" dataDxfId="62">
      <calculatedColumnFormula>B102/Таблица3511[[#This Row],[Количество потоков]]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3BB662-58DF-47E0-A852-0B012903141D}" name="Таблица310" displayName="Таблица310" ref="A101:B107" totalsRowShown="0" headerRowDxfId="61" headerRowBorderDxfId="60" tableBorderDxfId="59">
  <autoFilter ref="A101:B107" xr:uid="{FC3BB662-58DF-47E0-A852-0B012903141D}"/>
  <tableColumns count="2">
    <tableColumn id="1" xr3:uid="{A152F334-9511-4FE3-AA93-FA3D42A49486}" name="Количество потоков" dataDxfId="58"/>
    <tableColumn id="2" xr3:uid="{3F11CCF9-86A9-4C53-998C-EDA5E26191BC}" name="MPI" dataDxfId="57">
      <calculatedColumnFormula>31.528514/E97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6DACD62-6CFC-4B6F-AC73-15BFF522EDF0}" name="Таблица351112" displayName="Таблица351112" ref="A125:B127" totalsRowShown="0" headerRowDxfId="56" headerRowBorderDxfId="55" tableBorderDxfId="54">
  <autoFilter ref="A125:B127" xr:uid="{E6DACD62-6CFC-4B6F-AC73-15BFF522EDF0}"/>
  <tableColumns count="2">
    <tableColumn id="1" xr3:uid="{EC85E892-3701-46B3-ABAA-2F0F7073C11F}" name="Количество потоков" dataDxfId="53"/>
    <tableColumn id="2" xr3:uid="{2508D1D0-7B45-4B79-8A0C-57DD62A793F5}" name="OMP" dataDxfId="52">
      <calculatedColumnFormula>B121/Таблица351112[[#This Row],[Количество потоков]]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D2576A6-BC31-42BF-9205-1420EB3C3E92}" name="Таблица31013" displayName="Таблица31013" ref="A120:B123" totalsRowShown="0" headerRowDxfId="51" headerRowBorderDxfId="50" tableBorderDxfId="49">
  <autoFilter ref="A120:B123" xr:uid="{1D2576A6-BC31-42BF-9205-1420EB3C3E92}"/>
  <tableColumns count="2">
    <tableColumn id="1" xr3:uid="{30E21E26-A25E-431C-BD57-8372C63A20F2}" name="Количество потоков" dataDxfId="48"/>
    <tableColumn id="2" xr3:uid="{0E72453A-1487-4133-9997-8B6F7DB5903A}" name="OMP" dataDxfId="47">
      <calculatedColumnFormula>59.036533/M109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301DE0-D562-4C62-BE16-590B577D1826}" name="Таблица698" displayName="Таблица698" ref="A131:G137" totalsRowShown="0">
  <autoFilter ref="A131:G137" xr:uid="{D7301DE0-D562-4C62-BE16-590B577D1826}"/>
  <tableColumns count="7">
    <tableColumn id="1" xr3:uid="{3707A46A-D853-4FD1-838C-F20E29914FC5}" name="Потоки MPI (OMP = 1)"/>
    <tableColumn id="2" xr3:uid="{6C9CD9B9-55F7-4261-A2D7-910364E381B9}" name="Поток 0" dataDxfId="46"/>
    <tableColumn id="3" xr3:uid="{09D90926-7D1A-40CD-84FB-C7C89ECEDED0}" name="Поток 1"/>
    <tableColumn id="4" xr3:uid="{5522F1AA-9D47-42F0-8354-B5EADC69215D}" name="Поток 2"/>
    <tableColumn id="5" xr3:uid="{39B1D518-637E-435C-8105-23657C633C01}" name="Поток 3"/>
    <tableColumn id="6" xr3:uid="{AB6CAF81-9AED-40D0-9DF1-6E51EC58BBFB}" name="Поток 4"/>
    <tableColumn id="7" xr3:uid="{DBAD71FC-CEE7-49D1-9D17-422219DF2C92}" name="Поток 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2649E78-2D04-40D7-854D-B1416526132B}" name="Таблица69814" displayName="Таблица69814" ref="A139:G145" totalsRowShown="0">
  <autoFilter ref="A139:G145" xr:uid="{02649E78-2D04-40D7-854D-B1416526132B}"/>
  <tableColumns count="7">
    <tableColumn id="1" xr3:uid="{6BC072AE-62CE-42EC-A179-88AFDFCF1138}" name="Потоки MPI (OMP = 2)"/>
    <tableColumn id="2" xr3:uid="{C3F08E83-AF3A-4484-8937-006CCFE7A573}" name="Поток 0" dataDxfId="45"/>
    <tableColumn id="3" xr3:uid="{697FCCC7-6443-4CCF-B9B0-DAB1B04271F6}" name="Поток 1"/>
    <tableColumn id="4" xr3:uid="{14FE2239-59F9-4A28-9755-C98D60785E0C}" name="Поток 2"/>
    <tableColumn id="5" xr3:uid="{ABBFF4D4-C839-49FA-855B-B5976B7A82E0}" name="Поток 3"/>
    <tableColumn id="6" xr3:uid="{6BD3B3DA-7170-4FEC-A3EC-706EEE9C4F97}" name="Поток 4"/>
    <tableColumn id="7" xr3:uid="{340E0449-13D1-4D89-A731-D7FB6A1A6A05}" name="Поток 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CF3D520-C2C0-4459-856A-7EC21C8C632E}" name="Таблица69815" displayName="Таблица69815" ref="A148:G154" totalsRowShown="0">
  <autoFilter ref="A148:G154" xr:uid="{5CF3D520-C2C0-4459-856A-7EC21C8C632E}"/>
  <tableColumns count="7">
    <tableColumn id="1" xr3:uid="{2CB0DA9B-F83F-4C29-AD43-76150FA92B82}" name="Потоки MPI (OMP = 1)"/>
    <tableColumn id="2" xr3:uid="{0971D6BA-B2CA-4380-828C-B471BB1AD3E2}" name="Поток 0" dataDxfId="44"/>
    <tableColumn id="3" xr3:uid="{08045F91-8712-460D-A824-352AD8795846}" name="Поток 1"/>
    <tableColumn id="4" xr3:uid="{9A269E74-99D3-4A95-8A5D-B2415874175A}" name="Поток 2"/>
    <tableColumn id="5" xr3:uid="{912BC8FD-7CB5-4751-9565-86DB2B049F74}" name="Поток 3"/>
    <tableColumn id="6" xr3:uid="{3145A3BC-3AD3-46D5-BBE7-9E709BB57D41}" name="Поток 4"/>
    <tableColumn id="7" xr3:uid="{A01A7E6A-A472-4323-85D7-44CC8F683829}" name="Поток 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44A3B4D-B66E-45BB-AC60-1556BAF28688}" name="Таблица6981416" displayName="Таблица6981416" ref="A156:G162" totalsRowShown="0">
  <autoFilter ref="A156:G162" xr:uid="{844A3B4D-B66E-45BB-AC60-1556BAF28688}"/>
  <tableColumns count="7">
    <tableColumn id="1" xr3:uid="{1D81EE49-E1D2-475C-8B6D-3245CD72EEEA}" name="Потоки MPI (OMP = 2)"/>
    <tableColumn id="2" xr3:uid="{B5C8C398-E138-4CC0-ABEA-2ECFE36FC15A}" name="Поток 0" dataDxfId="43"/>
    <tableColumn id="3" xr3:uid="{BFB90F6B-DBF3-4F5F-9EE2-2FBA9345FB63}" name="Поток 1"/>
    <tableColumn id="4" xr3:uid="{F54284AB-5416-4119-BF4B-43358FA15AEA}" name="Поток 2"/>
    <tableColumn id="5" xr3:uid="{7657B10C-05A7-4FCE-850D-61611BFD0546}" name="Поток 3"/>
    <tableColumn id="6" xr3:uid="{CB5E080E-2F6D-4B6E-BE66-ED39DAFF2E46}" name="Поток 4"/>
    <tableColumn id="7" xr3:uid="{AE9E7CCC-A4C3-4BAB-AD5B-7DD170099A40}" name="Поток 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06F46A7-2BD8-40B8-AC53-2BD596187AD4}" name="Таблица351117" displayName="Таблица351117" ref="A175:C181" totalsRowShown="0" headerRowDxfId="42" headerRowBorderDxfId="40" tableBorderDxfId="41">
  <autoFilter ref="A175:C181" xr:uid="{606F46A7-2BD8-40B8-AC53-2BD596187AD4}"/>
  <tableColumns count="3">
    <tableColumn id="1" xr3:uid="{7EA05238-FC9E-45B9-B8BB-E4FB53EBD63D}" name="Количество потоков" dataDxfId="39"/>
    <tableColumn id="2" xr3:uid="{E3BF7905-005A-4A54-ABA1-B4BEC8D17861}" name="С учетом пересылки данных" dataDxfId="38">
      <calculatedColumnFormula>B167/Таблица351117[[#This Row],[Количество потоков]]</calculatedColumnFormula>
    </tableColumn>
    <tableColumn id="3" xr3:uid="{061CBA00-5876-4E5C-907D-0F960697B288}" name="Без учета пересылки данных" dataDxfId="2">
      <calculatedColumnFormula>E177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AE48605-8A92-44F1-AC2F-D0451FA2A72A}" name="Таблица31018" displayName="Таблица31018" ref="A166:C172" totalsRowShown="0" headerRowDxfId="37" headerRowBorderDxfId="35" tableBorderDxfId="36">
  <autoFilter ref="A166:C172" xr:uid="{BAE48605-8A92-44F1-AC2F-D0451FA2A72A}"/>
  <tableColumns count="3">
    <tableColumn id="1" xr3:uid="{1029FCC1-D857-4E4C-8636-E782F5B86717}" name="Количество потоков" dataDxfId="34"/>
    <tableColumn id="2" xr3:uid="{B397BC02-3CA1-4D6B-AFF2-38A4449E34FE}" name="С учетом пересылки данных" dataDxfId="24">
      <calculatedColumnFormula>59.776266/B132</calculatedColumnFormula>
    </tableColumn>
    <tableColumn id="3" xr3:uid="{153E1DA7-20A4-4ADB-B453-BC8D1594F8F7}" name="Без учета пересылки данных">
      <calculatedColumnFormula>60.595774/B149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6B7E33-CF63-4B58-878A-74143A2B51DF}" name="Таблица351119" displayName="Таблица351119" ref="A194:C200" totalsRowShown="0" headerRowDxfId="33" headerRowBorderDxfId="31" tableBorderDxfId="32">
  <autoFilter ref="A194:C200" xr:uid="{996B7E33-CF63-4B58-878A-74143A2B51DF}"/>
  <tableColumns count="3">
    <tableColumn id="1" xr3:uid="{A49DBC07-D7B4-444F-8387-9D5AAA29CA63}" name="Количество потоков" dataDxfId="30"/>
    <tableColumn id="2" xr3:uid="{248C0348-658A-476A-A576-1AA0F3DDD4B4}" name="С учетом пересылки данных" dataDxfId="29">
      <calculatedColumnFormula>B186/Таблица351119[[#This Row],[Количество потоков]]</calculatedColumnFormula>
    </tableColumn>
    <tableColumn id="3" xr3:uid="{A7661E6E-42C5-48CC-9E21-D186D5F7197B}" name="Без учета пересылки данных" dataDxfId="0">
      <calculatedColumnFormula>K176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DF4E013-A18F-4FD0-AB05-0159CCF21C8D}" name="Таблица31020" displayName="Таблица31020" ref="A185:C191" totalsRowShown="0" headerRowDxfId="28" headerRowBorderDxfId="26" tableBorderDxfId="27">
  <autoFilter ref="A185:C191" xr:uid="{8DF4E013-A18F-4FD0-AB05-0159CCF21C8D}"/>
  <tableColumns count="3">
    <tableColumn id="1" xr3:uid="{64F157F3-D246-4752-B710-2023A02E61A2}" name="Количество потоков" dataDxfId="25"/>
    <tableColumn id="2" xr3:uid="{E56925D5-CF64-46BD-A75F-6802001ECDA2}" name="С учетом пересылки данных" dataDxfId="23">
      <calculatedColumnFormula>31.469211/B140</calculatedColumnFormula>
    </tableColumn>
    <tableColumn id="3" xr3:uid="{A2FEFF25-950D-4DB9-B0AE-971174C61BFB}" name="Без учета пересылки данных" dataDxfId="1">
      <calculatedColumnFormula>K167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A5E77AD-3BFD-4884-BD1F-56F96EF78890}" name="Таблица35111721" displayName="Таблица35111721" ref="D176:E182" totalsRowShown="0" headerRowDxfId="22" headerRowBorderDxfId="20" tableBorderDxfId="21">
  <autoFilter ref="D176:E182" xr:uid="{2A5E77AD-3BFD-4884-BD1F-56F96EF78890}"/>
  <tableColumns count="2">
    <tableColumn id="1" xr3:uid="{6FBD299F-0594-43AF-8172-B76582FFAD2D}" name="Количество потоков" dataDxfId="19"/>
    <tableColumn id="2" xr3:uid="{2993DAA8-47A7-4331-9DA2-859473EEA814}" name="MPI" dataDxfId="18">
      <calculatedColumnFormula>C167/Таблица35111721[[#This Row],[Количество потоков]]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EF2EA3F-ABD0-4B25-B505-9C5F0C609854}" name="Таблица3101822" displayName="Таблица3101822" ref="D167:E173" totalsRowShown="0" headerRowDxfId="17" headerRowBorderDxfId="15" tableBorderDxfId="16">
  <autoFilter ref="D167:E173" xr:uid="{DEF2EA3F-ABD0-4B25-B505-9C5F0C609854}"/>
  <tableColumns count="2">
    <tableColumn id="1" xr3:uid="{567883C1-6288-4BAF-A5B1-3D7783C5186B}" name="Количество потоков" dataDxfId="14"/>
    <tableColumn id="2" xr3:uid="{88861EAA-253D-471D-8938-928F688CA5A5}" name="Столбец1" dataDxfId="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71C5546-AC85-42B8-B9C0-6B99351FFB0C}" name="Таблица35111923" displayName="Таблица35111923" ref="J175:K181" totalsRowShown="0" headerRowDxfId="13" headerRowBorderDxfId="11" tableBorderDxfId="12">
  <autoFilter ref="J175:K181" xr:uid="{F71C5546-AC85-42B8-B9C0-6B99351FFB0C}"/>
  <tableColumns count="2">
    <tableColumn id="1" xr3:uid="{97507945-95D8-4871-B056-7066ED40D40B}" name="Количество потоков" dataDxfId="10"/>
    <tableColumn id="2" xr3:uid="{2C891AD5-D538-425C-8264-74ED26E35073}" name="MPI" dataDxfId="9">
      <calculatedColumnFormula>K167/Таблица35111923[[#This Row],[Количество потоков]]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5999FC5-57DE-489E-BF52-4714586B8674}" name="Таблица3102024" displayName="Таблица3102024" ref="J166:K172" totalsRowShown="0" headerRowDxfId="8" headerRowBorderDxfId="6" tableBorderDxfId="7">
  <autoFilter ref="J166:K172" xr:uid="{15999FC5-57DE-489E-BF52-4714586B8674}"/>
  <tableColumns count="2">
    <tableColumn id="1" xr3:uid="{2F73FA62-49C3-4E32-AD05-D8D5D98F1C2B}" name="Количество потоков" dataDxfId="5"/>
    <tableColumn id="2" xr3:uid="{22C48B60-28C2-4D54-9693-0EAD59053A90}" name="MPI" dataDxfId="3">
      <calculatedColumnFormula>31.549174/B157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3" Type="http://schemas.openxmlformats.org/officeDocument/2006/relationships/table" Target="../tables/table1.xml"/><Relationship Id="rId21" Type="http://schemas.openxmlformats.org/officeDocument/2006/relationships/table" Target="../tables/table19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5" Type="http://schemas.openxmlformats.org/officeDocument/2006/relationships/table" Target="../tables/table23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24" Type="http://schemas.openxmlformats.org/officeDocument/2006/relationships/table" Target="../tables/table22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23" Type="http://schemas.openxmlformats.org/officeDocument/2006/relationships/table" Target="../tables/table21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Relationship Id="rId22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4425-17DE-43DE-AB20-1A15EA7EB511}">
  <dimension ref="A1:S200"/>
  <sheetViews>
    <sheetView tabSelected="1" topLeftCell="A165" zoomScale="115" zoomScaleNormal="115" workbookViewId="0">
      <selection activeCell="F187" sqref="F187:H199"/>
    </sheetView>
  </sheetViews>
  <sheetFormatPr defaultRowHeight="15" x14ac:dyDescent="0.25"/>
  <cols>
    <col min="1" max="1" width="14.140625" customWidth="1"/>
    <col min="2" max="2" width="14.28515625" customWidth="1"/>
    <col min="3" max="3" width="13.140625" bestFit="1" customWidth="1"/>
    <col min="4" max="9" width="10.7109375" customWidth="1"/>
    <col min="10" max="10" width="12.42578125" customWidth="1"/>
    <col min="11" max="14" width="10.7109375" customWidth="1"/>
    <col min="17" max="17" width="22" bestFit="1" customWidth="1"/>
    <col min="18" max="18" width="7.5703125" bestFit="1" customWidth="1"/>
  </cols>
  <sheetData>
    <row r="1" spans="1:19" x14ac:dyDescent="0.25">
      <c r="A1" s="10" t="s">
        <v>1</v>
      </c>
      <c r="B1" s="10"/>
      <c r="C1" s="10"/>
      <c r="Q1" s="7"/>
      <c r="R1" s="7"/>
      <c r="S1" s="7"/>
    </row>
    <row r="2" spans="1:19" x14ac:dyDescent="0.25">
      <c r="A2" t="s">
        <v>0</v>
      </c>
      <c r="B2" t="s">
        <v>7</v>
      </c>
      <c r="C2" t="s">
        <v>8</v>
      </c>
    </row>
    <row r="3" spans="1:19" x14ac:dyDescent="0.25">
      <c r="A3">
        <v>1</v>
      </c>
      <c r="B3" s="4">
        <v>1.7485999999999999</v>
      </c>
      <c r="C3" s="4">
        <v>1.509347</v>
      </c>
      <c r="R3" s="4"/>
    </row>
    <row r="4" spans="1:19" x14ac:dyDescent="0.25">
      <c r="A4">
        <v>2</v>
      </c>
      <c r="B4" s="4">
        <v>0.87060000000000004</v>
      </c>
      <c r="C4" s="4">
        <v>0.75427200000000005</v>
      </c>
      <c r="R4" s="4"/>
    </row>
    <row r="5" spans="1:19" x14ac:dyDescent="0.25">
      <c r="A5">
        <v>3</v>
      </c>
      <c r="B5" s="4">
        <v>0.61970000000000003</v>
      </c>
      <c r="C5" s="4">
        <v>0.489066</v>
      </c>
      <c r="R5" s="4"/>
    </row>
    <row r="6" spans="1:19" x14ac:dyDescent="0.25">
      <c r="A6">
        <v>4</v>
      </c>
      <c r="B6" s="4">
        <v>0.49769999999999998</v>
      </c>
      <c r="C6" s="4">
        <v>0.42022999999999999</v>
      </c>
      <c r="R6" s="4"/>
    </row>
    <row r="7" spans="1:19" x14ac:dyDescent="0.25">
      <c r="A7">
        <v>5</v>
      </c>
      <c r="B7" s="4">
        <v>0.48</v>
      </c>
      <c r="C7" s="4">
        <v>0.32766699999999999</v>
      </c>
      <c r="R7" s="4"/>
    </row>
    <row r="8" spans="1:19" x14ac:dyDescent="0.25">
      <c r="A8">
        <v>6</v>
      </c>
      <c r="B8" s="4">
        <v>0.43790000000000001</v>
      </c>
      <c r="C8" s="4">
        <v>0.30027300000000001</v>
      </c>
      <c r="R8" s="4"/>
    </row>
    <row r="9" spans="1:19" x14ac:dyDescent="0.25">
      <c r="A9">
        <v>7</v>
      </c>
      <c r="B9" s="4">
        <v>0.41139999999999999</v>
      </c>
      <c r="C9" s="4">
        <v>0.27752700000000002</v>
      </c>
      <c r="R9" s="4"/>
    </row>
    <row r="10" spans="1:19" x14ac:dyDescent="0.25">
      <c r="A10">
        <v>8</v>
      </c>
      <c r="B10" s="4">
        <v>0.38109999999999999</v>
      </c>
      <c r="C10" s="4">
        <v>0.29966900000000002</v>
      </c>
      <c r="R10" s="4"/>
    </row>
    <row r="11" spans="1:19" x14ac:dyDescent="0.25">
      <c r="A11">
        <v>9</v>
      </c>
      <c r="B11" s="4">
        <v>0.38429999999999997</v>
      </c>
      <c r="C11" s="4">
        <v>0.26565100000000003</v>
      </c>
      <c r="R11" s="4"/>
    </row>
    <row r="12" spans="1:19" x14ac:dyDescent="0.25">
      <c r="A12">
        <v>10</v>
      </c>
      <c r="B12" s="4">
        <v>0.36080000000000001</v>
      </c>
      <c r="C12" s="4">
        <v>0.25066899999999998</v>
      </c>
      <c r="R12" s="4"/>
    </row>
    <row r="13" spans="1:19" x14ac:dyDescent="0.25">
      <c r="A13">
        <v>11</v>
      </c>
      <c r="B13" s="4">
        <v>0.34689999999999999</v>
      </c>
      <c r="C13" s="4">
        <v>0.23046700000000001</v>
      </c>
      <c r="R13" s="4"/>
    </row>
    <row r="14" spans="1:19" x14ac:dyDescent="0.25">
      <c r="A14">
        <v>12</v>
      </c>
      <c r="B14" s="4">
        <v>0.34200000000000003</v>
      </c>
      <c r="C14" s="4">
        <v>0.22334100000000001</v>
      </c>
      <c r="R14" s="4"/>
    </row>
    <row r="16" spans="1:19" x14ac:dyDescent="0.25">
      <c r="A16" s="10" t="s">
        <v>2</v>
      </c>
      <c r="B16" s="10"/>
      <c r="C16" s="10"/>
      <c r="R16" s="5">
        <v>1.8592200000000001</v>
      </c>
    </row>
    <row r="17" spans="1:18" x14ac:dyDescent="0.25">
      <c r="A17" s="3" t="s">
        <v>0</v>
      </c>
      <c r="B17" t="s">
        <v>7</v>
      </c>
      <c r="C17" t="s">
        <v>8</v>
      </c>
      <c r="R17" s="6">
        <v>0.93154999999999999</v>
      </c>
    </row>
    <row r="18" spans="1:18" x14ac:dyDescent="0.25">
      <c r="A18" s="1">
        <v>1</v>
      </c>
      <c r="B18">
        <f t="shared" ref="B18:B29" si="0">1.7486/B3</f>
        <v>1</v>
      </c>
      <c r="C18">
        <f t="shared" ref="C18:C29" si="1">1.509347/C3</f>
        <v>1</v>
      </c>
      <c r="R18" s="5">
        <v>0.59901599999999999</v>
      </c>
    </row>
    <row r="19" spans="1:18" x14ac:dyDescent="0.25">
      <c r="A19" s="2">
        <v>2</v>
      </c>
      <c r="B19">
        <f t="shared" si="0"/>
        <v>2.0084998851366871</v>
      </c>
      <c r="C19">
        <f t="shared" si="1"/>
        <v>2.0010646026897456</v>
      </c>
      <c r="R19" s="6">
        <v>0.51790800000000004</v>
      </c>
    </row>
    <row r="20" spans="1:18" x14ac:dyDescent="0.25">
      <c r="A20" s="1">
        <v>3</v>
      </c>
      <c r="B20">
        <f t="shared" si="0"/>
        <v>2.8216879135065351</v>
      </c>
      <c r="C20">
        <f t="shared" si="1"/>
        <v>3.0861826420155971</v>
      </c>
      <c r="R20" s="5">
        <v>0.52746400000000004</v>
      </c>
    </row>
    <row r="21" spans="1:18" x14ac:dyDescent="0.25">
      <c r="A21" s="2">
        <v>4</v>
      </c>
      <c r="B21">
        <f t="shared" si="0"/>
        <v>3.5133614627285512</v>
      </c>
      <c r="C21">
        <f t="shared" si="1"/>
        <v>3.5917164409965974</v>
      </c>
      <c r="R21" s="6">
        <v>0.43611100000000003</v>
      </c>
    </row>
    <row r="22" spans="1:18" x14ac:dyDescent="0.25">
      <c r="A22" s="1">
        <v>5</v>
      </c>
      <c r="B22">
        <f t="shared" si="0"/>
        <v>3.6429166666666668</v>
      </c>
      <c r="C22">
        <f t="shared" si="1"/>
        <v>4.6063442458349488</v>
      </c>
      <c r="R22" s="5">
        <v>0.41194599999999998</v>
      </c>
    </row>
    <row r="23" spans="1:18" x14ac:dyDescent="0.25">
      <c r="A23" s="2">
        <v>6</v>
      </c>
      <c r="B23">
        <f t="shared" si="0"/>
        <v>3.9931491208038361</v>
      </c>
      <c r="C23">
        <f t="shared" si="1"/>
        <v>5.0265824766129485</v>
      </c>
      <c r="R23" s="6">
        <v>0.41406399999999999</v>
      </c>
    </row>
    <row r="24" spans="1:18" x14ac:dyDescent="0.25">
      <c r="A24" s="1">
        <v>7</v>
      </c>
      <c r="B24">
        <f t="shared" si="0"/>
        <v>4.2503646086533786</v>
      </c>
      <c r="C24">
        <f t="shared" si="1"/>
        <v>5.4385591311836317</v>
      </c>
      <c r="R24" s="5">
        <v>0.41006700000000001</v>
      </c>
    </row>
    <row r="25" spans="1:18" x14ac:dyDescent="0.25">
      <c r="A25" s="2">
        <v>8</v>
      </c>
      <c r="B25">
        <f t="shared" si="0"/>
        <v>4.5882970348989769</v>
      </c>
      <c r="C25">
        <f t="shared" si="1"/>
        <v>5.0367138409378347</v>
      </c>
      <c r="R25" s="6">
        <v>0.41404200000000002</v>
      </c>
    </row>
    <row r="26" spans="1:18" x14ac:dyDescent="0.25">
      <c r="A26" s="1">
        <v>9</v>
      </c>
      <c r="B26">
        <f t="shared" si="0"/>
        <v>4.5500910746812391</v>
      </c>
      <c r="C26">
        <f t="shared" si="1"/>
        <v>5.681691392089621</v>
      </c>
      <c r="R26" s="5">
        <v>0.364145</v>
      </c>
    </row>
    <row r="27" spans="1:18" x14ac:dyDescent="0.25">
      <c r="A27" s="2">
        <v>10</v>
      </c>
      <c r="B27">
        <f t="shared" si="0"/>
        <v>4.8464523281596446</v>
      </c>
      <c r="C27">
        <f t="shared" si="1"/>
        <v>6.0212750679182516</v>
      </c>
      <c r="R27" s="6">
        <v>0.34680299999999997</v>
      </c>
    </row>
    <row r="28" spans="1:18" x14ac:dyDescent="0.25">
      <c r="A28" s="1">
        <v>11</v>
      </c>
      <c r="B28">
        <f t="shared" si="0"/>
        <v>5.0406457192274434</v>
      </c>
      <c r="C28">
        <f t="shared" si="1"/>
        <v>6.5490807794608337</v>
      </c>
    </row>
    <row r="29" spans="1:18" x14ac:dyDescent="0.25">
      <c r="A29" s="2">
        <v>12</v>
      </c>
      <c r="B29">
        <f t="shared" si="0"/>
        <v>5.1128654970760232</v>
      </c>
      <c r="C29">
        <f t="shared" si="1"/>
        <v>6.758038156899091</v>
      </c>
    </row>
    <row r="31" spans="1:18" x14ac:dyDescent="0.25">
      <c r="A31" s="10" t="s">
        <v>3</v>
      </c>
      <c r="B31" s="10"/>
      <c r="C31" s="10"/>
    </row>
    <row r="32" spans="1:18" x14ac:dyDescent="0.25">
      <c r="A32" s="3" t="s">
        <v>0</v>
      </c>
      <c r="B32" t="s">
        <v>7</v>
      </c>
      <c r="C32" t="s">
        <v>8</v>
      </c>
    </row>
    <row r="33" spans="1:3" x14ac:dyDescent="0.25">
      <c r="A33" s="1">
        <v>1</v>
      </c>
      <c r="B33">
        <f>B18/Таблица35[[#This Row],[Количество потоков]]</f>
        <v>1</v>
      </c>
      <c r="C33">
        <f>C18/Таблица35[[#This Row],[Количество потоков]]</f>
        <v>1</v>
      </c>
    </row>
    <row r="34" spans="1:3" x14ac:dyDescent="0.25">
      <c r="A34" s="2">
        <v>2</v>
      </c>
      <c r="B34">
        <f>B19/Таблица35[[#This Row],[Количество потоков]]</f>
        <v>1.0042499425683435</v>
      </c>
      <c r="C34">
        <f>C19/Таблица35[[#This Row],[Количество потоков]]</f>
        <v>1.0005323013448728</v>
      </c>
    </row>
    <row r="35" spans="1:3" x14ac:dyDescent="0.25">
      <c r="A35" s="1">
        <v>3</v>
      </c>
      <c r="B35">
        <f>B20/Таблица35[[#This Row],[Количество потоков]]</f>
        <v>0.94056263783551175</v>
      </c>
      <c r="C35">
        <f>C20/Таблица35[[#This Row],[Количество потоков]]</f>
        <v>1.0287275473385324</v>
      </c>
    </row>
    <row r="36" spans="1:3" x14ac:dyDescent="0.25">
      <c r="A36" s="2">
        <v>4</v>
      </c>
      <c r="B36">
        <f>B21/Таблица35[[#This Row],[Количество потоков]]</f>
        <v>0.8783403656821378</v>
      </c>
      <c r="C36">
        <f>C21/Таблица35[[#This Row],[Количество потоков]]</f>
        <v>0.89792911024914934</v>
      </c>
    </row>
    <row r="37" spans="1:3" x14ac:dyDescent="0.25">
      <c r="A37" s="1">
        <v>5</v>
      </c>
      <c r="B37">
        <f>B22/Таблица35[[#This Row],[Количество потоков]]</f>
        <v>0.72858333333333336</v>
      </c>
      <c r="C37">
        <f>C22/Таблица35[[#This Row],[Количество потоков]]</f>
        <v>0.92126884916698981</v>
      </c>
    </row>
    <row r="38" spans="1:3" x14ac:dyDescent="0.25">
      <c r="A38" s="2">
        <v>6</v>
      </c>
      <c r="B38">
        <f>B23/Таблица35[[#This Row],[Количество потоков]]</f>
        <v>0.66552485346730605</v>
      </c>
      <c r="C38">
        <f>C23/Таблица35[[#This Row],[Количество потоков]]</f>
        <v>0.83776374610215809</v>
      </c>
    </row>
    <row r="39" spans="1:3" x14ac:dyDescent="0.25">
      <c r="A39" s="1">
        <v>7</v>
      </c>
      <c r="B39">
        <f>B24/Таблица35[[#This Row],[Количество потоков]]</f>
        <v>0.60719494409333985</v>
      </c>
      <c r="C39">
        <f>C24/Таблица35[[#This Row],[Количество потоков]]</f>
        <v>0.77693701874051879</v>
      </c>
    </row>
    <row r="40" spans="1:3" x14ac:dyDescent="0.25">
      <c r="A40" s="2">
        <v>8</v>
      </c>
      <c r="B40">
        <f>B25/Таблица35[[#This Row],[Количество потоков]]</f>
        <v>0.57353712936237211</v>
      </c>
      <c r="C40">
        <f>C25/Таблица35[[#This Row],[Количество потоков]]</f>
        <v>0.62958923011722934</v>
      </c>
    </row>
    <row r="41" spans="1:3" x14ac:dyDescent="0.25">
      <c r="A41" s="1">
        <v>9</v>
      </c>
      <c r="B41">
        <f>B26/Таблица35[[#This Row],[Количество потоков]]</f>
        <v>0.50556567496458216</v>
      </c>
      <c r="C41">
        <f>C26/Таблица35[[#This Row],[Количество потоков]]</f>
        <v>0.63129904356551347</v>
      </c>
    </row>
    <row r="42" spans="1:3" x14ac:dyDescent="0.25">
      <c r="A42" s="2">
        <v>10</v>
      </c>
      <c r="B42">
        <f>B27/Таблица35[[#This Row],[Количество потоков]]</f>
        <v>0.48464523281596444</v>
      </c>
      <c r="C42">
        <f>C27/Таблица35[[#This Row],[Количество потоков]]</f>
        <v>0.60212750679182514</v>
      </c>
    </row>
    <row r="43" spans="1:3" x14ac:dyDescent="0.25">
      <c r="A43" s="1">
        <v>11</v>
      </c>
      <c r="B43">
        <f>B28/Таблица35[[#This Row],[Количество потоков]]</f>
        <v>0.45824051992976761</v>
      </c>
      <c r="C43">
        <f>C28/Таблица35[[#This Row],[Количество потоков]]</f>
        <v>0.59537097995098487</v>
      </c>
    </row>
    <row r="44" spans="1:3" x14ac:dyDescent="0.25">
      <c r="A44" s="2">
        <v>12</v>
      </c>
      <c r="B44">
        <f>B29/Таблица35[[#This Row],[Количество потоков]]</f>
        <v>0.42607212475633527</v>
      </c>
      <c r="C44">
        <f>C29/Таблица35[[#This Row],[Количество потоков]]</f>
        <v>0.56316984640825762</v>
      </c>
    </row>
    <row r="47" spans="1:3" x14ac:dyDescent="0.25">
      <c r="A47" s="10"/>
      <c r="B47" s="10"/>
    </row>
    <row r="48" spans="1:3" x14ac:dyDescent="0.25">
      <c r="A48" s="10" t="s">
        <v>6</v>
      </c>
      <c r="B48" s="10"/>
    </row>
    <row r="49" spans="1:10" x14ac:dyDescent="0.25">
      <c r="A49" t="s">
        <v>4</v>
      </c>
      <c r="B49" t="s">
        <v>5</v>
      </c>
    </row>
    <row r="50" spans="1:10" x14ac:dyDescent="0.25">
      <c r="A50">
        <v>0.1371</v>
      </c>
      <c r="B50">
        <v>0.13780000000000001</v>
      </c>
    </row>
    <row r="53" spans="1:10" x14ac:dyDescent="0.25">
      <c r="A53" s="10" t="s">
        <v>18</v>
      </c>
      <c r="B53" s="10"/>
      <c r="C53" s="10"/>
      <c r="D53" s="10"/>
      <c r="E53" s="10"/>
      <c r="F53" s="10"/>
      <c r="G53" s="10"/>
      <c r="H53" s="10"/>
      <c r="I53" s="10"/>
      <c r="J53" s="10"/>
    </row>
    <row r="54" spans="1:10" x14ac:dyDescent="0.25">
      <c r="A54" t="s">
        <v>0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  <c r="J54" t="s">
        <v>17</v>
      </c>
    </row>
    <row r="55" spans="1:10" x14ac:dyDescent="0.25">
      <c r="A55">
        <v>1</v>
      </c>
      <c r="B55" s="4">
        <v>1.5143800000000001</v>
      </c>
      <c r="C55" s="4">
        <v>1.570819</v>
      </c>
      <c r="D55" s="4">
        <v>1.291971</v>
      </c>
      <c r="E55" s="4">
        <v>5.0686999999999998</v>
      </c>
      <c r="F55">
        <v>2.0259</v>
      </c>
      <c r="G55" s="4">
        <v>3.6065399999999999</v>
      </c>
      <c r="H55" s="4">
        <v>1.814989</v>
      </c>
      <c r="I55" s="4">
        <v>1.4910540000000001</v>
      </c>
      <c r="J55" s="4">
        <v>2.5641069999999999</v>
      </c>
    </row>
    <row r="56" spans="1:10" x14ac:dyDescent="0.25">
      <c r="A56">
        <v>2</v>
      </c>
      <c r="B56" s="4">
        <v>0.79921699999999996</v>
      </c>
      <c r="C56" s="4">
        <v>0.74224900000000005</v>
      </c>
      <c r="D56" s="4">
        <v>0.72022799999999998</v>
      </c>
      <c r="E56" s="4">
        <v>17.210457999999999</v>
      </c>
      <c r="F56">
        <v>0.94786499999999996</v>
      </c>
      <c r="G56" s="4">
        <v>4.5960979999999996</v>
      </c>
      <c r="H56" s="4">
        <v>0.78723699999999996</v>
      </c>
      <c r="I56" s="4">
        <v>2.6575389999999999</v>
      </c>
      <c r="J56" s="4">
        <v>1.159154</v>
      </c>
    </row>
    <row r="57" spans="1:10" x14ac:dyDescent="0.25">
      <c r="A57">
        <v>3</v>
      </c>
      <c r="B57" s="4">
        <v>0.53025900000000004</v>
      </c>
      <c r="C57" s="4">
        <v>0.56411900000000004</v>
      </c>
      <c r="D57" s="4">
        <v>0.49908400000000003</v>
      </c>
      <c r="E57" s="4">
        <v>0.44795400000000002</v>
      </c>
      <c r="F57">
        <v>0.52919899999999997</v>
      </c>
      <c r="G57" s="4">
        <v>1.6585639999999999</v>
      </c>
      <c r="H57" s="4">
        <v>0.44891799999999998</v>
      </c>
      <c r="I57" s="4">
        <v>7.6708550000000004</v>
      </c>
      <c r="J57" s="4">
        <v>0.72672099999999995</v>
      </c>
    </row>
    <row r="58" spans="1:10" x14ac:dyDescent="0.25">
      <c r="A58">
        <v>4</v>
      </c>
      <c r="B58" s="4">
        <v>0.488703</v>
      </c>
      <c r="C58" s="4">
        <v>0.472833</v>
      </c>
      <c r="D58" s="4">
        <v>0.44715899999999997</v>
      </c>
      <c r="E58" s="4">
        <v>1.687047</v>
      </c>
      <c r="F58">
        <v>0.50192899999999996</v>
      </c>
      <c r="G58" s="4">
        <v>0.47811199999999998</v>
      </c>
      <c r="H58" s="4">
        <v>0.49557200000000001</v>
      </c>
      <c r="I58" s="4">
        <v>0.61712699999999998</v>
      </c>
      <c r="J58" s="4">
        <v>0.59711499999999995</v>
      </c>
    </row>
    <row r="59" spans="1:10" x14ac:dyDescent="0.25">
      <c r="A59">
        <v>5</v>
      </c>
      <c r="B59" s="4">
        <v>0.39897100000000002</v>
      </c>
      <c r="C59" s="4">
        <v>0.36230499999999999</v>
      </c>
      <c r="D59" s="4">
        <v>0.37448300000000001</v>
      </c>
      <c r="E59" s="4">
        <v>0.78915999999999997</v>
      </c>
      <c r="F59">
        <v>0.38666600000000001</v>
      </c>
      <c r="G59" s="4">
        <v>4.7638059999999998</v>
      </c>
      <c r="H59" s="4">
        <v>0.57751200000000003</v>
      </c>
      <c r="I59" s="4">
        <v>0.43878099999999998</v>
      </c>
      <c r="J59" s="4">
        <v>0.46308700000000003</v>
      </c>
    </row>
    <row r="60" spans="1:10" x14ac:dyDescent="0.25">
      <c r="A60">
        <v>6</v>
      </c>
      <c r="B60" s="4">
        <v>0.35946</v>
      </c>
      <c r="C60" s="4">
        <v>0.37530599999999997</v>
      </c>
      <c r="D60" s="4">
        <v>0.313496</v>
      </c>
      <c r="E60" s="4">
        <v>0.38997199999999999</v>
      </c>
      <c r="F60">
        <v>0.50832200000000005</v>
      </c>
      <c r="G60" s="4">
        <v>0.37254300000000001</v>
      </c>
      <c r="H60" s="4">
        <v>0.46281600000000001</v>
      </c>
      <c r="I60" s="4">
        <v>0.421433</v>
      </c>
      <c r="J60" s="4">
        <v>0.415099</v>
      </c>
    </row>
    <row r="61" spans="1:10" x14ac:dyDescent="0.25">
      <c r="A61">
        <v>7</v>
      </c>
      <c r="B61" s="4">
        <v>0.32325999999999999</v>
      </c>
      <c r="C61" s="4">
        <v>0.38441799999999998</v>
      </c>
      <c r="D61" s="4">
        <v>0.30209000000000003</v>
      </c>
      <c r="E61" s="4">
        <v>0.36357800000000001</v>
      </c>
      <c r="F61">
        <v>0.401808</v>
      </c>
      <c r="G61" s="4">
        <v>0.82099599999999995</v>
      </c>
      <c r="H61" s="4">
        <v>0.34720899999999999</v>
      </c>
      <c r="I61" s="4">
        <v>0.36741600000000002</v>
      </c>
      <c r="J61" s="4">
        <v>0.37277399999999999</v>
      </c>
    </row>
    <row r="62" spans="1:10" x14ac:dyDescent="0.25">
      <c r="A62">
        <v>8</v>
      </c>
      <c r="B62" s="4">
        <v>0.372276</v>
      </c>
      <c r="C62" s="4">
        <v>0.40446100000000001</v>
      </c>
      <c r="D62" s="4">
        <v>0.35687600000000003</v>
      </c>
      <c r="E62" s="4">
        <v>1.0246120000000001</v>
      </c>
      <c r="F62">
        <v>0.52651000000000003</v>
      </c>
      <c r="G62" s="4">
        <v>0.46457799999999999</v>
      </c>
      <c r="H62" s="4">
        <v>0.45158599999999999</v>
      </c>
      <c r="I62" s="4">
        <v>0.40833000000000003</v>
      </c>
      <c r="J62" s="4">
        <v>0.43778099999999998</v>
      </c>
    </row>
    <row r="63" spans="1:10" x14ac:dyDescent="0.25">
      <c r="A63">
        <v>9</v>
      </c>
      <c r="B63" s="4">
        <v>0.34599099999999999</v>
      </c>
      <c r="C63" s="4">
        <v>0.37867499999999998</v>
      </c>
      <c r="D63" s="4">
        <v>0.317581</v>
      </c>
      <c r="E63" s="4">
        <v>0.35119800000000001</v>
      </c>
      <c r="F63">
        <v>0.34613899999999997</v>
      </c>
      <c r="G63" s="4">
        <v>0.36549399999999999</v>
      </c>
      <c r="H63" s="4">
        <v>0.40124900000000002</v>
      </c>
      <c r="I63" s="4">
        <v>0.37323299999999998</v>
      </c>
      <c r="J63" s="4">
        <v>0.38879999999999998</v>
      </c>
    </row>
    <row r="64" spans="1:10" x14ac:dyDescent="0.25">
      <c r="A64">
        <v>10</v>
      </c>
      <c r="B64" s="4">
        <v>0.34597699999999998</v>
      </c>
      <c r="C64" s="4">
        <v>0.34059499999999998</v>
      </c>
      <c r="D64" s="4">
        <v>0.37890800000000002</v>
      </c>
      <c r="E64" s="4">
        <v>2.5667970000000002</v>
      </c>
      <c r="F64">
        <v>0.35800100000000001</v>
      </c>
      <c r="G64" s="4">
        <v>0.33883799999999997</v>
      </c>
      <c r="H64" s="4">
        <v>0.40607100000000002</v>
      </c>
      <c r="I64" s="4">
        <v>0.401754</v>
      </c>
      <c r="J64" s="4">
        <v>0.37290800000000002</v>
      </c>
    </row>
    <row r="65" spans="1:10" x14ac:dyDescent="0.25">
      <c r="A65">
        <v>11</v>
      </c>
      <c r="B65" s="4">
        <v>0.35411300000000001</v>
      </c>
      <c r="C65" s="4">
        <v>0.32286199999999998</v>
      </c>
      <c r="D65" s="4">
        <v>0.31537599999999999</v>
      </c>
      <c r="E65" s="4">
        <v>0.32894800000000002</v>
      </c>
      <c r="F65">
        <v>0.309757</v>
      </c>
      <c r="G65" s="4">
        <v>0.34900799999999998</v>
      </c>
      <c r="H65" s="4">
        <v>0.36057699999999998</v>
      </c>
      <c r="I65" s="4">
        <v>0.36218800000000001</v>
      </c>
      <c r="J65" s="4">
        <v>0.36281400000000003</v>
      </c>
    </row>
    <row r="66" spans="1:10" x14ac:dyDescent="0.25">
      <c r="A66">
        <v>12</v>
      </c>
      <c r="B66" s="4">
        <v>0.35578300000000002</v>
      </c>
      <c r="C66" s="4">
        <v>0.38514799999999999</v>
      </c>
      <c r="D66" s="4">
        <v>0.331482</v>
      </c>
      <c r="E66" s="4">
        <v>0.32405</v>
      </c>
      <c r="F66">
        <v>0.39377800000000002</v>
      </c>
      <c r="G66" s="4">
        <v>0.34392800000000001</v>
      </c>
      <c r="H66" s="4">
        <v>0.34487000000000001</v>
      </c>
      <c r="I66" s="4">
        <v>0.42861399999999999</v>
      </c>
      <c r="J66" s="4">
        <v>0.35826400000000003</v>
      </c>
    </row>
    <row r="68" spans="1:10" x14ac:dyDescent="0.25">
      <c r="A68" s="10"/>
      <c r="B68" s="10"/>
    </row>
    <row r="69" spans="1:10" x14ac:dyDescent="0.25">
      <c r="A69" t="s">
        <v>26</v>
      </c>
      <c r="B69" t="s">
        <v>27</v>
      </c>
    </row>
    <row r="70" spans="1:10" x14ac:dyDescent="0.25">
      <c r="A70" t="s">
        <v>25</v>
      </c>
      <c r="B70" s="4">
        <v>59.036532999999999</v>
      </c>
    </row>
    <row r="71" spans="1:10" x14ac:dyDescent="0.25">
      <c r="A71" t="s">
        <v>19</v>
      </c>
      <c r="B71" s="4">
        <v>31.528514000000001</v>
      </c>
    </row>
    <row r="72" spans="1:10" x14ac:dyDescent="0.25">
      <c r="A72" t="s">
        <v>20</v>
      </c>
      <c r="B72" s="4">
        <v>17.528265000000001</v>
      </c>
    </row>
    <row r="73" spans="1:10" x14ac:dyDescent="0.25">
      <c r="A73" t="s">
        <v>21</v>
      </c>
      <c r="B73" s="4">
        <v>13.481816</v>
      </c>
    </row>
    <row r="74" spans="1:10" x14ac:dyDescent="0.25">
      <c r="A74" t="s">
        <v>22</v>
      </c>
      <c r="B74" s="4">
        <v>11.856400000000001</v>
      </c>
    </row>
    <row r="75" spans="1:10" x14ac:dyDescent="0.25">
      <c r="A75" t="s">
        <v>23</v>
      </c>
      <c r="B75" s="4">
        <v>10.813738000000001</v>
      </c>
    </row>
    <row r="76" spans="1:10" x14ac:dyDescent="0.25">
      <c r="A76" t="s">
        <v>24</v>
      </c>
      <c r="B76" s="4">
        <v>10.573366</v>
      </c>
    </row>
    <row r="77" spans="1:10" x14ac:dyDescent="0.25">
      <c r="B77" s="4"/>
    </row>
    <row r="78" spans="1:10" x14ac:dyDescent="0.25">
      <c r="B78" s="4"/>
    </row>
    <row r="79" spans="1:10" x14ac:dyDescent="0.25">
      <c r="B79" s="4"/>
    </row>
    <row r="80" spans="1:10" x14ac:dyDescent="0.25">
      <c r="B80" s="4"/>
    </row>
    <row r="81" spans="1:7" x14ac:dyDescent="0.25">
      <c r="B81" s="4"/>
    </row>
    <row r="83" spans="1:7" x14ac:dyDescent="0.25">
      <c r="A83" s="10"/>
      <c r="B83" s="10"/>
    </row>
    <row r="85" spans="1:7" x14ac:dyDescent="0.25">
      <c r="B85" s="4"/>
    </row>
    <row r="86" spans="1:7" x14ac:dyDescent="0.25">
      <c r="A86" t="s">
        <v>26</v>
      </c>
      <c r="B86" t="s">
        <v>28</v>
      </c>
      <c r="C86" t="s">
        <v>29</v>
      </c>
      <c r="D86" t="s">
        <v>30</v>
      </c>
      <c r="E86" t="s">
        <v>31</v>
      </c>
      <c r="F86" t="s">
        <v>32</v>
      </c>
      <c r="G86" t="s">
        <v>33</v>
      </c>
    </row>
    <row r="87" spans="1:7" x14ac:dyDescent="0.25">
      <c r="A87" t="s">
        <v>25</v>
      </c>
      <c r="B87" s="4">
        <v>59.036532999999999</v>
      </c>
    </row>
    <row r="88" spans="1:7" x14ac:dyDescent="0.25">
      <c r="A88" t="s">
        <v>19</v>
      </c>
      <c r="B88" s="4">
        <v>31.528514000000001</v>
      </c>
    </row>
    <row r="89" spans="1:7" x14ac:dyDescent="0.25">
      <c r="A89" t="s">
        <v>20</v>
      </c>
      <c r="B89" s="4">
        <v>17.781939000000001</v>
      </c>
      <c r="C89">
        <v>17.706446</v>
      </c>
    </row>
    <row r="90" spans="1:7" x14ac:dyDescent="0.25">
      <c r="A90" t="s">
        <v>21</v>
      </c>
      <c r="B90" s="4">
        <v>13.481816</v>
      </c>
      <c r="C90">
        <v>13.191533</v>
      </c>
      <c r="D90">
        <v>13.290406000000001</v>
      </c>
    </row>
    <row r="91" spans="1:7" x14ac:dyDescent="0.25">
      <c r="A91" t="s">
        <v>22</v>
      </c>
      <c r="B91" s="4">
        <v>11.856400000000001</v>
      </c>
      <c r="C91">
        <v>11.576895</v>
      </c>
      <c r="D91">
        <v>11.605513</v>
      </c>
      <c r="E91">
        <v>11.641436000000001</v>
      </c>
    </row>
    <row r="92" spans="1:7" x14ac:dyDescent="0.25">
      <c r="A92" t="s">
        <v>23</v>
      </c>
      <c r="B92" s="4">
        <v>10.813738000000001</v>
      </c>
      <c r="C92">
        <v>10.725762</v>
      </c>
      <c r="D92">
        <v>10.548871</v>
      </c>
      <c r="E92">
        <v>10.66108</v>
      </c>
      <c r="F92">
        <v>10.755349000000001</v>
      </c>
    </row>
    <row r="93" spans="1:7" x14ac:dyDescent="0.25">
      <c r="A93" t="s">
        <v>24</v>
      </c>
      <c r="B93" s="4">
        <v>10.573366</v>
      </c>
      <c r="C93">
        <v>10.354990000000001</v>
      </c>
      <c r="D93">
        <v>10.351486</v>
      </c>
      <c r="E93">
        <v>10.386744</v>
      </c>
      <c r="F93">
        <v>10.38639</v>
      </c>
      <c r="G93">
        <v>10.334237</v>
      </c>
    </row>
    <row r="94" spans="1:7" x14ac:dyDescent="0.25">
      <c r="B94" s="4"/>
    </row>
    <row r="95" spans="1:7" x14ac:dyDescent="0.25">
      <c r="B95" s="4"/>
    </row>
    <row r="96" spans="1:7" x14ac:dyDescent="0.25">
      <c r="B96" s="4"/>
    </row>
    <row r="97" spans="1:13" x14ac:dyDescent="0.25">
      <c r="E97">
        <v>31.528514000000001</v>
      </c>
    </row>
    <row r="98" spans="1:13" x14ac:dyDescent="0.25">
      <c r="A98" s="10"/>
      <c r="B98" s="10"/>
      <c r="E98">
        <v>17.528265000000001</v>
      </c>
    </row>
    <row r="99" spans="1:13" x14ac:dyDescent="0.25">
      <c r="E99">
        <v>13.572913</v>
      </c>
    </row>
    <row r="100" spans="1:13" x14ac:dyDescent="0.25">
      <c r="A100" s="10" t="s">
        <v>2</v>
      </c>
      <c r="B100" s="10"/>
      <c r="C100" s="7"/>
      <c r="E100">
        <v>11.856400000000001</v>
      </c>
    </row>
    <row r="101" spans="1:13" x14ac:dyDescent="0.25">
      <c r="A101" s="3" t="s">
        <v>0</v>
      </c>
      <c r="B101" t="s">
        <v>8</v>
      </c>
      <c r="E101">
        <v>10.813738000000001</v>
      </c>
    </row>
    <row r="102" spans="1:13" x14ac:dyDescent="0.25">
      <c r="A102" s="1">
        <v>1</v>
      </c>
      <c r="B102">
        <f t="shared" ref="B102:B105" si="2">31.528514/E97</f>
        <v>1</v>
      </c>
      <c r="E102">
        <v>10.573366</v>
      </c>
    </row>
    <row r="103" spans="1:13" x14ac:dyDescent="0.25">
      <c r="A103" s="2">
        <v>2</v>
      </c>
      <c r="B103">
        <f>31.528514/E98</f>
        <v>1.7987241749254703</v>
      </c>
    </row>
    <row r="104" spans="1:13" x14ac:dyDescent="0.25">
      <c r="A104" s="1">
        <v>3</v>
      </c>
      <c r="B104">
        <f t="shared" si="2"/>
        <v>2.3228995868462432</v>
      </c>
    </row>
    <row r="105" spans="1:13" x14ac:dyDescent="0.25">
      <c r="A105" s="2">
        <v>4</v>
      </c>
      <c r="B105">
        <f t="shared" si="2"/>
        <v>2.6591979015552782</v>
      </c>
    </row>
    <row r="106" spans="1:13" x14ac:dyDescent="0.25">
      <c r="A106" s="1">
        <v>5</v>
      </c>
      <c r="B106">
        <f>31.528514/E101</f>
        <v>2.9155981030796196</v>
      </c>
    </row>
    <row r="107" spans="1:13" x14ac:dyDescent="0.25">
      <c r="A107" s="2">
        <v>6</v>
      </c>
      <c r="B107">
        <f>31.528514/E102</f>
        <v>2.9818805099530272</v>
      </c>
    </row>
    <row r="109" spans="1:13" x14ac:dyDescent="0.25">
      <c r="A109" s="10" t="s">
        <v>3</v>
      </c>
      <c r="B109" s="10"/>
      <c r="C109" s="7"/>
      <c r="M109">
        <v>59.036532999999999</v>
      </c>
    </row>
    <row r="110" spans="1:13" x14ac:dyDescent="0.25">
      <c r="A110" s="3" t="s">
        <v>0</v>
      </c>
      <c r="B110" t="s">
        <v>8</v>
      </c>
      <c r="M110">
        <v>31.528514000000001</v>
      </c>
    </row>
    <row r="111" spans="1:13" x14ac:dyDescent="0.25">
      <c r="A111" s="1">
        <v>1</v>
      </c>
      <c r="B111">
        <f>B102/Таблица3511[[#This Row],[Количество потоков]]</f>
        <v>1</v>
      </c>
    </row>
    <row r="112" spans="1:13" x14ac:dyDescent="0.25">
      <c r="A112" s="2">
        <v>2</v>
      </c>
      <c r="B112">
        <f>B103/Таблица3511[[#This Row],[Количество потоков]]</f>
        <v>0.89936208746273516</v>
      </c>
    </row>
    <row r="113" spans="1:2" x14ac:dyDescent="0.25">
      <c r="A113" s="1">
        <v>3</v>
      </c>
      <c r="B113">
        <f>B104/Таблица3511[[#This Row],[Количество потоков]]</f>
        <v>0.77429986228208103</v>
      </c>
    </row>
    <row r="114" spans="1:2" x14ac:dyDescent="0.25">
      <c r="A114" s="2">
        <v>4</v>
      </c>
      <c r="B114">
        <f>B105/Таблица3511[[#This Row],[Количество потоков]]</f>
        <v>0.66479947538881956</v>
      </c>
    </row>
    <row r="115" spans="1:2" x14ac:dyDescent="0.25">
      <c r="A115" s="1">
        <v>5</v>
      </c>
      <c r="B115">
        <f>B106/Таблица3511[[#This Row],[Количество потоков]]</f>
        <v>0.58311962061592393</v>
      </c>
    </row>
    <row r="116" spans="1:2" x14ac:dyDescent="0.25">
      <c r="A116" s="2">
        <v>6</v>
      </c>
      <c r="B116">
        <f>B107/Таблица3511[[#This Row],[Количество потоков]]</f>
        <v>0.49698008499217122</v>
      </c>
    </row>
    <row r="118" spans="1:2" x14ac:dyDescent="0.25">
      <c r="B118" s="4"/>
    </row>
    <row r="119" spans="1:2" x14ac:dyDescent="0.25">
      <c r="A119" s="10" t="s">
        <v>2</v>
      </c>
      <c r="B119" s="10"/>
    </row>
    <row r="120" spans="1:2" x14ac:dyDescent="0.25">
      <c r="A120" s="3" t="s">
        <v>0</v>
      </c>
      <c r="B120" t="s">
        <v>7</v>
      </c>
    </row>
    <row r="121" spans="1:2" x14ac:dyDescent="0.25">
      <c r="A121" s="1">
        <v>1</v>
      </c>
      <c r="B121">
        <f>59.036533/M109</f>
        <v>1</v>
      </c>
    </row>
    <row r="122" spans="1:2" x14ac:dyDescent="0.25">
      <c r="A122" s="2">
        <v>2</v>
      </c>
      <c r="B122">
        <f>59.036533/M110</f>
        <v>1.872480669402941</v>
      </c>
    </row>
    <row r="123" spans="1:2" x14ac:dyDescent="0.25">
      <c r="A123" s="8"/>
      <c r="B123" s="9"/>
    </row>
    <row r="124" spans="1:2" x14ac:dyDescent="0.25">
      <c r="A124" s="10" t="s">
        <v>3</v>
      </c>
      <c r="B124" s="10"/>
    </row>
    <row r="125" spans="1:2" x14ac:dyDescent="0.25">
      <c r="A125" s="3" t="s">
        <v>0</v>
      </c>
      <c r="B125" t="s">
        <v>7</v>
      </c>
    </row>
    <row r="126" spans="1:2" x14ac:dyDescent="0.25">
      <c r="A126" s="1">
        <v>1</v>
      </c>
      <c r="B126">
        <f>B121/Таблица351112[[#This Row],[Количество потоков]]</f>
        <v>1</v>
      </c>
    </row>
    <row r="127" spans="1:2" x14ac:dyDescent="0.25">
      <c r="A127" s="2">
        <v>2</v>
      </c>
      <c r="B127">
        <f>B122/Таблица351112[[#This Row],[Количество потоков]]</f>
        <v>0.9362403347014705</v>
      </c>
    </row>
    <row r="128" spans="1:2" x14ac:dyDescent="0.25">
      <c r="B128" s="4"/>
    </row>
    <row r="129" spans="1:7" x14ac:dyDescent="0.25">
      <c r="B129" s="4"/>
    </row>
    <row r="130" spans="1:7" x14ac:dyDescent="0.25">
      <c r="A130" s="10" t="s">
        <v>36</v>
      </c>
      <c r="B130" s="10"/>
      <c r="C130" s="10"/>
      <c r="D130" s="10"/>
      <c r="E130" s="10"/>
      <c r="F130" s="10"/>
      <c r="G130" s="10"/>
    </row>
    <row r="131" spans="1:7" x14ac:dyDescent="0.25">
      <c r="A131" t="s">
        <v>35</v>
      </c>
      <c r="B131" t="s">
        <v>43</v>
      </c>
      <c r="C131" t="s">
        <v>38</v>
      </c>
      <c r="D131" t="s">
        <v>39</v>
      </c>
      <c r="E131" t="s">
        <v>40</v>
      </c>
      <c r="F131" t="s">
        <v>41</v>
      </c>
      <c r="G131" t="s">
        <v>42</v>
      </c>
    </row>
    <row r="132" spans="1:7" x14ac:dyDescent="0.25">
      <c r="A132">
        <v>1</v>
      </c>
      <c r="B132" s="4">
        <v>59.776266</v>
      </c>
    </row>
    <row r="133" spans="1:7" x14ac:dyDescent="0.25">
      <c r="A133">
        <v>2</v>
      </c>
      <c r="B133" s="4">
        <v>31.586804000000001</v>
      </c>
      <c r="C133">
        <v>31.586933999999999</v>
      </c>
    </row>
    <row r="134" spans="1:7" x14ac:dyDescent="0.25">
      <c r="A134">
        <v>3</v>
      </c>
      <c r="B134" s="4">
        <v>22.615580999999999</v>
      </c>
      <c r="C134">
        <v>22.610624999999999</v>
      </c>
      <c r="D134">
        <v>22.615147</v>
      </c>
    </row>
    <row r="135" spans="1:7" x14ac:dyDescent="0.25">
      <c r="A135">
        <v>4</v>
      </c>
      <c r="B135" s="4">
        <v>19.139364</v>
      </c>
      <c r="C135">
        <v>19.131969999999999</v>
      </c>
      <c r="D135">
        <v>19.135746000000001</v>
      </c>
      <c r="E135">
        <v>19.139005999999998</v>
      </c>
    </row>
    <row r="136" spans="1:7" x14ac:dyDescent="0.25">
      <c r="A136">
        <v>5</v>
      </c>
      <c r="B136" s="4">
        <v>17.010842</v>
      </c>
      <c r="C136">
        <v>17.002155999999999</v>
      </c>
      <c r="D136">
        <v>17.005044000000002</v>
      </c>
      <c r="E136">
        <v>17.008541999999998</v>
      </c>
      <c r="F136">
        <v>17.010784000000001</v>
      </c>
    </row>
    <row r="137" spans="1:7" x14ac:dyDescent="0.25">
      <c r="A137">
        <v>6</v>
      </c>
      <c r="B137" s="4">
        <v>15.280920999999999</v>
      </c>
      <c r="C137">
        <v>15.270885</v>
      </c>
      <c r="D137">
        <v>15.273348</v>
      </c>
      <c r="E137">
        <v>15.275892000000001</v>
      </c>
      <c r="F137">
        <v>15.278224</v>
      </c>
      <c r="G137">
        <v>15.280711999999999</v>
      </c>
    </row>
    <row r="139" spans="1:7" x14ac:dyDescent="0.25">
      <c r="A139" t="s">
        <v>34</v>
      </c>
      <c r="B139" t="s">
        <v>43</v>
      </c>
      <c r="C139" t="s">
        <v>38</v>
      </c>
      <c r="D139" t="s">
        <v>39</v>
      </c>
      <c r="E139" t="s">
        <v>40</v>
      </c>
      <c r="F139" t="s">
        <v>41</v>
      </c>
      <c r="G139" t="s">
        <v>42</v>
      </c>
    </row>
    <row r="140" spans="1:7" x14ac:dyDescent="0.25">
      <c r="A140">
        <v>1</v>
      </c>
      <c r="B140">
        <v>31.469211000000001</v>
      </c>
    </row>
    <row r="141" spans="1:7" x14ac:dyDescent="0.25">
      <c r="A141">
        <v>2</v>
      </c>
      <c r="B141" s="4">
        <v>18.207125999999999</v>
      </c>
      <c r="C141">
        <v>18.207184000000002</v>
      </c>
    </row>
    <row r="142" spans="1:7" x14ac:dyDescent="0.25">
      <c r="A142">
        <v>3</v>
      </c>
      <c r="B142" s="4">
        <v>14.994968999999999</v>
      </c>
      <c r="C142">
        <v>14.989841</v>
      </c>
      <c r="D142">
        <v>14.994861</v>
      </c>
    </row>
    <row r="143" spans="1:7" x14ac:dyDescent="0.25">
      <c r="A143">
        <v>4</v>
      </c>
      <c r="B143" s="4">
        <v>13.833755999999999</v>
      </c>
      <c r="C143">
        <v>13.826230000000001</v>
      </c>
      <c r="D143">
        <v>13.829807000000001</v>
      </c>
      <c r="E143">
        <v>13.833672</v>
      </c>
    </row>
    <row r="144" spans="1:7" x14ac:dyDescent="0.25">
      <c r="A144">
        <v>5</v>
      </c>
      <c r="B144" s="4">
        <v>13.593871999999999</v>
      </c>
      <c r="C144">
        <v>13.581465</v>
      </c>
      <c r="D144">
        <v>13.585519</v>
      </c>
      <c r="E144">
        <v>13.589599</v>
      </c>
      <c r="F144">
        <v>13.593733</v>
      </c>
    </row>
    <row r="145" spans="1:7" x14ac:dyDescent="0.25">
      <c r="A145">
        <v>6</v>
      </c>
      <c r="B145" s="4">
        <v>13.147482</v>
      </c>
      <c r="C145">
        <v>13.134740000000001</v>
      </c>
      <c r="D145">
        <v>13.137991</v>
      </c>
      <c r="E145">
        <v>13.141408</v>
      </c>
      <c r="F145">
        <v>13.144111000000001</v>
      </c>
      <c r="G145">
        <v>13.147441000000001</v>
      </c>
    </row>
    <row r="147" spans="1:7" x14ac:dyDescent="0.25">
      <c r="A147" s="10" t="s">
        <v>37</v>
      </c>
      <c r="B147" s="10"/>
      <c r="C147" s="10"/>
      <c r="D147" s="10"/>
      <c r="E147" s="10"/>
      <c r="F147" s="10"/>
      <c r="G147" s="10"/>
    </row>
    <row r="148" spans="1:7" x14ac:dyDescent="0.25">
      <c r="A148" t="s">
        <v>35</v>
      </c>
      <c r="B148" t="s">
        <v>43</v>
      </c>
      <c r="C148" t="s">
        <v>38</v>
      </c>
      <c r="D148" t="s">
        <v>39</v>
      </c>
      <c r="E148" t="s">
        <v>40</v>
      </c>
      <c r="F148" t="s">
        <v>41</v>
      </c>
      <c r="G148" t="s">
        <v>42</v>
      </c>
    </row>
    <row r="149" spans="1:7" x14ac:dyDescent="0.25">
      <c r="A149">
        <v>1</v>
      </c>
      <c r="B149" s="4">
        <v>60.595773999999999</v>
      </c>
    </row>
    <row r="150" spans="1:7" x14ac:dyDescent="0.25">
      <c r="A150">
        <v>2</v>
      </c>
      <c r="B150" s="4">
        <v>31.872067999999999</v>
      </c>
      <c r="C150">
        <v>32.048681999999999</v>
      </c>
    </row>
    <row r="151" spans="1:7" x14ac:dyDescent="0.25">
      <c r="A151">
        <v>3</v>
      </c>
      <c r="B151" s="4">
        <v>22.592002999999998</v>
      </c>
      <c r="C151">
        <v>22.409679000000001</v>
      </c>
      <c r="D151">
        <v>22.646509000000002</v>
      </c>
    </row>
    <row r="152" spans="1:7" x14ac:dyDescent="0.25">
      <c r="A152">
        <v>4</v>
      </c>
      <c r="B152" s="4">
        <v>19.221723999999998</v>
      </c>
      <c r="C152">
        <v>18.822382999999999</v>
      </c>
      <c r="D152">
        <v>19.101569999999999</v>
      </c>
      <c r="E152">
        <v>19.223379999999999</v>
      </c>
    </row>
    <row r="153" spans="1:7" x14ac:dyDescent="0.25">
      <c r="A153">
        <v>5</v>
      </c>
      <c r="B153" s="4">
        <v>16.606663999999999</v>
      </c>
      <c r="C153">
        <v>16.412357</v>
      </c>
      <c r="D153">
        <v>16.231513</v>
      </c>
      <c r="E153">
        <v>16.312474999999999</v>
      </c>
      <c r="F153">
        <v>16.287893</v>
      </c>
    </row>
    <row r="154" spans="1:7" x14ac:dyDescent="0.25">
      <c r="A154">
        <v>6</v>
      </c>
      <c r="B154" s="4">
        <v>15.256937000000001</v>
      </c>
      <c r="C154">
        <v>15.132593</v>
      </c>
      <c r="D154">
        <v>14.876963999999999</v>
      </c>
      <c r="E154">
        <v>15.142383000000001</v>
      </c>
      <c r="F154">
        <v>14.952648999999999</v>
      </c>
      <c r="G154">
        <v>15.19314</v>
      </c>
    </row>
    <row r="156" spans="1:7" x14ac:dyDescent="0.25">
      <c r="A156" t="s">
        <v>34</v>
      </c>
      <c r="B156" t="s">
        <v>43</v>
      </c>
      <c r="C156" t="s">
        <v>38</v>
      </c>
      <c r="D156" t="s">
        <v>39</v>
      </c>
      <c r="E156" t="s">
        <v>40</v>
      </c>
      <c r="F156" t="s">
        <v>41</v>
      </c>
      <c r="G156" t="s">
        <v>42</v>
      </c>
    </row>
    <row r="157" spans="1:7" x14ac:dyDescent="0.25">
      <c r="A157">
        <v>1</v>
      </c>
      <c r="B157">
        <v>31.549174000000001</v>
      </c>
    </row>
    <row r="158" spans="1:7" x14ac:dyDescent="0.25">
      <c r="A158">
        <v>2</v>
      </c>
      <c r="B158" s="4">
        <v>18.161187999999999</v>
      </c>
      <c r="C158">
        <v>17.831057000000001</v>
      </c>
    </row>
    <row r="159" spans="1:7" x14ac:dyDescent="0.25">
      <c r="A159">
        <v>3</v>
      </c>
      <c r="B159" s="4">
        <v>14.639066</v>
      </c>
      <c r="C159">
        <v>14.653091</v>
      </c>
      <c r="D159">
        <v>14.640661</v>
      </c>
    </row>
    <row r="160" spans="1:7" x14ac:dyDescent="0.25">
      <c r="A160">
        <v>4</v>
      </c>
      <c r="B160" s="4">
        <v>13.741249</v>
      </c>
      <c r="C160">
        <v>13.489363000000001</v>
      </c>
      <c r="D160">
        <v>13.508407</v>
      </c>
      <c r="E160">
        <v>13.578518000000001</v>
      </c>
    </row>
    <row r="161" spans="1:11" x14ac:dyDescent="0.25">
      <c r="A161">
        <v>5</v>
      </c>
      <c r="B161" s="4">
        <v>13.118207999999999</v>
      </c>
      <c r="C161">
        <v>12.915696000000001</v>
      </c>
      <c r="D161">
        <v>12.741887999999999</v>
      </c>
      <c r="E161">
        <v>12.709362</v>
      </c>
      <c r="F161">
        <v>12.896554</v>
      </c>
    </row>
    <row r="162" spans="1:11" x14ac:dyDescent="0.25">
      <c r="A162">
        <v>6</v>
      </c>
      <c r="B162" s="4">
        <v>12.910406</v>
      </c>
      <c r="C162">
        <v>12.671457</v>
      </c>
      <c r="D162">
        <v>12.513654000000001</v>
      </c>
      <c r="E162">
        <v>12.635316</v>
      </c>
      <c r="F162">
        <v>12.619662999999999</v>
      </c>
      <c r="G162">
        <v>12.675729</v>
      </c>
    </row>
    <row r="165" spans="1:11" x14ac:dyDescent="0.25">
      <c r="A165" s="10" t="s">
        <v>2</v>
      </c>
      <c r="B165" s="10"/>
      <c r="J165" s="10" t="s">
        <v>2</v>
      </c>
      <c r="K165" s="10"/>
    </row>
    <row r="166" spans="1:11" x14ac:dyDescent="0.25">
      <c r="A166" s="3" t="s">
        <v>0</v>
      </c>
      <c r="B166" t="s">
        <v>45</v>
      </c>
      <c r="C166" s="3" t="s">
        <v>46</v>
      </c>
      <c r="D166" s="10" t="s">
        <v>2</v>
      </c>
      <c r="E166" s="10"/>
      <c r="J166" s="3" t="s">
        <v>0</v>
      </c>
      <c r="K166" t="s">
        <v>8</v>
      </c>
    </row>
    <row r="167" spans="1:11" x14ac:dyDescent="0.25">
      <c r="A167" s="1">
        <v>1</v>
      </c>
      <c r="B167">
        <f t="shared" ref="B167:B172" si="3">59.776266/B132</f>
        <v>1</v>
      </c>
      <c r="C167">
        <f>60.595774/B149</f>
        <v>1</v>
      </c>
      <c r="D167" s="3" t="s">
        <v>0</v>
      </c>
      <c r="E167" s="3" t="s">
        <v>44</v>
      </c>
      <c r="J167" s="1">
        <v>1</v>
      </c>
      <c r="K167">
        <f t="shared" ref="K167:K172" si="4">31.549174/B157</f>
        <v>1</v>
      </c>
    </row>
    <row r="168" spans="1:11" x14ac:dyDescent="0.25">
      <c r="A168" s="2">
        <v>2</v>
      </c>
      <c r="B168">
        <f t="shared" si="3"/>
        <v>1.8924442624837892</v>
      </c>
      <c r="C168">
        <f>60.595774/B150</f>
        <v>1.9012187725001088</v>
      </c>
      <c r="D168" s="1">
        <v>1</v>
      </c>
      <c r="E168" s="4"/>
      <c r="J168" s="2">
        <v>2</v>
      </c>
      <c r="K168">
        <f t="shared" si="4"/>
        <v>1.7371756737499773</v>
      </c>
    </row>
    <row r="169" spans="1:11" x14ac:dyDescent="0.25">
      <c r="A169" s="1">
        <v>3</v>
      </c>
      <c r="B169">
        <f t="shared" si="3"/>
        <v>2.6431452722793196</v>
      </c>
      <c r="C169">
        <f>60.595774/B151</f>
        <v>2.6821780255606376</v>
      </c>
      <c r="D169" s="2">
        <v>2</v>
      </c>
      <c r="E169" s="4"/>
      <c r="J169" s="1">
        <v>3</v>
      </c>
      <c r="K169">
        <f t="shared" si="4"/>
        <v>2.1551357169917806</v>
      </c>
    </row>
    <row r="170" spans="1:11" x14ac:dyDescent="0.25">
      <c r="A170" s="2">
        <v>4</v>
      </c>
      <c r="B170">
        <f t="shared" si="3"/>
        <v>3.1232106772199955</v>
      </c>
      <c r="C170">
        <f>60.595774/B152</f>
        <v>3.1524630152841651</v>
      </c>
      <c r="D170" s="1">
        <v>3</v>
      </c>
      <c r="E170" s="4"/>
      <c r="J170" s="2">
        <v>4</v>
      </c>
      <c r="K170">
        <f t="shared" si="4"/>
        <v>2.2959466057270341</v>
      </c>
    </row>
    <row r="171" spans="1:11" x14ac:dyDescent="0.25">
      <c r="A171" s="1">
        <v>5</v>
      </c>
      <c r="B171">
        <f t="shared" si="3"/>
        <v>3.5140098297309446</v>
      </c>
      <c r="C171">
        <f>60.595774/B153</f>
        <v>3.6488830026307513</v>
      </c>
      <c r="D171" s="2">
        <v>4</v>
      </c>
      <c r="E171" s="4"/>
      <c r="J171" s="1">
        <v>5</v>
      </c>
      <c r="K171">
        <f t="shared" si="4"/>
        <v>2.4049911390336245</v>
      </c>
    </row>
    <row r="172" spans="1:11" x14ac:dyDescent="0.25">
      <c r="A172" s="2">
        <v>6</v>
      </c>
      <c r="B172">
        <f t="shared" si="3"/>
        <v>3.9118235085437587</v>
      </c>
      <c r="C172">
        <f>60.595774/B154</f>
        <v>3.9716867153610189</v>
      </c>
      <c r="D172" s="1">
        <v>5</v>
      </c>
      <c r="E172" s="4"/>
      <c r="J172" s="2">
        <v>6</v>
      </c>
      <c r="K172">
        <f t="shared" si="4"/>
        <v>2.4437011508390984</v>
      </c>
    </row>
    <row r="173" spans="1:11" x14ac:dyDescent="0.25">
      <c r="D173" s="2">
        <v>6</v>
      </c>
      <c r="E173" s="4"/>
    </row>
    <row r="174" spans="1:11" x14ac:dyDescent="0.25">
      <c r="A174" s="10" t="s">
        <v>3</v>
      </c>
      <c r="B174" s="10"/>
      <c r="J174" s="10" t="s">
        <v>3</v>
      </c>
      <c r="K174" s="10"/>
    </row>
    <row r="175" spans="1:11" x14ac:dyDescent="0.25">
      <c r="A175" s="3" t="s">
        <v>0</v>
      </c>
      <c r="B175" t="s">
        <v>45</v>
      </c>
      <c r="C175" s="3" t="s">
        <v>46</v>
      </c>
      <c r="D175" s="10" t="s">
        <v>3</v>
      </c>
      <c r="E175" s="10"/>
      <c r="J175" s="3" t="s">
        <v>0</v>
      </c>
      <c r="K175" t="s">
        <v>8</v>
      </c>
    </row>
    <row r="176" spans="1:11" x14ac:dyDescent="0.25">
      <c r="A176" s="1">
        <v>1</v>
      </c>
      <c r="B176">
        <f>B167/Таблица351117[[#This Row],[Количество потоков]]</f>
        <v>1</v>
      </c>
      <c r="C176">
        <f t="shared" ref="C176:C181" si="5">E177</f>
        <v>1</v>
      </c>
      <c r="D176" s="3" t="s">
        <v>0</v>
      </c>
      <c r="E176" t="s">
        <v>8</v>
      </c>
      <c r="J176" s="1">
        <v>1</v>
      </c>
      <c r="K176">
        <f>K167/Таблица35111923[[#This Row],[Количество потоков]]</f>
        <v>1</v>
      </c>
    </row>
    <row r="177" spans="1:11" x14ac:dyDescent="0.25">
      <c r="A177" s="2">
        <v>2</v>
      </c>
      <c r="B177">
        <f>B168/Таблица351117[[#This Row],[Количество потоков]]</f>
        <v>0.94622213124189458</v>
      </c>
      <c r="C177">
        <f t="shared" si="5"/>
        <v>0.95060938625005442</v>
      </c>
      <c r="D177" s="1">
        <v>1</v>
      </c>
      <c r="E177">
        <f>C167/Таблица35111721[[#This Row],[Количество потоков]]</f>
        <v>1</v>
      </c>
      <c r="J177" s="2">
        <v>2</v>
      </c>
      <c r="K177">
        <f>K168/Таблица35111923[[#This Row],[Количество потоков]]</f>
        <v>0.86858783687498864</v>
      </c>
    </row>
    <row r="178" spans="1:11" x14ac:dyDescent="0.25">
      <c r="A178" s="1">
        <v>3</v>
      </c>
      <c r="B178">
        <f>B169/Таблица351117[[#This Row],[Количество потоков]]</f>
        <v>0.88104842409310657</v>
      </c>
      <c r="C178">
        <f t="shared" si="5"/>
        <v>0.89405934185354585</v>
      </c>
      <c r="D178" s="2">
        <v>2</v>
      </c>
      <c r="E178">
        <f>C168/Таблица35111721[[#This Row],[Количество потоков]]</f>
        <v>0.95060938625005442</v>
      </c>
      <c r="J178" s="1">
        <v>3</v>
      </c>
      <c r="K178">
        <f>K169/Таблица35111923[[#This Row],[Количество потоков]]</f>
        <v>0.71837857233059355</v>
      </c>
    </row>
    <row r="179" spans="1:11" x14ac:dyDescent="0.25">
      <c r="A179" s="2">
        <v>4</v>
      </c>
      <c r="B179">
        <f>B170/Таблица351117[[#This Row],[Количество потоков]]</f>
        <v>0.78080266930499886</v>
      </c>
      <c r="C179">
        <f t="shared" si="5"/>
        <v>0.78811575382104126</v>
      </c>
      <c r="D179" s="1">
        <v>3</v>
      </c>
      <c r="E179">
        <f>C169/Таблица35111721[[#This Row],[Количество потоков]]</f>
        <v>0.89405934185354585</v>
      </c>
      <c r="J179" s="2">
        <v>4</v>
      </c>
      <c r="K179">
        <f>K170/Таблица35111923[[#This Row],[Количество потоков]]</f>
        <v>0.57398665143175853</v>
      </c>
    </row>
    <row r="180" spans="1:11" x14ac:dyDescent="0.25">
      <c r="A180" s="1">
        <v>5</v>
      </c>
      <c r="B180">
        <f>B171/Таблица351117[[#This Row],[Количество потоков]]</f>
        <v>0.70280196594618893</v>
      </c>
      <c r="C180">
        <f t="shared" si="5"/>
        <v>0.72977660052615023</v>
      </c>
      <c r="D180" s="2">
        <v>4</v>
      </c>
      <c r="E180">
        <f>C170/Таблица35111721[[#This Row],[Количество потоков]]</f>
        <v>0.78811575382104126</v>
      </c>
      <c r="J180" s="1">
        <v>5</v>
      </c>
      <c r="K180">
        <f>K171/Таблица35111923[[#This Row],[Количество потоков]]</f>
        <v>0.48099822780672491</v>
      </c>
    </row>
    <row r="181" spans="1:11" x14ac:dyDescent="0.25">
      <c r="A181" s="2">
        <v>6</v>
      </c>
      <c r="B181">
        <f>B172/Таблица351117[[#This Row],[Количество потоков]]</f>
        <v>0.65197058475729308</v>
      </c>
      <c r="C181">
        <f t="shared" si="5"/>
        <v>0.66194778589350312</v>
      </c>
      <c r="D181" s="1">
        <v>5</v>
      </c>
      <c r="E181">
        <f>C171/Таблица35111721[[#This Row],[Количество потоков]]</f>
        <v>0.72977660052615023</v>
      </c>
      <c r="J181" s="2">
        <v>6</v>
      </c>
      <c r="K181">
        <f>K172/Таблица35111923[[#This Row],[Количество потоков]]</f>
        <v>0.40728352513984972</v>
      </c>
    </row>
    <row r="182" spans="1:11" x14ac:dyDescent="0.25">
      <c r="D182" s="2">
        <v>6</v>
      </c>
      <c r="E182">
        <f>C172/Таблица35111721[[#This Row],[Количество потоков]]</f>
        <v>0.66194778589350312</v>
      </c>
    </row>
    <row r="184" spans="1:11" x14ac:dyDescent="0.25">
      <c r="A184" s="10" t="s">
        <v>2</v>
      </c>
      <c r="B184" s="10"/>
    </row>
    <row r="185" spans="1:11" x14ac:dyDescent="0.25">
      <c r="A185" s="3" t="s">
        <v>0</v>
      </c>
      <c r="B185" t="s">
        <v>45</v>
      </c>
      <c r="C185" s="3" t="s">
        <v>46</v>
      </c>
    </row>
    <row r="186" spans="1:11" x14ac:dyDescent="0.25">
      <c r="A186" s="1">
        <v>1</v>
      </c>
      <c r="B186">
        <f>31.469211/B140</f>
        <v>1</v>
      </c>
      <c r="C186">
        <f>K167</f>
        <v>1</v>
      </c>
    </row>
    <row r="187" spans="1:11" x14ac:dyDescent="0.25">
      <c r="A187" s="2">
        <v>2</v>
      </c>
      <c r="B187">
        <f>31.469211/B141</f>
        <v>1.7284007920854727</v>
      </c>
      <c r="C187">
        <f>K168</f>
        <v>1.7371756737499773</v>
      </c>
      <c r="F187" t="s">
        <v>8</v>
      </c>
      <c r="G187" t="s">
        <v>7</v>
      </c>
      <c r="H187" t="s">
        <v>47</v>
      </c>
    </row>
    <row r="188" spans="1:11" x14ac:dyDescent="0.25">
      <c r="A188" s="1">
        <v>3</v>
      </c>
      <c r="B188">
        <f>31.469211/B142</f>
        <v>2.0986512876418755</v>
      </c>
      <c r="C188">
        <f>K169</f>
        <v>2.1551357169917806</v>
      </c>
      <c r="F188">
        <v>1</v>
      </c>
      <c r="G188">
        <v>1</v>
      </c>
      <c r="H188">
        <v>1</v>
      </c>
    </row>
    <row r="189" spans="1:11" x14ac:dyDescent="0.25">
      <c r="A189" s="2">
        <v>4</v>
      </c>
      <c r="B189">
        <f>31.469211/B143</f>
        <v>2.2748132177551783</v>
      </c>
      <c r="C189">
        <f>K170</f>
        <v>2.2959466057270341</v>
      </c>
      <c r="F189">
        <v>2</v>
      </c>
      <c r="G189">
        <v>1</v>
      </c>
      <c r="H189">
        <v>0.94622213124189503</v>
      </c>
    </row>
    <row r="190" spans="1:11" x14ac:dyDescent="0.25">
      <c r="A190" s="1">
        <v>5</v>
      </c>
      <c r="B190">
        <f>31.469211/B144</f>
        <v>2.3149556653174317</v>
      </c>
      <c r="C190">
        <f>K171</f>
        <v>2.4049911390336245</v>
      </c>
      <c r="F190">
        <v>3</v>
      </c>
      <c r="G190">
        <v>1</v>
      </c>
      <c r="H190">
        <v>0.88104842409310702</v>
      </c>
    </row>
    <row r="191" spans="1:11" x14ac:dyDescent="0.25">
      <c r="A191" s="2">
        <v>6</v>
      </c>
      <c r="B191">
        <f>31.469211/B145</f>
        <v>2.3935542182145602</v>
      </c>
      <c r="C191">
        <f>K172</f>
        <v>2.4437011508390984</v>
      </c>
      <c r="F191">
        <v>4</v>
      </c>
      <c r="G191">
        <v>1</v>
      </c>
      <c r="H191">
        <v>0.78080266930499898</v>
      </c>
    </row>
    <row r="192" spans="1:11" x14ac:dyDescent="0.25">
      <c r="F192">
        <v>5</v>
      </c>
      <c r="G192">
        <v>1</v>
      </c>
      <c r="H192">
        <v>0.70280196594618904</v>
      </c>
    </row>
    <row r="193" spans="1:8" x14ac:dyDescent="0.25">
      <c r="A193" s="10" t="s">
        <v>3</v>
      </c>
      <c r="B193" s="10"/>
      <c r="F193">
        <v>6</v>
      </c>
      <c r="G193">
        <v>1</v>
      </c>
      <c r="H193">
        <v>0.65197058475729297</v>
      </c>
    </row>
    <row r="194" spans="1:8" x14ac:dyDescent="0.25">
      <c r="A194" s="3" t="s">
        <v>0</v>
      </c>
      <c r="B194" t="s">
        <v>45</v>
      </c>
      <c r="C194" s="3" t="s">
        <v>46</v>
      </c>
      <c r="F194">
        <v>1</v>
      </c>
      <c r="G194">
        <v>2</v>
      </c>
      <c r="H194">
        <v>1</v>
      </c>
    </row>
    <row r="195" spans="1:8" x14ac:dyDescent="0.25">
      <c r="A195" s="1">
        <v>1</v>
      </c>
      <c r="B195">
        <f>B186/Таблица351119[[#This Row],[Количество потоков]]</f>
        <v>1</v>
      </c>
      <c r="C195">
        <f>K176</f>
        <v>1</v>
      </c>
      <c r="F195">
        <v>2</v>
      </c>
      <c r="G195">
        <v>2</v>
      </c>
      <c r="H195">
        <v>0.86420039604273602</v>
      </c>
    </row>
    <row r="196" spans="1:8" x14ac:dyDescent="0.25">
      <c r="A196" s="2">
        <v>2</v>
      </c>
      <c r="B196">
        <f>B187/Таблица351119[[#This Row],[Количество потоков]]</f>
        <v>0.86420039604273635</v>
      </c>
      <c r="C196">
        <f>K177</f>
        <v>0.86858783687498864</v>
      </c>
      <c r="F196">
        <v>3</v>
      </c>
      <c r="G196">
        <v>2</v>
      </c>
      <c r="H196">
        <v>0.69955042921395805</v>
      </c>
    </row>
    <row r="197" spans="1:8" x14ac:dyDescent="0.25">
      <c r="A197" s="1">
        <v>3</v>
      </c>
      <c r="B197">
        <f>B188/Таблица351119[[#This Row],[Количество потоков]]</f>
        <v>0.69955042921395849</v>
      </c>
      <c r="C197">
        <f>K178</f>
        <v>0.71837857233059355</v>
      </c>
      <c r="F197">
        <v>4</v>
      </c>
      <c r="G197">
        <v>2</v>
      </c>
      <c r="H197">
        <v>0.56870330443879502</v>
      </c>
    </row>
    <row r="198" spans="1:8" x14ac:dyDescent="0.25">
      <c r="A198" s="2">
        <v>4</v>
      </c>
      <c r="B198">
        <f>B189/Таблица351119[[#This Row],[Количество потоков]]</f>
        <v>0.56870330443879458</v>
      </c>
      <c r="C198">
        <f>K179</f>
        <v>0.57398665143175853</v>
      </c>
      <c r="F198">
        <v>5</v>
      </c>
      <c r="G198">
        <v>2</v>
      </c>
      <c r="H198">
        <v>0.46299113306348599</v>
      </c>
    </row>
    <row r="199" spans="1:8" x14ac:dyDescent="0.25">
      <c r="A199" s="1">
        <v>5</v>
      </c>
      <c r="B199">
        <f>B190/Таблица351119[[#This Row],[Количество потоков]]</f>
        <v>0.46299113306348633</v>
      </c>
      <c r="C199">
        <f>K180</f>
        <v>0.48099822780672491</v>
      </c>
      <c r="F199">
        <v>6</v>
      </c>
      <c r="G199">
        <v>2</v>
      </c>
      <c r="H199">
        <v>0.39892570303576003</v>
      </c>
    </row>
    <row r="200" spans="1:8" x14ac:dyDescent="0.25">
      <c r="A200" s="2">
        <v>6</v>
      </c>
      <c r="B200">
        <f>B191/Таблица351119[[#This Row],[Количество потоков]]</f>
        <v>0.39892570303576003</v>
      </c>
      <c r="C200">
        <f>K181</f>
        <v>0.40728352513984972</v>
      </c>
    </row>
  </sheetData>
  <mergeCells count="23">
    <mergeCell ref="J165:K165"/>
    <mergeCell ref="D175:E175"/>
    <mergeCell ref="J174:K174"/>
    <mergeCell ref="A193:B193"/>
    <mergeCell ref="A130:G130"/>
    <mergeCell ref="A147:G147"/>
    <mergeCell ref="A165:B165"/>
    <mergeCell ref="A174:B174"/>
    <mergeCell ref="A184:B184"/>
    <mergeCell ref="D166:E166"/>
    <mergeCell ref="A53:J53"/>
    <mergeCell ref="A47:B47"/>
    <mergeCell ref="A1:C1"/>
    <mergeCell ref="A16:C16"/>
    <mergeCell ref="A31:C31"/>
    <mergeCell ref="A48:B48"/>
    <mergeCell ref="A119:B119"/>
    <mergeCell ref="A124:B124"/>
    <mergeCell ref="A68:B68"/>
    <mergeCell ref="A83:B83"/>
    <mergeCell ref="A98:B98"/>
    <mergeCell ref="A100:B100"/>
    <mergeCell ref="A109:B109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  <tableParts count="23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Гатченко</dc:creator>
  <cp:lastModifiedBy>Антон Гатченко</cp:lastModifiedBy>
  <dcterms:created xsi:type="dcterms:W3CDTF">2024-09-10T11:23:57Z</dcterms:created>
  <dcterms:modified xsi:type="dcterms:W3CDTF">2024-11-20T14:02:02Z</dcterms:modified>
</cp:coreProperties>
</file>