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xa\OneDrive\Bureau\Documents annexes\fichier de données\"/>
    </mc:Choice>
  </mc:AlternateContent>
  <xr:revisionPtr revIDLastSave="0" documentId="13_ncr:1_{12DEBECF-F800-4ED5-BB4E-C47E98FDAD65}" xr6:coauthVersionLast="47" xr6:coauthVersionMax="47" xr10:uidLastSave="{00000000-0000-0000-0000-000000000000}"/>
  <bookViews>
    <workbookView xWindow="5175" yWindow="915" windowWidth="21600" windowHeight="14685" xr2:uid="{309BD0BD-73BE-47FD-B796-0D26459196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1" l="1"/>
  <c r="AS4" i="1"/>
  <c r="AT8" i="1"/>
  <c r="AT6" i="1"/>
  <c r="W47" i="1"/>
  <c r="V47" i="1"/>
  <c r="R47" i="1"/>
  <c r="W46" i="1"/>
  <c r="V46" i="1"/>
  <c r="R46" i="1"/>
  <c r="W45" i="1"/>
  <c r="V45" i="1"/>
  <c r="R45" i="1"/>
  <c r="R31" i="1"/>
  <c r="R30" i="1"/>
  <c r="W32" i="1"/>
  <c r="V32" i="1"/>
  <c r="R32" i="1"/>
  <c r="W31" i="1"/>
  <c r="V31" i="1"/>
  <c r="W30" i="1"/>
  <c r="V30" i="1"/>
  <c r="AH22" i="1"/>
  <c r="AH23" i="1"/>
  <c r="AF21" i="1"/>
  <c r="AF6" i="1"/>
  <c r="AH7" i="1"/>
  <c r="V15" i="1"/>
  <c r="W15" i="1"/>
  <c r="V16" i="1"/>
  <c r="W16" i="1"/>
  <c r="R16" i="1"/>
  <c r="R15" i="1"/>
  <c r="R14" i="1"/>
  <c r="V14" i="1"/>
  <c r="W14" i="1"/>
  <c r="AV39" i="1"/>
  <c r="AT36" i="1"/>
  <c r="AS36" i="1"/>
  <c r="AU36" i="1"/>
  <c r="AV36" i="1"/>
  <c r="AS37" i="1"/>
  <c r="AT37" i="1"/>
  <c r="AU37" i="1"/>
  <c r="AV37" i="1"/>
  <c r="AS38" i="1"/>
  <c r="AT38" i="1"/>
  <c r="AU38" i="1"/>
  <c r="AV38" i="1"/>
  <c r="AS39" i="1"/>
  <c r="AT39" i="1"/>
  <c r="AU39" i="1"/>
  <c r="AS40" i="1"/>
  <c r="AT40" i="1"/>
  <c r="AU40" i="1"/>
  <c r="AV40" i="1"/>
  <c r="AT35" i="1"/>
  <c r="AU35" i="1"/>
  <c r="AV35" i="1"/>
  <c r="AS35" i="1"/>
  <c r="AV21" i="1"/>
  <c r="AT23" i="1"/>
  <c r="AS21" i="1"/>
  <c r="AT21" i="1"/>
  <c r="AU21" i="1"/>
  <c r="AS22" i="1"/>
  <c r="AT22" i="1"/>
  <c r="AU22" i="1"/>
  <c r="AV22" i="1"/>
  <c r="AS23" i="1"/>
  <c r="AU23" i="1"/>
  <c r="AV23" i="1"/>
  <c r="AS24" i="1"/>
  <c r="AT24" i="1"/>
  <c r="AU24" i="1"/>
  <c r="AV24" i="1"/>
  <c r="AS25" i="1"/>
  <c r="AT25" i="1"/>
  <c r="AU25" i="1"/>
  <c r="AV25" i="1"/>
  <c r="AT20" i="1"/>
  <c r="AU20" i="1"/>
  <c r="AV20" i="1"/>
  <c r="AS20" i="1"/>
  <c r="AU7" i="1"/>
  <c r="AS5" i="1"/>
  <c r="AU4" i="1"/>
  <c r="AV9" i="1"/>
  <c r="AU9" i="1"/>
  <c r="AT9" i="1"/>
  <c r="AS9" i="1"/>
  <c r="AV8" i="1"/>
  <c r="AU8" i="1"/>
  <c r="AS8" i="1"/>
  <c r="AV7" i="1"/>
  <c r="AT7" i="1"/>
  <c r="AS7" i="1"/>
  <c r="AV6" i="1"/>
  <c r="AU6" i="1"/>
  <c r="AS6" i="1"/>
  <c r="AV5" i="1"/>
  <c r="AU5" i="1"/>
  <c r="AT5" i="1"/>
  <c r="AV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F36" i="1"/>
  <c r="AF37" i="1"/>
  <c r="AF38" i="1"/>
  <c r="AF39" i="1"/>
  <c r="AF40" i="1"/>
  <c r="AF35" i="1"/>
  <c r="AI22" i="1"/>
  <c r="AG22" i="1"/>
  <c r="AG20" i="1"/>
  <c r="AH20" i="1"/>
  <c r="AI20" i="1"/>
  <c r="AG21" i="1"/>
  <c r="AH21" i="1"/>
  <c r="AI21" i="1"/>
  <c r="AG23" i="1"/>
  <c r="AI23" i="1"/>
  <c r="AG24" i="1"/>
  <c r="AH24" i="1"/>
  <c r="AI24" i="1"/>
  <c r="AG25" i="1"/>
  <c r="AH25" i="1"/>
  <c r="AI25" i="1"/>
  <c r="AF22" i="1"/>
  <c r="AF23" i="1"/>
  <c r="AF24" i="1"/>
  <c r="AF25" i="1"/>
  <c r="AF20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3" i="1"/>
  <c r="T13" i="1"/>
  <c r="S13" i="1"/>
  <c r="U12" i="1"/>
  <c r="T12" i="1"/>
  <c r="S12" i="1"/>
  <c r="U11" i="1"/>
  <c r="T11" i="1"/>
  <c r="S11" i="1"/>
  <c r="U10" i="1"/>
  <c r="T10" i="1"/>
  <c r="S10" i="1"/>
  <c r="AI9" i="1"/>
  <c r="AH9" i="1"/>
  <c r="AG9" i="1"/>
  <c r="AF9" i="1"/>
  <c r="U9" i="1"/>
  <c r="T9" i="1"/>
  <c r="S9" i="1"/>
  <c r="AI8" i="1"/>
  <c r="AH8" i="1"/>
  <c r="AG8" i="1"/>
  <c r="AF8" i="1"/>
  <c r="U8" i="1"/>
  <c r="T8" i="1"/>
  <c r="S8" i="1"/>
  <c r="AI7" i="1"/>
  <c r="AG7" i="1"/>
  <c r="AF7" i="1"/>
  <c r="U7" i="1"/>
  <c r="T7" i="1"/>
  <c r="S7" i="1"/>
  <c r="AI6" i="1"/>
  <c r="AH6" i="1"/>
  <c r="AG6" i="1"/>
  <c r="U6" i="1"/>
  <c r="T6" i="1"/>
  <c r="S6" i="1"/>
  <c r="AI5" i="1"/>
  <c r="AH5" i="1"/>
  <c r="AG5" i="1"/>
  <c r="AF5" i="1"/>
  <c r="U5" i="1"/>
  <c r="T5" i="1"/>
  <c r="S5" i="1"/>
  <c r="AI4" i="1"/>
  <c r="AH4" i="1"/>
  <c r="AG4" i="1"/>
  <c r="AF4" i="1"/>
  <c r="U4" i="1"/>
  <c r="T4" i="1"/>
  <c r="S4" i="1"/>
  <c r="U31" i="1" l="1"/>
  <c r="T31" i="1"/>
  <c r="S45" i="1"/>
  <c r="T45" i="1"/>
  <c r="S31" i="1"/>
  <c r="U45" i="1"/>
  <c r="S46" i="1"/>
  <c r="T46" i="1"/>
  <c r="S32" i="1"/>
  <c r="U46" i="1"/>
  <c r="T32" i="1"/>
  <c r="U32" i="1"/>
  <c r="S47" i="1"/>
  <c r="S30" i="1"/>
  <c r="T47" i="1"/>
  <c r="T30" i="1"/>
  <c r="U47" i="1"/>
  <c r="U30" i="1"/>
  <c r="S15" i="1"/>
  <c r="U15" i="1"/>
  <c r="T15" i="1"/>
  <c r="U16" i="1"/>
  <c r="T16" i="1"/>
  <c r="S16" i="1"/>
  <c r="S14" i="1"/>
  <c r="T14" i="1"/>
  <c r="U14" i="1"/>
</calcChain>
</file>

<file path=xl/sharedStrings.xml><?xml version="1.0" encoding="utf-8"?>
<sst xmlns="http://schemas.openxmlformats.org/spreadsheetml/2006/main" count="414" uniqueCount="28">
  <si>
    <t>participant</t>
  </si>
  <si>
    <t>bpm task 1</t>
  </si>
  <si>
    <t>bpm task 2</t>
  </si>
  <si>
    <t>bpm task 3</t>
  </si>
  <si>
    <t>bpm task 4</t>
  </si>
  <si>
    <t>moyenne</t>
  </si>
  <si>
    <t>nb click</t>
  </si>
  <si>
    <t>tâche 2</t>
  </si>
  <si>
    <t>tâche 1</t>
  </si>
  <si>
    <t>tâche 3</t>
  </si>
  <si>
    <t>tâche 4</t>
  </si>
  <si>
    <t>neutre</t>
  </si>
  <si>
    <t>sad</t>
  </si>
  <si>
    <t>angry</t>
  </si>
  <si>
    <t>happy</t>
  </si>
  <si>
    <t>neutral</t>
  </si>
  <si>
    <t>fear</t>
  </si>
  <si>
    <t>suprise</t>
  </si>
  <si>
    <t>feat</t>
  </si>
  <si>
    <t>temps total</t>
  </si>
  <si>
    <t>surprise</t>
  </si>
  <si>
    <t>émotion</t>
  </si>
  <si>
    <t>min</t>
  </si>
  <si>
    <t>max</t>
  </si>
  <si>
    <t>SD1 (ms)</t>
  </si>
  <si>
    <t>SD2 (ms)</t>
  </si>
  <si>
    <t>Ratio SD1/SD2</t>
  </si>
  <si>
    <t>Graphe HRV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</si>
</sst>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Emotion dominante par tâche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Feuil1!$AF$4:$AI$4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E-483D-A87E-F498F4B8E940}"/>
            </c:ext>
          </c:extLst>
        </c:ser>
        <c:ser>
          <c:idx val="1"/>
          <c:order val="1"/>
          <c:tx>
            <c:strRef>
              <c:f>Feuil1!$AE$5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Feuil1!$AF$5:$AI$5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E-483D-A87E-F498F4B8E940}"/>
            </c:ext>
          </c:extLst>
        </c:ser>
        <c:ser>
          <c:idx val="2"/>
          <c:order val="2"/>
          <c:tx>
            <c:strRef>
              <c:f>Feuil1!$AE$6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Feuil1!$AF$6:$AI$6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E-483D-A87E-F498F4B8E940}"/>
            </c:ext>
          </c:extLst>
        </c:ser>
        <c:ser>
          <c:idx val="3"/>
          <c:order val="3"/>
          <c:tx>
            <c:strRef>
              <c:f>Feuil1!$AE$7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Feuil1!$AF$7:$AI$7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E-483D-A87E-F498F4B8E940}"/>
            </c:ext>
          </c:extLst>
        </c:ser>
        <c:ser>
          <c:idx val="4"/>
          <c:order val="4"/>
          <c:tx>
            <c:strRef>
              <c:f>Feuil1!$AE$8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Feuil1!$AF$8:$AI$8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E-483D-A87E-F498F4B8E940}"/>
            </c:ext>
          </c:extLst>
        </c:ser>
        <c:ser>
          <c:idx val="5"/>
          <c:order val="5"/>
          <c:tx>
            <c:strRef>
              <c:f>Feuil1!$AE$9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Feuil1!$AF$3:$AI$3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E-483D-A87E-F498F4B8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315631"/>
        <c:axId val="1923314671"/>
      </c:barChart>
      <c:catAx>
        <c:axId val="19233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314671"/>
        <c:crosses val="autoZero"/>
        <c:auto val="1"/>
        <c:lblAlgn val="ctr"/>
        <c:lblOffset val="100"/>
        <c:noMultiLvlLbl val="0"/>
      </c:catAx>
      <c:valAx>
        <c:axId val="19233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3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Emotion dominante par tâche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Feuil1!$AE$20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Feuil1!$AF$20:$AI$20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3E-480E-BD72-3F2B4FF9680D}"/>
            </c:ext>
          </c:extLst>
        </c:ser>
        <c:ser>
          <c:idx val="7"/>
          <c:order val="1"/>
          <c:tx>
            <c:strRef>
              <c:f>Feuil1!$AE$21</c:f>
              <c:strCache>
                <c:ptCount val="1"/>
                <c:pt idx="0">
                  <c:v>fear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Feuil1!$AF$21:$AI$21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3E-480E-BD72-3F2B4FF9680D}"/>
            </c:ext>
          </c:extLst>
        </c:ser>
        <c:ser>
          <c:idx val="8"/>
          <c:order val="2"/>
          <c:tx>
            <c:strRef>
              <c:f>Feuil1!$AE$22</c:f>
              <c:strCache>
                <c:ptCount val="1"/>
                <c:pt idx="0">
                  <c:v>sad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Feuil1!$AF$22:$AI$22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3E-480E-BD72-3F2B4FF9680D}"/>
            </c:ext>
          </c:extLst>
        </c:ser>
        <c:ser>
          <c:idx val="9"/>
          <c:order val="3"/>
          <c:tx>
            <c:strRef>
              <c:f>Feuil1!$AE$23</c:f>
              <c:strCache>
                <c:ptCount val="1"/>
                <c:pt idx="0">
                  <c:v>angry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Feuil1!$AF$23:$AI$23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3E-480E-BD72-3F2B4FF9680D}"/>
            </c:ext>
          </c:extLst>
        </c:ser>
        <c:ser>
          <c:idx val="10"/>
          <c:order val="4"/>
          <c:tx>
            <c:strRef>
              <c:f>Feuil1!$AE$24</c:f>
              <c:strCache>
                <c:ptCount val="1"/>
                <c:pt idx="0">
                  <c:v>happy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Feuil1!$AF$24:$AI$24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3E-480E-BD72-3F2B4FF9680D}"/>
            </c:ext>
          </c:extLst>
        </c:ser>
        <c:ser>
          <c:idx val="11"/>
          <c:order val="5"/>
          <c:tx>
            <c:strRef>
              <c:f>Feuil1!$AE$25</c:f>
              <c:strCache>
                <c:ptCount val="1"/>
                <c:pt idx="0">
                  <c:v>surprise</c:v>
                </c:pt>
              </c:strCache>
            </c:strRef>
          </c:tx>
          <c:invertIfNegative val="0"/>
          <c:cat>
            <c:strRef>
              <c:f>Feuil1!$AF$19:$AI$19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Feuil1!$AF$25:$AI$25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3E-480E-BD72-3F2B4FF9680D}"/>
            </c:ext>
          </c:extLst>
        </c:ser>
        <c:ser>
          <c:idx val="0"/>
          <c:order val="6"/>
          <c:tx>
            <c:strRef>
              <c:f>Feuil1!$AR$20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Feuil1!$AS$20:$AV$20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E-480E-BD72-3F2B4FF9680D}"/>
            </c:ext>
          </c:extLst>
        </c:ser>
        <c:ser>
          <c:idx val="1"/>
          <c:order val="7"/>
          <c:tx>
            <c:strRef>
              <c:f>Feuil1!$AR$21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Feuil1!$AS$21:$AV$21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E-480E-BD72-3F2B4FF9680D}"/>
            </c:ext>
          </c:extLst>
        </c:ser>
        <c:ser>
          <c:idx val="2"/>
          <c:order val="8"/>
          <c:tx>
            <c:strRef>
              <c:f>Feuil1!$AR$22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Feuil1!$AS$22:$AV$22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E-480E-BD72-3F2B4FF9680D}"/>
            </c:ext>
          </c:extLst>
        </c:ser>
        <c:ser>
          <c:idx val="3"/>
          <c:order val="9"/>
          <c:tx>
            <c:strRef>
              <c:f>Feuil1!$AR$23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Feuil1!$AS$23:$AV$23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E-480E-BD72-3F2B4FF9680D}"/>
            </c:ext>
          </c:extLst>
        </c:ser>
        <c:ser>
          <c:idx val="4"/>
          <c:order val="10"/>
          <c:tx>
            <c:strRef>
              <c:f>Feuil1!$AR$24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Feuil1!$AS$24:$AV$24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E-480E-BD72-3F2B4FF9680D}"/>
            </c:ext>
          </c:extLst>
        </c:ser>
        <c:ser>
          <c:idx val="5"/>
          <c:order val="11"/>
          <c:tx>
            <c:strRef>
              <c:f>Feuil1!$AR$25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Feuil1!$AS$25:$AV$25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3E-480E-BD72-3F2B4FF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906735"/>
        <c:axId val="1923904335"/>
      </c:barChart>
      <c:catAx>
        <c:axId val="19239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04335"/>
        <c:crosses val="autoZero"/>
        <c:auto val="1"/>
        <c:lblAlgn val="ctr"/>
        <c:lblOffset val="100"/>
        <c:noMultiLvlLbl val="0"/>
      </c:catAx>
      <c:valAx>
        <c:axId val="19239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067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Feuil1!$AE$35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Feuil1!$AF$35:$AI$35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4912-978C-7D2491A4C693}"/>
            </c:ext>
          </c:extLst>
        </c:ser>
        <c:ser>
          <c:idx val="1"/>
          <c:order val="1"/>
          <c:tx>
            <c:strRef>
              <c:f>Feuil1!$AE$36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Feuil1!$AF$36:$AI$36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D-4912-978C-7D2491A4C693}"/>
            </c:ext>
          </c:extLst>
        </c:ser>
        <c:ser>
          <c:idx val="2"/>
          <c:order val="2"/>
          <c:tx>
            <c:strRef>
              <c:f>Feuil1!$AE$37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Feuil1!$AF$37:$AI$37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D-4912-978C-7D2491A4C693}"/>
            </c:ext>
          </c:extLst>
        </c:ser>
        <c:ser>
          <c:idx val="3"/>
          <c:order val="3"/>
          <c:tx>
            <c:strRef>
              <c:f>Feuil1!$AE$38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Feuil1!$AF$38:$AI$38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D-4912-978C-7D2491A4C693}"/>
            </c:ext>
          </c:extLst>
        </c:ser>
        <c:ser>
          <c:idx val="4"/>
          <c:order val="4"/>
          <c:tx>
            <c:strRef>
              <c:f>Feuil1!$AE$39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Feuil1!$AF$39:$AI$39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D-4912-978C-7D2491A4C693}"/>
            </c:ext>
          </c:extLst>
        </c:ser>
        <c:ser>
          <c:idx val="5"/>
          <c:order val="5"/>
          <c:tx>
            <c:strRef>
              <c:f>Feuil1!$AE$40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Feuil1!$AF$34:$AI$34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Feuil1!$AF$40:$AI$40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D-4912-978C-7D2491A4C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569231"/>
        <c:axId val="1979565871"/>
      </c:barChart>
      <c:catAx>
        <c:axId val="19795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565871"/>
        <c:crosses val="autoZero"/>
        <c:auto val="1"/>
        <c:lblAlgn val="ctr"/>
        <c:lblOffset val="100"/>
        <c:noMultiLvlLbl val="0"/>
      </c:catAx>
      <c:valAx>
        <c:axId val="19795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56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Seconde</a:t>
            </a:r>
            <a:r>
              <a:rPr lang="fr-CH" baseline="0"/>
              <a:t> émotion dominante par tâche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Feuil1!$AR$4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Feuil1!$AS$4:$AV$4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5-4F55-8580-38E83DF88AF0}"/>
            </c:ext>
          </c:extLst>
        </c:ser>
        <c:ser>
          <c:idx val="1"/>
          <c:order val="1"/>
          <c:tx>
            <c:strRef>
              <c:f>Feuil1!$AR$5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Feuil1!$AS$5:$AV$5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5-4F55-8580-38E83DF88AF0}"/>
            </c:ext>
          </c:extLst>
        </c:ser>
        <c:ser>
          <c:idx val="2"/>
          <c:order val="2"/>
          <c:tx>
            <c:strRef>
              <c:f>Feuil1!$AR$6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Feuil1!$AS$6:$AV$6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5-4F55-8580-38E83DF88AF0}"/>
            </c:ext>
          </c:extLst>
        </c:ser>
        <c:ser>
          <c:idx val="3"/>
          <c:order val="3"/>
          <c:tx>
            <c:strRef>
              <c:f>Feuil1!$AR$7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Feuil1!$AS$7:$AV$7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5-4F55-8580-38E83DF88AF0}"/>
            </c:ext>
          </c:extLst>
        </c:ser>
        <c:ser>
          <c:idx val="4"/>
          <c:order val="4"/>
          <c:tx>
            <c:strRef>
              <c:f>Feuil1!$AR$8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Feuil1!$AS$8:$AV$8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5-4F55-8580-38E83DF88AF0}"/>
            </c:ext>
          </c:extLst>
        </c:ser>
        <c:ser>
          <c:idx val="5"/>
          <c:order val="5"/>
          <c:tx>
            <c:strRef>
              <c:f>Feuil1!$AR$9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Feuil1!$AS$3:$AV$3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Feuil1!$AS$9:$AV$9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5-4F55-8580-38E83DF8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423695"/>
        <c:axId val="1989426575"/>
      </c:barChart>
      <c:catAx>
        <c:axId val="19894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426575"/>
        <c:crosses val="autoZero"/>
        <c:auto val="1"/>
        <c:lblAlgn val="ctr"/>
        <c:lblOffset val="100"/>
        <c:noMultiLvlLbl val="0"/>
      </c:catAx>
      <c:valAx>
        <c:axId val="19894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4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Feuil1!$AR$20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Feuil1!$AS$20:$AV$20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E-4D7B-84D2-E9EE2C8B660D}"/>
            </c:ext>
          </c:extLst>
        </c:ser>
        <c:ser>
          <c:idx val="1"/>
          <c:order val="1"/>
          <c:tx>
            <c:strRef>
              <c:f>Feuil1!$AR$21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Feuil1!$AS$21:$AV$21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E-4D7B-84D2-E9EE2C8B660D}"/>
            </c:ext>
          </c:extLst>
        </c:ser>
        <c:ser>
          <c:idx val="2"/>
          <c:order val="2"/>
          <c:tx>
            <c:strRef>
              <c:f>Feuil1!$AR$22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Feuil1!$AS$22:$AV$22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E-4D7B-84D2-E9EE2C8B660D}"/>
            </c:ext>
          </c:extLst>
        </c:ser>
        <c:ser>
          <c:idx val="3"/>
          <c:order val="3"/>
          <c:tx>
            <c:strRef>
              <c:f>Feuil1!$AR$23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Feuil1!$AS$23:$AV$23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E-4D7B-84D2-E9EE2C8B660D}"/>
            </c:ext>
          </c:extLst>
        </c:ser>
        <c:ser>
          <c:idx val="4"/>
          <c:order val="4"/>
          <c:tx>
            <c:strRef>
              <c:f>Feuil1!$AR$24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Feuil1!$AS$24:$AV$24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E-4D7B-84D2-E9EE2C8B660D}"/>
            </c:ext>
          </c:extLst>
        </c:ser>
        <c:ser>
          <c:idx val="5"/>
          <c:order val="5"/>
          <c:tx>
            <c:strRef>
              <c:f>Feuil1!$AR$25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Feuil1!$AS$19:$AV$19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Feuil1!$AS$25:$AV$25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E-4D7B-84D2-E9EE2C8B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906735"/>
        <c:axId val="1923904335"/>
      </c:barChart>
      <c:catAx>
        <c:axId val="19239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04335"/>
        <c:crosses val="autoZero"/>
        <c:auto val="1"/>
        <c:lblAlgn val="ctr"/>
        <c:lblOffset val="100"/>
        <c:noMultiLvlLbl val="0"/>
      </c:catAx>
      <c:valAx>
        <c:axId val="19239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9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Feuil1!$AR$35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Feuil1!$AS$35:$AV$35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1-4E29-A402-2B53906A4922}"/>
            </c:ext>
          </c:extLst>
        </c:ser>
        <c:ser>
          <c:idx val="1"/>
          <c:order val="1"/>
          <c:tx>
            <c:strRef>
              <c:f>Feuil1!$AR$36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Feuil1!$AS$36:$AV$36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1-4E29-A402-2B53906A4922}"/>
            </c:ext>
          </c:extLst>
        </c:ser>
        <c:ser>
          <c:idx val="2"/>
          <c:order val="2"/>
          <c:tx>
            <c:strRef>
              <c:f>Feuil1!$AR$37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Feuil1!$AS$37:$AV$37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1-4E29-A402-2B53906A4922}"/>
            </c:ext>
          </c:extLst>
        </c:ser>
        <c:ser>
          <c:idx val="3"/>
          <c:order val="3"/>
          <c:tx>
            <c:strRef>
              <c:f>Feuil1!$AR$38</c:f>
              <c:strCache>
                <c:ptCount val="1"/>
                <c:pt idx="0">
                  <c:v>angry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Feuil1!$AS$38:$AV$38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1-4E29-A402-2B53906A4922}"/>
            </c:ext>
          </c:extLst>
        </c:ser>
        <c:ser>
          <c:idx val="4"/>
          <c:order val="4"/>
          <c:tx>
            <c:strRef>
              <c:f>Feuil1!$AR$39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Feuil1!$AS$39:$AV$39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1-4E29-A402-2B53906A4922}"/>
            </c:ext>
          </c:extLst>
        </c:ser>
        <c:ser>
          <c:idx val="5"/>
          <c:order val="5"/>
          <c:tx>
            <c:strRef>
              <c:f>Feuil1!$AR$40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Feuil1!$AS$34:$AV$34</c:f>
              <c:strCache>
                <c:ptCount val="4"/>
                <c:pt idx="0">
                  <c:v>tâche 1</c:v>
                </c:pt>
                <c:pt idx="1">
                  <c:v>tâche 2</c:v>
                </c:pt>
                <c:pt idx="2">
                  <c:v>tâche 3</c:v>
                </c:pt>
                <c:pt idx="3">
                  <c:v>tâche 4</c:v>
                </c:pt>
              </c:strCache>
            </c:strRef>
          </c:cat>
          <c:val>
            <c:numRef>
              <c:f>Feuil1!$AS$40:$AV$40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1-4E29-A402-2B53906A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0447"/>
        <c:axId val="15212367"/>
      </c:barChart>
      <c:catAx>
        <c:axId val="1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12367"/>
        <c:crosses val="autoZero"/>
        <c:auto val="1"/>
        <c:lblAlgn val="ctr"/>
        <c:lblOffset val="100"/>
        <c:noMultiLvlLbl val="0"/>
      </c:catAx>
      <c:valAx>
        <c:axId val="152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162484</xdr:colOff>
      <xdr:row>1</xdr:row>
      <xdr:rowOff>190499</xdr:rowOff>
    </xdr:from>
    <xdr:to>
      <xdr:col>28</xdr:col>
      <xdr:colOff>544447</xdr:colOff>
      <xdr:row>16</xdr:row>
      <xdr:rowOff>32495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2A1749-24D8-E85D-4558-4F3AB4C9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50426</xdr:colOff>
      <xdr:row>17</xdr:row>
      <xdr:rowOff>36029</xdr:rowOff>
    </xdr:from>
    <xdr:to>
      <xdr:col>28</xdr:col>
      <xdr:colOff>515471</xdr:colOff>
      <xdr:row>31</xdr:row>
      <xdr:rowOff>48356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D87F755-80CB-61D0-CC13-C72D0B5E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756395</xdr:colOff>
      <xdr:row>33</xdr:row>
      <xdr:rowOff>56028</xdr:rowOff>
    </xdr:from>
    <xdr:to>
      <xdr:col>28</xdr:col>
      <xdr:colOff>623790</xdr:colOff>
      <xdr:row>44</xdr:row>
      <xdr:rowOff>166965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28080C-2BD3-2742-C78F-156F21DF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117660</xdr:colOff>
      <xdr:row>1</xdr:row>
      <xdr:rowOff>134471</xdr:rowOff>
    </xdr:from>
    <xdr:to>
      <xdr:col>41</xdr:col>
      <xdr:colOff>448234</xdr:colOff>
      <xdr:row>15</xdr:row>
      <xdr:rowOff>66115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18DEBED-8999-B2A3-E7A7-22EF1318B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162484</xdr:colOff>
      <xdr:row>18</xdr:row>
      <xdr:rowOff>67235</xdr:rowOff>
    </xdr:from>
    <xdr:to>
      <xdr:col>41</xdr:col>
      <xdr:colOff>437028</xdr:colOff>
      <xdr:row>28</xdr:row>
      <xdr:rowOff>155761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3E8E2E-8823-12A6-269A-79408EDD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711572</xdr:colOff>
      <xdr:row>32</xdr:row>
      <xdr:rowOff>179294</xdr:rowOff>
    </xdr:from>
    <xdr:to>
      <xdr:col>41</xdr:col>
      <xdr:colOff>485585</xdr:colOff>
      <xdr:row>44</xdr:row>
      <xdr:rowOff>43702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6808EBF-A88C-AA91-B187-DCF011344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90B3-4782-477A-A911-9A9E95288207}">
  <dimension ref="C3:BA47"/>
  <sheetViews>
    <sheetView tabSelected="1" topLeftCell="AT31" zoomScale="145" zoomScaleNormal="145" workbookViewId="0">
      <selection activeCell="AX48" sqref="AX48"/>
    </sheetView>
  </sheetViews>
  <sheetFormatPr baseColWidth="10" defaultRowHeight="15" x14ac:dyDescent="0.25"/>
  <cols>
    <col min="11" max="14" width="15.140625" customWidth="1"/>
  </cols>
  <sheetData>
    <row r="3" spans="3:53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0</v>
      </c>
      <c r="K3" t="s">
        <v>8</v>
      </c>
      <c r="L3" t="s">
        <v>7</v>
      </c>
      <c r="M3" t="s">
        <v>9</v>
      </c>
      <c r="N3" t="s">
        <v>10</v>
      </c>
      <c r="O3" t="s">
        <v>6</v>
      </c>
      <c r="Q3" t="s">
        <v>0</v>
      </c>
      <c r="R3" t="s">
        <v>8</v>
      </c>
      <c r="S3" t="s">
        <v>7</v>
      </c>
      <c r="T3" t="s">
        <v>9</v>
      </c>
      <c r="U3" t="s">
        <v>10</v>
      </c>
      <c r="V3" t="s">
        <v>19</v>
      </c>
      <c r="W3" t="s">
        <v>6</v>
      </c>
      <c r="Y3" t="s">
        <v>0</v>
      </c>
      <c r="Z3" t="s">
        <v>8</v>
      </c>
      <c r="AA3" t="s">
        <v>7</v>
      </c>
      <c r="AB3" t="s">
        <v>9</v>
      </c>
      <c r="AC3" t="s">
        <v>10</v>
      </c>
      <c r="AE3" t="s">
        <v>21</v>
      </c>
      <c r="AF3" t="s">
        <v>8</v>
      </c>
      <c r="AG3" t="s">
        <v>7</v>
      </c>
      <c r="AH3" t="s">
        <v>9</v>
      </c>
      <c r="AI3" t="s">
        <v>10</v>
      </c>
      <c r="AL3" t="s">
        <v>0</v>
      </c>
      <c r="AM3" t="s">
        <v>8</v>
      </c>
      <c r="AN3" t="s">
        <v>7</v>
      </c>
      <c r="AO3" t="s">
        <v>9</v>
      </c>
      <c r="AP3" t="s">
        <v>10</v>
      </c>
      <c r="AR3" t="s">
        <v>21</v>
      </c>
      <c r="AS3" t="s">
        <v>8</v>
      </c>
      <c r="AT3" t="s">
        <v>7</v>
      </c>
      <c r="AU3" t="s">
        <v>9</v>
      </c>
      <c r="AV3" t="s">
        <v>10</v>
      </c>
      <c r="AX3" t="s">
        <v>27</v>
      </c>
      <c r="AY3" t="s">
        <v>24</v>
      </c>
      <c r="AZ3" t="s">
        <v>25</v>
      </c>
      <c r="BA3" t="s">
        <v>26</v>
      </c>
    </row>
    <row r="4" spans="3:53" x14ac:dyDescent="0.25">
      <c r="C4">
        <v>1</v>
      </c>
      <c r="D4">
        <v>75.3</v>
      </c>
      <c r="E4">
        <v>74.8</v>
      </c>
      <c r="F4">
        <v>75.099999999999994</v>
      </c>
      <c r="G4">
        <v>74.5</v>
      </c>
      <c r="H4">
        <v>75</v>
      </c>
      <c r="J4">
        <v>1</v>
      </c>
      <c r="K4">
        <v>188.36</v>
      </c>
      <c r="L4">
        <v>323.83999999999997</v>
      </c>
      <c r="M4">
        <v>371.6</v>
      </c>
      <c r="N4">
        <v>421.37</v>
      </c>
      <c r="O4">
        <v>70</v>
      </c>
      <c r="Q4">
        <v>1</v>
      </c>
      <c r="R4">
        <v>188.36</v>
      </c>
      <c r="S4">
        <f>L4-K4</f>
        <v>135.47999999999996</v>
      </c>
      <c r="T4">
        <f t="shared" ref="T4:U13" si="0">M4-L4</f>
        <v>47.760000000000048</v>
      </c>
      <c r="U4">
        <f t="shared" si="0"/>
        <v>49.769999999999982</v>
      </c>
      <c r="V4">
        <v>421.37</v>
      </c>
      <c r="W4">
        <v>70</v>
      </c>
      <c r="Y4">
        <v>1</v>
      </c>
      <c r="Z4" t="s">
        <v>15</v>
      </c>
      <c r="AA4" t="s">
        <v>16</v>
      </c>
      <c r="AB4" t="s">
        <v>16</v>
      </c>
      <c r="AC4" t="s">
        <v>16</v>
      </c>
      <c r="AE4" t="s">
        <v>15</v>
      </c>
      <c r="AF4">
        <f t="shared" ref="AF4:AF9" si="1">COUNTIF(Z$4:Z$13,$AE4)</f>
        <v>5</v>
      </c>
      <c r="AG4">
        <f t="shared" ref="AG4:AI9" si="2">COUNTIF(AA$4:AA$13,$AE4)</f>
        <v>6</v>
      </c>
      <c r="AH4">
        <f t="shared" si="2"/>
        <v>3</v>
      </c>
      <c r="AI4">
        <f t="shared" si="2"/>
        <v>2</v>
      </c>
      <c r="AL4">
        <v>1</v>
      </c>
      <c r="AM4" t="s">
        <v>16</v>
      </c>
      <c r="AN4" t="s">
        <v>15</v>
      </c>
      <c r="AO4" t="s">
        <v>14</v>
      </c>
      <c r="AP4" t="s">
        <v>15</v>
      </c>
      <c r="AR4" t="s">
        <v>15</v>
      </c>
      <c r="AS4">
        <f>COUNTIF(AM$4:AM$13,$AE4)</f>
        <v>2</v>
      </c>
      <c r="AT4">
        <f>COUNTIF(AN$4:AN$13,$AE4)</f>
        <v>3</v>
      </c>
      <c r="AU4">
        <f>COUNTIF(AO$4:AO$13,$AE4)</f>
        <v>2</v>
      </c>
      <c r="AV4">
        <f t="shared" ref="AV4:AV9" si="3">COUNTIF(AP$4:AP$13,$AE4)</f>
        <v>6</v>
      </c>
      <c r="AX4">
        <v>1</v>
      </c>
      <c r="AY4">
        <v>62.69</v>
      </c>
      <c r="AZ4">
        <v>100.57</v>
      </c>
      <c r="BA4">
        <v>0.623</v>
      </c>
    </row>
    <row r="5" spans="3:53" x14ac:dyDescent="0.25">
      <c r="C5">
        <v>2</v>
      </c>
      <c r="D5">
        <v>72.8</v>
      </c>
      <c r="E5">
        <v>72.099999999999994</v>
      </c>
      <c r="F5">
        <v>71.099999999999994</v>
      </c>
      <c r="G5">
        <v>72</v>
      </c>
      <c r="H5">
        <v>72.3</v>
      </c>
      <c r="J5">
        <v>2</v>
      </c>
      <c r="K5">
        <v>91.14</v>
      </c>
      <c r="L5">
        <v>156.57</v>
      </c>
      <c r="M5">
        <v>384.34</v>
      </c>
      <c r="N5">
        <v>474.36</v>
      </c>
      <c r="O5">
        <v>58</v>
      </c>
      <c r="Q5">
        <v>2</v>
      </c>
      <c r="R5">
        <v>91.14</v>
      </c>
      <c r="S5">
        <f t="shared" ref="S5:S13" si="4">L5-K5</f>
        <v>65.429999999999993</v>
      </c>
      <c r="T5">
        <f t="shared" ref="T5:T13" si="5">M5-L5</f>
        <v>227.76999999999998</v>
      </c>
      <c r="U5">
        <f t="shared" si="0"/>
        <v>90.020000000000039</v>
      </c>
      <c r="V5">
        <v>474.36</v>
      </c>
      <c r="W5">
        <v>58</v>
      </c>
      <c r="Y5">
        <v>2</v>
      </c>
      <c r="Z5" t="s">
        <v>12</v>
      </c>
      <c r="AA5" t="s">
        <v>13</v>
      </c>
      <c r="AB5" t="s">
        <v>13</v>
      </c>
      <c r="AC5" t="s">
        <v>13</v>
      </c>
      <c r="AE5" t="s">
        <v>16</v>
      </c>
      <c r="AF5">
        <f t="shared" si="1"/>
        <v>0</v>
      </c>
      <c r="AG5">
        <f>COUNTIF(AA$4:AA$13,$AE5)</f>
        <v>1</v>
      </c>
      <c r="AH5">
        <f t="shared" si="2"/>
        <v>1</v>
      </c>
      <c r="AI5">
        <f t="shared" si="2"/>
        <v>1</v>
      </c>
      <c r="AL5">
        <v>2</v>
      </c>
      <c r="AM5" t="s">
        <v>13</v>
      </c>
      <c r="AN5" t="s">
        <v>14</v>
      </c>
      <c r="AO5" t="s">
        <v>11</v>
      </c>
      <c r="AP5" t="s">
        <v>15</v>
      </c>
      <c r="AR5" t="s">
        <v>16</v>
      </c>
      <c r="AS5">
        <f>COUNTIF(AM$4:AM$13,$AE5)</f>
        <v>5</v>
      </c>
      <c r="AT5">
        <f>COUNTIF(AN$4:AN$13,$AE5)</f>
        <v>2</v>
      </c>
      <c r="AU5">
        <f t="shared" ref="AU5:AU9" si="6">COUNTIF(AO$4:AO$13,$AE5)</f>
        <v>3</v>
      </c>
      <c r="AV5">
        <f t="shared" si="3"/>
        <v>3</v>
      </c>
      <c r="AX5">
        <v>2</v>
      </c>
      <c r="AY5">
        <v>44.49</v>
      </c>
      <c r="AZ5">
        <v>140.41999999999999</v>
      </c>
      <c r="BA5">
        <v>0.317</v>
      </c>
    </row>
    <row r="6" spans="3:53" x14ac:dyDescent="0.25">
      <c r="C6">
        <v>3</v>
      </c>
      <c r="D6">
        <v>78</v>
      </c>
      <c r="E6">
        <v>74.400000000000006</v>
      </c>
      <c r="F6">
        <v>77.099999999999994</v>
      </c>
      <c r="G6">
        <v>75.5</v>
      </c>
      <c r="H6">
        <v>76.8</v>
      </c>
      <c r="J6">
        <v>3</v>
      </c>
      <c r="K6">
        <v>83.49</v>
      </c>
      <c r="L6">
        <v>100.11</v>
      </c>
      <c r="M6">
        <v>213.02</v>
      </c>
      <c r="N6">
        <v>278.47000000000003</v>
      </c>
      <c r="O6">
        <v>51</v>
      </c>
      <c r="Q6">
        <v>3</v>
      </c>
      <c r="R6">
        <v>83.49</v>
      </c>
      <c r="S6">
        <f t="shared" si="4"/>
        <v>16.620000000000005</v>
      </c>
      <c r="T6">
        <f t="shared" si="5"/>
        <v>112.91000000000001</v>
      </c>
      <c r="U6">
        <f t="shared" si="0"/>
        <v>65.450000000000017</v>
      </c>
      <c r="V6">
        <v>278.47000000000003</v>
      </c>
      <c r="W6">
        <v>51</v>
      </c>
      <c r="Y6">
        <v>3</v>
      </c>
      <c r="Z6" t="s">
        <v>14</v>
      </c>
      <c r="AA6" t="s">
        <v>15</v>
      </c>
      <c r="AB6" t="s">
        <v>15</v>
      </c>
      <c r="AC6" t="s">
        <v>12</v>
      </c>
      <c r="AE6" t="s">
        <v>12</v>
      </c>
      <c r="AF6">
        <f>COUNTIF(Z$4:Z$13,$AE6)</f>
        <v>3</v>
      </c>
      <c r="AG6">
        <f>COUNTIF(AA$4:AA$13,$AE6)</f>
        <v>2</v>
      </c>
      <c r="AH6">
        <f t="shared" si="2"/>
        <v>5</v>
      </c>
      <c r="AI6">
        <f t="shared" si="2"/>
        <v>6</v>
      </c>
      <c r="AL6">
        <v>3</v>
      </c>
      <c r="AM6" t="s">
        <v>16</v>
      </c>
      <c r="AN6" t="s">
        <v>12</v>
      </c>
      <c r="AO6" t="s">
        <v>12</v>
      </c>
      <c r="AP6" t="s">
        <v>15</v>
      </c>
      <c r="AR6" t="s">
        <v>12</v>
      </c>
      <c r="AS6">
        <f t="shared" ref="AS6:AS9" si="7">COUNTIF(AM$4:AM$13,$AE6)</f>
        <v>2</v>
      </c>
      <c r="AT6">
        <f>COUNTIF(AN$4:AN$13,$AE6)</f>
        <v>3</v>
      </c>
      <c r="AU6">
        <f t="shared" si="6"/>
        <v>2</v>
      </c>
      <c r="AV6">
        <f t="shared" si="3"/>
        <v>1</v>
      </c>
      <c r="AX6">
        <v>3</v>
      </c>
      <c r="AY6">
        <v>16.82</v>
      </c>
      <c r="AZ6">
        <v>84.01</v>
      </c>
      <c r="BA6">
        <v>0.2</v>
      </c>
    </row>
    <row r="7" spans="3:53" x14ac:dyDescent="0.25">
      <c r="C7">
        <v>4</v>
      </c>
      <c r="D7">
        <v>73.2</v>
      </c>
      <c r="E7">
        <v>80.599999999999994</v>
      </c>
      <c r="F7">
        <v>73.900000000000006</v>
      </c>
      <c r="G7">
        <v>80.900000000000006</v>
      </c>
      <c r="H7">
        <v>74.7</v>
      </c>
      <c r="J7">
        <v>4</v>
      </c>
      <c r="K7">
        <v>183.41</v>
      </c>
      <c r="L7">
        <v>200.59</v>
      </c>
      <c r="M7">
        <v>314.51</v>
      </c>
      <c r="N7">
        <v>351.63</v>
      </c>
      <c r="O7">
        <v>97</v>
      </c>
      <c r="Q7">
        <v>4</v>
      </c>
      <c r="R7">
        <v>183.41</v>
      </c>
      <c r="S7">
        <f t="shared" si="4"/>
        <v>17.180000000000007</v>
      </c>
      <c r="T7">
        <f t="shared" si="5"/>
        <v>113.91999999999999</v>
      </c>
      <c r="U7">
        <f t="shared" si="0"/>
        <v>37.120000000000005</v>
      </c>
      <c r="V7">
        <v>351.63</v>
      </c>
      <c r="W7">
        <v>97</v>
      </c>
      <c r="Y7">
        <v>4</v>
      </c>
      <c r="Z7" t="s">
        <v>12</v>
      </c>
      <c r="AA7" t="s">
        <v>15</v>
      </c>
      <c r="AB7" t="s">
        <v>12</v>
      </c>
      <c r="AC7" t="s">
        <v>12</v>
      </c>
      <c r="AE7" t="s">
        <v>13</v>
      </c>
      <c r="AF7">
        <f t="shared" si="1"/>
        <v>1</v>
      </c>
      <c r="AG7">
        <f>COUNTIF(AA$4:AA$13,$AE7)</f>
        <v>1</v>
      </c>
      <c r="AH7">
        <f t="shared" si="2"/>
        <v>1</v>
      </c>
      <c r="AI7">
        <f t="shared" si="2"/>
        <v>1</v>
      </c>
      <c r="AL7">
        <v>4</v>
      </c>
      <c r="AM7" t="s">
        <v>15</v>
      </c>
      <c r="AN7" t="s">
        <v>12</v>
      </c>
      <c r="AO7" t="s">
        <v>15</v>
      </c>
      <c r="AP7" t="s">
        <v>15</v>
      </c>
      <c r="AR7" t="s">
        <v>13</v>
      </c>
      <c r="AS7">
        <f t="shared" si="7"/>
        <v>1</v>
      </c>
      <c r="AT7">
        <f>COUNTIF(AN$4:AN$13,$AE7)</f>
        <v>0</v>
      </c>
      <c r="AU7">
        <f>COUNTIF(AO$4:AO$13,$AE7)</f>
        <v>1</v>
      </c>
      <c r="AV7">
        <f t="shared" si="3"/>
        <v>0</v>
      </c>
      <c r="AX7">
        <v>4</v>
      </c>
      <c r="AY7">
        <v>112</v>
      </c>
      <c r="AZ7">
        <v>153.46</v>
      </c>
      <c r="BA7">
        <v>0.73</v>
      </c>
    </row>
    <row r="8" spans="3:53" x14ac:dyDescent="0.25">
      <c r="C8">
        <v>5</v>
      </c>
      <c r="D8">
        <v>74.400000000000006</v>
      </c>
      <c r="E8">
        <v>68.400000000000006</v>
      </c>
      <c r="F8">
        <v>75.5</v>
      </c>
      <c r="G8">
        <v>74.599999999999994</v>
      </c>
      <c r="H8">
        <v>75.099999999999994</v>
      </c>
      <c r="J8">
        <v>5</v>
      </c>
      <c r="K8">
        <v>37.4</v>
      </c>
      <c r="L8">
        <v>47.26</v>
      </c>
      <c r="M8">
        <v>375.95</v>
      </c>
      <c r="N8">
        <v>446.31</v>
      </c>
      <c r="O8">
        <v>96</v>
      </c>
      <c r="Q8">
        <v>5</v>
      </c>
      <c r="R8">
        <v>37.4</v>
      </c>
      <c r="S8">
        <f t="shared" si="4"/>
        <v>9.86</v>
      </c>
      <c r="T8">
        <f t="shared" si="5"/>
        <v>328.69</v>
      </c>
      <c r="U8">
        <f t="shared" si="0"/>
        <v>70.360000000000014</v>
      </c>
      <c r="V8">
        <v>446.31</v>
      </c>
      <c r="W8">
        <v>96</v>
      </c>
      <c r="Y8">
        <v>5</v>
      </c>
      <c r="Z8" t="s">
        <v>15</v>
      </c>
      <c r="AA8" t="s">
        <v>12</v>
      </c>
      <c r="AB8" t="s">
        <v>12</v>
      </c>
      <c r="AC8" t="s">
        <v>12</v>
      </c>
      <c r="AE8" t="s">
        <v>14</v>
      </c>
      <c r="AF8">
        <f t="shared" si="1"/>
        <v>1</v>
      </c>
      <c r="AG8">
        <f>COUNTIF(AA$4:AA$13,$AE8)</f>
        <v>0</v>
      </c>
      <c r="AH8">
        <f t="shared" si="2"/>
        <v>0</v>
      </c>
      <c r="AI8">
        <f t="shared" si="2"/>
        <v>0</v>
      </c>
      <c r="AL8">
        <v>5</v>
      </c>
      <c r="AM8" t="s">
        <v>16</v>
      </c>
      <c r="AN8" t="s">
        <v>15</v>
      </c>
      <c r="AO8" t="s">
        <v>16</v>
      </c>
      <c r="AP8" t="s">
        <v>16</v>
      </c>
      <c r="AR8" t="s">
        <v>14</v>
      </c>
      <c r="AS8">
        <f t="shared" si="7"/>
        <v>0</v>
      </c>
      <c r="AT8">
        <f>COUNTIF(AN$4:AN$13,$AE8)</f>
        <v>2</v>
      </c>
      <c r="AU8">
        <f t="shared" si="6"/>
        <v>1</v>
      </c>
      <c r="AV8">
        <f t="shared" si="3"/>
        <v>0</v>
      </c>
      <c r="AX8">
        <v>5</v>
      </c>
      <c r="AY8">
        <v>94.86</v>
      </c>
      <c r="AZ8">
        <v>120.6</v>
      </c>
      <c r="BA8">
        <v>0.78700000000000003</v>
      </c>
    </row>
    <row r="9" spans="3:53" x14ac:dyDescent="0.25">
      <c r="C9">
        <v>6</v>
      </c>
      <c r="D9">
        <v>74.400000000000006</v>
      </c>
      <c r="E9">
        <v>73.8</v>
      </c>
      <c r="F9">
        <v>76.3</v>
      </c>
      <c r="G9">
        <v>75.7</v>
      </c>
      <c r="H9">
        <v>75.599999999999994</v>
      </c>
      <c r="J9">
        <v>6</v>
      </c>
      <c r="K9">
        <v>88.04</v>
      </c>
      <c r="L9">
        <v>108.41</v>
      </c>
      <c r="M9">
        <v>331.67</v>
      </c>
      <c r="N9">
        <v>408.81</v>
      </c>
      <c r="O9">
        <v>52</v>
      </c>
      <c r="Q9">
        <v>6</v>
      </c>
      <c r="R9">
        <v>88.04</v>
      </c>
      <c r="S9">
        <f t="shared" si="4"/>
        <v>20.36999999999999</v>
      </c>
      <c r="T9">
        <f t="shared" si="5"/>
        <v>223.26000000000002</v>
      </c>
      <c r="U9">
        <f t="shared" si="0"/>
        <v>77.139999999999986</v>
      </c>
      <c r="V9">
        <v>408.81</v>
      </c>
      <c r="W9">
        <v>52</v>
      </c>
      <c r="Y9">
        <v>6</v>
      </c>
      <c r="Z9" t="s">
        <v>15</v>
      </c>
      <c r="AA9" t="s">
        <v>15</v>
      </c>
      <c r="AB9" t="s">
        <v>15</v>
      </c>
      <c r="AC9" t="s">
        <v>15</v>
      </c>
      <c r="AE9" t="s">
        <v>20</v>
      </c>
      <c r="AF9">
        <f t="shared" si="1"/>
        <v>0</v>
      </c>
      <c r="AG9">
        <f>COUNTIF(AA$4:AA$13,$AE9)</f>
        <v>0</v>
      </c>
      <c r="AH9">
        <f t="shared" si="2"/>
        <v>0</v>
      </c>
      <c r="AI9">
        <f t="shared" si="2"/>
        <v>0</v>
      </c>
      <c r="AL9">
        <v>6</v>
      </c>
      <c r="AM9" t="s">
        <v>12</v>
      </c>
      <c r="AN9" t="s">
        <v>12</v>
      </c>
      <c r="AO9" t="s">
        <v>12</v>
      </c>
      <c r="AP9" t="s">
        <v>12</v>
      </c>
      <c r="AR9" t="s">
        <v>20</v>
      </c>
      <c r="AS9">
        <f t="shared" si="7"/>
        <v>0</v>
      </c>
      <c r="AT9">
        <f>COUNTIF(AN$4:AN$13,$AE9)</f>
        <v>0</v>
      </c>
      <c r="AU9">
        <f t="shared" si="6"/>
        <v>0</v>
      </c>
      <c r="AV9">
        <f t="shared" si="3"/>
        <v>0</v>
      </c>
      <c r="AX9">
        <v>6</v>
      </c>
      <c r="AY9">
        <v>25.73</v>
      </c>
      <c r="AZ9">
        <v>71.08</v>
      </c>
      <c r="BA9">
        <v>0.36199999999999999</v>
      </c>
    </row>
    <row r="10" spans="3:53" x14ac:dyDescent="0.25">
      <c r="C10">
        <v>7</v>
      </c>
      <c r="D10">
        <v>76.5</v>
      </c>
      <c r="E10">
        <v>81.3</v>
      </c>
      <c r="F10">
        <v>74</v>
      </c>
      <c r="G10">
        <v>82.1</v>
      </c>
      <c r="H10">
        <v>76.5</v>
      </c>
      <c r="J10">
        <v>7</v>
      </c>
      <c r="K10">
        <v>221.7</v>
      </c>
      <c r="L10">
        <v>236.04</v>
      </c>
      <c r="M10">
        <v>411.58</v>
      </c>
      <c r="N10">
        <v>476.58</v>
      </c>
      <c r="O10">
        <v>52</v>
      </c>
      <c r="Q10">
        <v>7</v>
      </c>
      <c r="R10">
        <v>221.7</v>
      </c>
      <c r="S10">
        <f t="shared" si="4"/>
        <v>14.340000000000003</v>
      </c>
      <c r="T10">
        <f t="shared" si="5"/>
        <v>175.54</v>
      </c>
      <c r="U10">
        <f t="shared" si="0"/>
        <v>65</v>
      </c>
      <c r="V10">
        <v>476.58</v>
      </c>
      <c r="W10">
        <v>52</v>
      </c>
      <c r="Y10">
        <v>7</v>
      </c>
      <c r="Z10" t="s">
        <v>12</v>
      </c>
      <c r="AA10" t="s">
        <v>12</v>
      </c>
      <c r="AB10" t="s">
        <v>12</v>
      </c>
      <c r="AC10" t="s">
        <v>12</v>
      </c>
      <c r="AL10">
        <v>7</v>
      </c>
      <c r="AM10" t="s">
        <v>16</v>
      </c>
      <c r="AN10" t="s">
        <v>16</v>
      </c>
      <c r="AO10" t="s">
        <v>16</v>
      </c>
      <c r="AP10" t="s">
        <v>16</v>
      </c>
      <c r="AX10">
        <v>7</v>
      </c>
      <c r="AY10">
        <v>262.52</v>
      </c>
      <c r="AZ10">
        <v>345.48</v>
      </c>
      <c r="BA10">
        <v>0.76</v>
      </c>
    </row>
    <row r="11" spans="3:53" x14ac:dyDescent="0.25">
      <c r="C11">
        <v>8</v>
      </c>
      <c r="D11">
        <v>74.099999999999994</v>
      </c>
      <c r="E11">
        <v>76.099999999999994</v>
      </c>
      <c r="F11">
        <v>75</v>
      </c>
      <c r="G11">
        <v>79.2</v>
      </c>
      <c r="H11">
        <v>75.599999999999994</v>
      </c>
      <c r="J11">
        <v>8</v>
      </c>
      <c r="K11">
        <v>51.84</v>
      </c>
      <c r="L11">
        <v>126.94</v>
      </c>
      <c r="M11">
        <v>370.81</v>
      </c>
      <c r="N11">
        <v>422.25</v>
      </c>
      <c r="O11">
        <v>30</v>
      </c>
      <c r="Q11">
        <v>8</v>
      </c>
      <c r="R11">
        <v>51.84</v>
      </c>
      <c r="S11">
        <f t="shared" si="4"/>
        <v>75.099999999999994</v>
      </c>
      <c r="T11">
        <f t="shared" si="5"/>
        <v>243.87</v>
      </c>
      <c r="U11">
        <f t="shared" si="0"/>
        <v>51.44</v>
      </c>
      <c r="V11">
        <v>422.25</v>
      </c>
      <c r="W11">
        <v>30</v>
      </c>
      <c r="Y11">
        <v>8</v>
      </c>
      <c r="Z11" t="s">
        <v>13</v>
      </c>
      <c r="AA11" t="s">
        <v>15</v>
      </c>
      <c r="AB11" t="s">
        <v>12</v>
      </c>
      <c r="AC11" t="s">
        <v>12</v>
      </c>
      <c r="AL11">
        <v>8</v>
      </c>
      <c r="AM11" t="s">
        <v>15</v>
      </c>
      <c r="AN11" t="s">
        <v>15</v>
      </c>
      <c r="AO11" t="s">
        <v>13</v>
      </c>
      <c r="AP11" t="s">
        <v>15</v>
      </c>
      <c r="AX11">
        <v>8</v>
      </c>
      <c r="AY11">
        <v>32.14</v>
      </c>
      <c r="AZ11">
        <v>86.89</v>
      </c>
      <c r="BA11">
        <v>0.37</v>
      </c>
    </row>
    <row r="12" spans="3:53" x14ac:dyDescent="0.25">
      <c r="C12">
        <v>9</v>
      </c>
      <c r="D12">
        <v>75.599999999999994</v>
      </c>
      <c r="E12">
        <v>75.7</v>
      </c>
      <c r="F12">
        <v>73.900000000000006</v>
      </c>
      <c r="G12">
        <v>76.7</v>
      </c>
      <c r="H12">
        <v>74.7</v>
      </c>
      <c r="J12">
        <v>9</v>
      </c>
      <c r="K12">
        <v>45.52</v>
      </c>
      <c r="L12">
        <v>62.66</v>
      </c>
      <c r="M12">
        <v>273.11</v>
      </c>
      <c r="N12">
        <v>320.56</v>
      </c>
      <c r="O12">
        <v>41</v>
      </c>
      <c r="Q12">
        <v>9</v>
      </c>
      <c r="R12">
        <v>45.52</v>
      </c>
      <c r="S12">
        <f t="shared" si="4"/>
        <v>17.139999999999993</v>
      </c>
      <c r="T12">
        <f t="shared" si="5"/>
        <v>210.45000000000002</v>
      </c>
      <c r="U12">
        <f t="shared" si="0"/>
        <v>47.449999999999989</v>
      </c>
      <c r="V12">
        <v>320.56</v>
      </c>
      <c r="W12">
        <v>41</v>
      </c>
      <c r="Y12">
        <v>9</v>
      </c>
      <c r="Z12" t="s">
        <v>15</v>
      </c>
      <c r="AA12" t="s">
        <v>15</v>
      </c>
      <c r="AB12" t="s">
        <v>12</v>
      </c>
      <c r="AC12" t="s">
        <v>12</v>
      </c>
      <c r="AL12">
        <v>9</v>
      </c>
      <c r="AM12" t="s">
        <v>12</v>
      </c>
      <c r="AN12" t="s">
        <v>14</v>
      </c>
      <c r="AO12" t="s">
        <v>15</v>
      </c>
      <c r="AP12" t="s">
        <v>15</v>
      </c>
      <c r="AX12">
        <v>9</v>
      </c>
      <c r="AY12">
        <v>45.8</v>
      </c>
      <c r="AZ12">
        <v>135.19999999999999</v>
      </c>
      <c r="BA12">
        <v>0.33900000000000002</v>
      </c>
    </row>
    <row r="13" spans="3:53" x14ac:dyDescent="0.25">
      <c r="C13">
        <v>10</v>
      </c>
      <c r="D13">
        <v>80.2</v>
      </c>
      <c r="E13">
        <v>72.2</v>
      </c>
      <c r="F13">
        <v>78.099999999999994</v>
      </c>
      <c r="G13">
        <v>80.400000000000006</v>
      </c>
      <c r="H13">
        <v>78.900000000000006</v>
      </c>
      <c r="J13">
        <v>10</v>
      </c>
      <c r="K13">
        <v>73.83</v>
      </c>
      <c r="L13">
        <v>79.290000000000006</v>
      </c>
      <c r="M13">
        <v>167.91</v>
      </c>
      <c r="N13">
        <v>185.75</v>
      </c>
      <c r="O13">
        <v>42</v>
      </c>
      <c r="Q13">
        <v>10</v>
      </c>
      <c r="R13">
        <v>73.83</v>
      </c>
      <c r="S13">
        <f t="shared" si="4"/>
        <v>5.460000000000008</v>
      </c>
      <c r="T13">
        <f t="shared" si="5"/>
        <v>88.61999999999999</v>
      </c>
      <c r="U13">
        <f t="shared" si="0"/>
        <v>17.840000000000003</v>
      </c>
      <c r="V13">
        <v>185.75</v>
      </c>
      <c r="W13">
        <v>42</v>
      </c>
      <c r="Y13">
        <v>10</v>
      </c>
      <c r="Z13" t="s">
        <v>15</v>
      </c>
      <c r="AA13" t="s">
        <v>15</v>
      </c>
      <c r="AB13" t="s">
        <v>15</v>
      </c>
      <c r="AC13" t="s">
        <v>15</v>
      </c>
      <c r="AL13">
        <v>10</v>
      </c>
      <c r="AM13" t="s">
        <v>16</v>
      </c>
      <c r="AN13" t="s">
        <v>16</v>
      </c>
      <c r="AO13" t="s">
        <v>16</v>
      </c>
      <c r="AP13" t="s">
        <v>16</v>
      </c>
      <c r="AX13">
        <v>10</v>
      </c>
      <c r="AY13">
        <v>81.010000000000005</v>
      </c>
      <c r="AZ13">
        <v>127.54</v>
      </c>
      <c r="BA13">
        <v>0.63500000000000001</v>
      </c>
    </row>
    <row r="14" spans="3:53" x14ac:dyDescent="0.25">
      <c r="Q14" t="s">
        <v>5</v>
      </c>
      <c r="R14">
        <f t="shared" ref="R14:W14" si="8">AVERAGE(R4:R13)</f>
        <v>106.473</v>
      </c>
      <c r="S14">
        <f t="shared" si="8"/>
        <v>37.698</v>
      </c>
      <c r="T14">
        <f t="shared" si="8"/>
        <v>177.27899999999997</v>
      </c>
      <c r="U14">
        <f t="shared" si="8"/>
        <v>57.159000000000006</v>
      </c>
      <c r="V14">
        <f t="shared" si="8"/>
        <v>378.60899999999998</v>
      </c>
      <c r="W14">
        <f t="shared" si="8"/>
        <v>58.9</v>
      </c>
    </row>
    <row r="15" spans="3:53" x14ac:dyDescent="0.25">
      <c r="Q15" t="s">
        <v>22</v>
      </c>
      <c r="R15">
        <f>MIN(R4:R13)</f>
        <v>37.4</v>
      </c>
      <c r="S15">
        <f t="shared" ref="S15:W15" si="9">MIN(S4:S13)</f>
        <v>5.460000000000008</v>
      </c>
      <c r="T15">
        <f t="shared" si="9"/>
        <v>47.760000000000048</v>
      </c>
      <c r="U15">
        <f t="shared" si="9"/>
        <v>17.840000000000003</v>
      </c>
      <c r="V15">
        <f t="shared" si="9"/>
        <v>185.75</v>
      </c>
      <c r="W15">
        <f t="shared" si="9"/>
        <v>30</v>
      </c>
    </row>
    <row r="16" spans="3:53" x14ac:dyDescent="0.25">
      <c r="Q16" t="s">
        <v>23</v>
      </c>
      <c r="R16">
        <f>MAX(R4:R13)</f>
        <v>221.7</v>
      </c>
      <c r="S16">
        <f t="shared" ref="S16:W16" si="10">MAX(S4:S13)</f>
        <v>135.47999999999996</v>
      </c>
      <c r="T16">
        <f t="shared" si="10"/>
        <v>328.69</v>
      </c>
      <c r="U16">
        <f t="shared" si="10"/>
        <v>90.020000000000039</v>
      </c>
      <c r="V16">
        <f t="shared" si="10"/>
        <v>476.58</v>
      </c>
      <c r="W16">
        <f t="shared" si="10"/>
        <v>97</v>
      </c>
    </row>
    <row r="19" spans="3:53" x14ac:dyDescent="0.25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J19" t="s">
        <v>0</v>
      </c>
      <c r="K19" t="s">
        <v>8</v>
      </c>
      <c r="L19" t="s">
        <v>7</v>
      </c>
      <c r="M19" t="s">
        <v>9</v>
      </c>
      <c r="N19" t="s">
        <v>10</v>
      </c>
      <c r="O19" t="s">
        <v>6</v>
      </c>
      <c r="Q19" t="s">
        <v>0</v>
      </c>
      <c r="R19" t="s">
        <v>8</v>
      </c>
      <c r="S19" t="s">
        <v>7</v>
      </c>
      <c r="T19" t="s">
        <v>9</v>
      </c>
      <c r="U19" t="s">
        <v>10</v>
      </c>
      <c r="V19" t="s">
        <v>19</v>
      </c>
      <c r="W19" t="s">
        <v>6</v>
      </c>
      <c r="Y19" t="s">
        <v>0</v>
      </c>
      <c r="Z19" t="s">
        <v>8</v>
      </c>
      <c r="AA19" t="s">
        <v>7</v>
      </c>
      <c r="AB19" t="s">
        <v>9</v>
      </c>
      <c r="AC19" t="s">
        <v>10</v>
      </c>
      <c r="AE19" t="s">
        <v>21</v>
      </c>
      <c r="AF19" t="s">
        <v>8</v>
      </c>
      <c r="AG19" t="s">
        <v>7</v>
      </c>
      <c r="AH19" t="s">
        <v>9</v>
      </c>
      <c r="AI19" t="s">
        <v>10</v>
      </c>
      <c r="AL19" t="s">
        <v>0</v>
      </c>
      <c r="AM19" t="s">
        <v>8</v>
      </c>
      <c r="AN19" t="s">
        <v>7</v>
      </c>
      <c r="AO19" t="s">
        <v>9</v>
      </c>
      <c r="AP19" t="s">
        <v>10</v>
      </c>
      <c r="AR19" t="s">
        <v>21</v>
      </c>
      <c r="AS19" t="s">
        <v>8</v>
      </c>
      <c r="AT19" t="s">
        <v>7</v>
      </c>
      <c r="AU19" t="s">
        <v>9</v>
      </c>
      <c r="AV19" t="s">
        <v>10</v>
      </c>
      <c r="AX19" t="s">
        <v>27</v>
      </c>
      <c r="AY19" t="s">
        <v>24</v>
      </c>
      <c r="AZ19" t="s">
        <v>25</v>
      </c>
      <c r="BA19" t="s">
        <v>26</v>
      </c>
    </row>
    <row r="20" spans="3:53" x14ac:dyDescent="0.25">
      <c r="C20">
        <v>11</v>
      </c>
      <c r="D20">
        <v>72.400000000000006</v>
      </c>
      <c r="E20">
        <v>75.5</v>
      </c>
      <c r="F20">
        <v>73.900000000000006</v>
      </c>
      <c r="G20">
        <v>74.2</v>
      </c>
      <c r="H20">
        <v>74.099999999999994</v>
      </c>
      <c r="J20">
        <v>11</v>
      </c>
      <c r="K20">
        <v>894.74</v>
      </c>
      <c r="L20">
        <v>925.41</v>
      </c>
      <c r="M20">
        <v>1696.74</v>
      </c>
      <c r="N20">
        <v>1948.75</v>
      </c>
      <c r="O20">
        <v>339</v>
      </c>
      <c r="Q20">
        <v>11</v>
      </c>
      <c r="R20">
        <v>894.74</v>
      </c>
      <c r="S20">
        <f t="shared" ref="S20:S29" si="11">L20-K20</f>
        <v>30.669999999999959</v>
      </c>
      <c r="T20">
        <f t="shared" ref="T20:T29" si="12">M20-L20</f>
        <v>771.33</v>
      </c>
      <c r="U20">
        <f t="shared" ref="U20:U29" si="13">N20-M20</f>
        <v>252.01</v>
      </c>
      <c r="V20">
        <v>1948.75</v>
      </c>
      <c r="W20">
        <v>339</v>
      </c>
      <c r="Y20">
        <v>11</v>
      </c>
      <c r="Z20" t="s">
        <v>15</v>
      </c>
      <c r="AA20" t="s">
        <v>15</v>
      </c>
      <c r="AB20" t="s">
        <v>15</v>
      </c>
      <c r="AC20" t="s">
        <v>15</v>
      </c>
      <c r="AE20" t="s">
        <v>15</v>
      </c>
      <c r="AF20">
        <f t="shared" ref="AF20:AI21" si="14">COUNTIF(Z$20:Z$29,$AE20)</f>
        <v>6</v>
      </c>
      <c r="AG20">
        <f t="shared" si="14"/>
        <v>6</v>
      </c>
      <c r="AH20">
        <f t="shared" si="14"/>
        <v>6</v>
      </c>
      <c r="AI20">
        <f t="shared" si="14"/>
        <v>4</v>
      </c>
      <c r="AL20">
        <v>11</v>
      </c>
      <c r="AM20" t="s">
        <v>13</v>
      </c>
      <c r="AN20" t="s">
        <v>17</v>
      </c>
      <c r="AO20" t="s">
        <v>16</v>
      </c>
      <c r="AP20" t="s">
        <v>16</v>
      </c>
      <c r="AR20" t="s">
        <v>15</v>
      </c>
      <c r="AS20">
        <f>COUNTIF(AM$20:AM$29,$AE20)</f>
        <v>2</v>
      </c>
      <c r="AT20">
        <f t="shared" ref="AT20:AV20" si="15">COUNTIF(AN$20:AN$29,$AE20)</f>
        <v>2</v>
      </c>
      <c r="AU20">
        <f t="shared" si="15"/>
        <v>0</v>
      </c>
      <c r="AV20">
        <f t="shared" si="15"/>
        <v>2</v>
      </c>
      <c r="AX20">
        <v>1</v>
      </c>
      <c r="AY20">
        <v>72.2</v>
      </c>
      <c r="AZ20">
        <v>134.28</v>
      </c>
      <c r="BA20">
        <v>0.5</v>
      </c>
    </row>
    <row r="21" spans="3:53" x14ac:dyDescent="0.25">
      <c r="C21">
        <v>12</v>
      </c>
      <c r="D21">
        <v>75.400000000000006</v>
      </c>
      <c r="E21">
        <v>76.400000000000006</v>
      </c>
      <c r="F21">
        <v>75.7</v>
      </c>
      <c r="G21">
        <v>77</v>
      </c>
      <c r="H21">
        <v>75.7</v>
      </c>
      <c r="J21">
        <v>12</v>
      </c>
      <c r="K21">
        <v>729.77</v>
      </c>
      <c r="L21">
        <v>762.28</v>
      </c>
      <c r="M21">
        <v>1127.8800000000001</v>
      </c>
      <c r="N21">
        <v>1247.1199999999999</v>
      </c>
      <c r="O21">
        <v>198</v>
      </c>
      <c r="Q21">
        <v>12</v>
      </c>
      <c r="R21">
        <v>729.77</v>
      </c>
      <c r="S21">
        <f t="shared" si="11"/>
        <v>32.509999999999991</v>
      </c>
      <c r="T21">
        <f t="shared" si="12"/>
        <v>365.60000000000014</v>
      </c>
      <c r="U21">
        <f t="shared" si="13"/>
        <v>119.23999999999978</v>
      </c>
      <c r="V21">
        <v>1247.1199999999999</v>
      </c>
      <c r="W21">
        <v>198</v>
      </c>
      <c r="Y21">
        <v>12</v>
      </c>
      <c r="Z21" t="s">
        <v>12</v>
      </c>
      <c r="AA21" t="s">
        <v>12</v>
      </c>
      <c r="AB21" t="s">
        <v>12</v>
      </c>
      <c r="AC21" t="s">
        <v>12</v>
      </c>
      <c r="AE21" t="s">
        <v>16</v>
      </c>
      <c r="AF21">
        <f t="shared" si="14"/>
        <v>2</v>
      </c>
      <c r="AG21">
        <f t="shared" si="14"/>
        <v>2</v>
      </c>
      <c r="AH21">
        <f t="shared" si="14"/>
        <v>1</v>
      </c>
      <c r="AI21">
        <f t="shared" si="14"/>
        <v>1</v>
      </c>
      <c r="AL21">
        <v>12</v>
      </c>
      <c r="AM21" t="s">
        <v>14</v>
      </c>
      <c r="AN21" t="s">
        <v>14</v>
      </c>
      <c r="AO21" t="s">
        <v>14</v>
      </c>
      <c r="AP21" t="s">
        <v>14</v>
      </c>
      <c r="AR21" t="s">
        <v>16</v>
      </c>
      <c r="AS21">
        <f t="shared" ref="AS21:AS25" si="16">COUNTIF(AM$20:AM$29,$AE21)</f>
        <v>2</v>
      </c>
      <c r="AT21">
        <f>COUNTIF(AN$20:AN$29,$AE21)</f>
        <v>1</v>
      </c>
      <c r="AU21">
        <f t="shared" ref="AU21:AU25" si="17">COUNTIF(AO$20:AO$29,$AE21)</f>
        <v>2</v>
      </c>
      <c r="AV21">
        <f>COUNTIF(AP$20:AP$29,$AE21)</f>
        <v>5</v>
      </c>
      <c r="AX21">
        <v>2</v>
      </c>
      <c r="AY21">
        <v>14.03</v>
      </c>
      <c r="AZ21">
        <v>61.23</v>
      </c>
      <c r="BA21">
        <v>0.22</v>
      </c>
    </row>
    <row r="22" spans="3:53" x14ac:dyDescent="0.25">
      <c r="C22">
        <v>13</v>
      </c>
      <c r="D22">
        <v>74</v>
      </c>
      <c r="E22">
        <v>76.8</v>
      </c>
      <c r="F22">
        <v>76.400000000000006</v>
      </c>
      <c r="G22">
        <v>74.599999999999994</v>
      </c>
      <c r="H22">
        <v>75.2</v>
      </c>
      <c r="J22">
        <v>13</v>
      </c>
      <c r="K22">
        <v>309.94</v>
      </c>
      <c r="L22">
        <v>348.92</v>
      </c>
      <c r="M22">
        <v>742.52</v>
      </c>
      <c r="N22">
        <v>962.9</v>
      </c>
      <c r="O22">
        <v>142</v>
      </c>
      <c r="Q22">
        <v>13</v>
      </c>
      <c r="R22">
        <v>309.94</v>
      </c>
      <c r="S22">
        <f>L22-K22</f>
        <v>38.980000000000018</v>
      </c>
      <c r="T22">
        <f>M22-L22</f>
        <v>393.59999999999997</v>
      </c>
      <c r="U22">
        <f t="shared" si="13"/>
        <v>220.38</v>
      </c>
      <c r="V22">
        <v>962.9</v>
      </c>
      <c r="W22">
        <v>142</v>
      </c>
      <c r="Y22">
        <v>13</v>
      </c>
      <c r="Z22" t="s">
        <v>15</v>
      </c>
      <c r="AA22" t="s">
        <v>15</v>
      </c>
      <c r="AB22" t="s">
        <v>15</v>
      </c>
      <c r="AC22" t="s">
        <v>15</v>
      </c>
      <c r="AE22" t="s">
        <v>12</v>
      </c>
      <c r="AF22">
        <f t="shared" ref="AF22:AF25" si="18">COUNTIF(Z$20:Z$29,$AE22)</f>
        <v>2</v>
      </c>
      <c r="AG22">
        <f t="shared" ref="AG22:AI25" si="19">COUNTIF(AA$20:AA$29,$AE22)</f>
        <v>1</v>
      </c>
      <c r="AH22">
        <f t="shared" si="19"/>
        <v>3</v>
      </c>
      <c r="AI22">
        <f t="shared" si="19"/>
        <v>5</v>
      </c>
      <c r="AL22">
        <v>13</v>
      </c>
      <c r="AM22" t="s">
        <v>12</v>
      </c>
      <c r="AN22" t="s">
        <v>12</v>
      </c>
      <c r="AO22" t="s">
        <v>12</v>
      </c>
      <c r="AP22" t="s">
        <v>12</v>
      </c>
      <c r="AR22" t="s">
        <v>12</v>
      </c>
      <c r="AS22">
        <f t="shared" si="16"/>
        <v>4</v>
      </c>
      <c r="AT22">
        <f>COUNTIF(AN$20:AN$29,$AE22)</f>
        <v>4</v>
      </c>
      <c r="AU22">
        <f t="shared" si="17"/>
        <v>5</v>
      </c>
      <c r="AV22">
        <f>COUNTIF(AP$20:AP$29,$AE22)</f>
        <v>1</v>
      </c>
      <c r="AX22">
        <v>3</v>
      </c>
      <c r="AY22">
        <v>71.89</v>
      </c>
      <c r="AZ22">
        <v>157.08000000000001</v>
      </c>
      <c r="BA22">
        <v>0.45</v>
      </c>
    </row>
    <row r="23" spans="3:53" x14ac:dyDescent="0.25">
      <c r="C23">
        <v>14</v>
      </c>
      <c r="D23">
        <v>63.4</v>
      </c>
      <c r="E23">
        <v>59.4</v>
      </c>
      <c r="F23">
        <v>59.4</v>
      </c>
      <c r="G23">
        <v>59.4</v>
      </c>
      <c r="H23">
        <v>61.6</v>
      </c>
      <c r="J23">
        <v>14</v>
      </c>
      <c r="K23">
        <v>339.88</v>
      </c>
      <c r="L23">
        <v>373.63</v>
      </c>
      <c r="M23">
        <v>516.54999999999995</v>
      </c>
      <c r="N23">
        <v>598.55999999999995</v>
      </c>
      <c r="O23">
        <v>173</v>
      </c>
      <c r="Q23">
        <v>14</v>
      </c>
      <c r="R23">
        <v>339.88</v>
      </c>
      <c r="S23">
        <f t="shared" si="11"/>
        <v>33.75</v>
      </c>
      <c r="T23">
        <f>M23-L23</f>
        <v>142.91999999999996</v>
      </c>
      <c r="U23">
        <f t="shared" si="13"/>
        <v>82.009999999999991</v>
      </c>
      <c r="V23">
        <v>598.55999999999995</v>
      </c>
      <c r="W23">
        <v>173</v>
      </c>
      <c r="Y23">
        <v>14</v>
      </c>
      <c r="Z23" t="s">
        <v>15</v>
      </c>
      <c r="AA23" t="s">
        <v>15</v>
      </c>
      <c r="AB23" t="s">
        <v>15</v>
      </c>
      <c r="AC23" t="s">
        <v>16</v>
      </c>
      <c r="AE23" t="s">
        <v>13</v>
      </c>
      <c r="AF23">
        <f t="shared" si="18"/>
        <v>0</v>
      </c>
      <c r="AG23">
        <f t="shared" si="19"/>
        <v>1</v>
      </c>
      <c r="AH23">
        <f t="shared" si="19"/>
        <v>0</v>
      </c>
      <c r="AI23">
        <f t="shared" si="19"/>
        <v>0</v>
      </c>
      <c r="AL23">
        <v>14</v>
      </c>
      <c r="AM23" t="s">
        <v>12</v>
      </c>
      <c r="AN23" t="s">
        <v>14</v>
      </c>
      <c r="AO23" t="s">
        <v>12</v>
      </c>
      <c r="AP23" t="s">
        <v>15</v>
      </c>
      <c r="AR23" t="s">
        <v>13</v>
      </c>
      <c r="AS23">
        <f t="shared" si="16"/>
        <v>1</v>
      </c>
      <c r="AT23">
        <f>COUNTIF(AN$20:AN$29,$AE23)</f>
        <v>0</v>
      </c>
      <c r="AU23">
        <f t="shared" si="17"/>
        <v>1</v>
      </c>
      <c r="AV23">
        <f>COUNTIF(AP$20:AP$29,$AE23)</f>
        <v>0</v>
      </c>
      <c r="AX23">
        <v>4</v>
      </c>
      <c r="AY23">
        <v>11.55</v>
      </c>
      <c r="AZ23">
        <v>12.05</v>
      </c>
      <c r="BA23">
        <v>0.95</v>
      </c>
    </row>
    <row r="24" spans="3:53" x14ac:dyDescent="0.25">
      <c r="C24">
        <v>15</v>
      </c>
      <c r="D24">
        <v>73.900000000000006</v>
      </c>
      <c r="E24">
        <v>71.5</v>
      </c>
      <c r="F24">
        <v>73.900000000000006</v>
      </c>
      <c r="G24">
        <v>75.099999999999994</v>
      </c>
      <c r="H24">
        <v>73.900000000000006</v>
      </c>
      <c r="J24">
        <v>15</v>
      </c>
      <c r="K24">
        <v>512.67999999999995</v>
      </c>
      <c r="L24">
        <v>556.64</v>
      </c>
      <c r="M24">
        <v>809.53</v>
      </c>
      <c r="N24">
        <v>918.05</v>
      </c>
      <c r="O24">
        <v>124</v>
      </c>
      <c r="Q24">
        <v>15</v>
      </c>
      <c r="R24">
        <v>512.67999999999995</v>
      </c>
      <c r="S24">
        <f t="shared" si="11"/>
        <v>43.960000000000036</v>
      </c>
      <c r="T24">
        <f t="shared" si="12"/>
        <v>252.89</v>
      </c>
      <c r="U24">
        <f t="shared" si="13"/>
        <v>108.51999999999998</v>
      </c>
      <c r="V24">
        <v>918.05</v>
      </c>
      <c r="W24">
        <v>124</v>
      </c>
      <c r="Y24">
        <v>15</v>
      </c>
      <c r="Z24" t="s">
        <v>15</v>
      </c>
      <c r="AA24" t="s">
        <v>15</v>
      </c>
      <c r="AB24" t="s">
        <v>15</v>
      </c>
      <c r="AC24" t="s">
        <v>12</v>
      </c>
      <c r="AE24" t="s">
        <v>14</v>
      </c>
      <c r="AF24">
        <f t="shared" si="18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L24">
        <v>15</v>
      </c>
      <c r="AM24" t="s">
        <v>16</v>
      </c>
      <c r="AN24" t="s">
        <v>12</v>
      </c>
      <c r="AO24" t="s">
        <v>13</v>
      </c>
      <c r="AP24" t="s">
        <v>15</v>
      </c>
      <c r="AR24" t="s">
        <v>14</v>
      </c>
      <c r="AS24">
        <f t="shared" si="16"/>
        <v>1</v>
      </c>
      <c r="AT24">
        <f>COUNTIF(AN$20:AN$29,$AE24)</f>
        <v>2</v>
      </c>
      <c r="AU24">
        <f t="shared" si="17"/>
        <v>2</v>
      </c>
      <c r="AV24">
        <f>COUNTIF(AP$20:AP$29,$AE24)</f>
        <v>2</v>
      </c>
      <c r="AX24">
        <v>5</v>
      </c>
      <c r="AY24">
        <v>47.93</v>
      </c>
      <c r="AZ24">
        <v>102.12</v>
      </c>
      <c r="BA24">
        <v>0.46</v>
      </c>
    </row>
    <row r="25" spans="3:53" x14ac:dyDescent="0.25">
      <c r="C25">
        <v>16</v>
      </c>
      <c r="D25">
        <v>74.400000000000006</v>
      </c>
      <c r="E25">
        <v>78.2</v>
      </c>
      <c r="F25">
        <v>74.2</v>
      </c>
      <c r="G25">
        <v>73.099999999999994</v>
      </c>
      <c r="H25">
        <v>74.2</v>
      </c>
      <c r="J25">
        <v>16</v>
      </c>
      <c r="K25">
        <v>354.3</v>
      </c>
      <c r="L25">
        <v>381.48</v>
      </c>
      <c r="M25">
        <v>667.18</v>
      </c>
      <c r="N25">
        <v>835.25</v>
      </c>
      <c r="O25">
        <v>172</v>
      </c>
      <c r="Q25">
        <v>16</v>
      </c>
      <c r="R25">
        <v>354.3</v>
      </c>
      <c r="S25">
        <f t="shared" si="11"/>
        <v>27.180000000000007</v>
      </c>
      <c r="T25">
        <f t="shared" si="12"/>
        <v>285.69999999999993</v>
      </c>
      <c r="U25">
        <f t="shared" si="13"/>
        <v>168.07000000000005</v>
      </c>
      <c r="V25">
        <v>835.25</v>
      </c>
      <c r="W25">
        <v>172</v>
      </c>
      <c r="Y25">
        <v>16</v>
      </c>
      <c r="Z25" t="s">
        <v>16</v>
      </c>
      <c r="AA25" t="s">
        <v>16</v>
      </c>
      <c r="AB25" t="s">
        <v>12</v>
      </c>
      <c r="AC25" t="s">
        <v>12</v>
      </c>
      <c r="AE25" t="s">
        <v>20</v>
      </c>
      <c r="AF25">
        <f t="shared" si="18"/>
        <v>0</v>
      </c>
      <c r="AG25">
        <f t="shared" si="19"/>
        <v>0</v>
      </c>
      <c r="AH25">
        <f t="shared" si="19"/>
        <v>0</v>
      </c>
      <c r="AI25">
        <f t="shared" si="19"/>
        <v>0</v>
      </c>
      <c r="AL25">
        <v>16</v>
      </c>
      <c r="AM25" t="s">
        <v>12</v>
      </c>
      <c r="AN25" t="s">
        <v>12</v>
      </c>
      <c r="AO25" t="s">
        <v>16</v>
      </c>
      <c r="AP25" t="s">
        <v>16</v>
      </c>
      <c r="AR25" t="s">
        <v>20</v>
      </c>
      <c r="AS25">
        <f t="shared" si="16"/>
        <v>0</v>
      </c>
      <c r="AT25">
        <f>COUNTIF(AN$20:AN$29,$AE25)</f>
        <v>0</v>
      </c>
      <c r="AU25">
        <f t="shared" si="17"/>
        <v>0</v>
      </c>
      <c r="AV25">
        <f>COUNTIF(AP$20:AP$29,$AE25)</f>
        <v>0</v>
      </c>
      <c r="AX25">
        <v>6</v>
      </c>
      <c r="AY25">
        <v>51.45</v>
      </c>
      <c r="AZ25">
        <v>69.94</v>
      </c>
      <c r="BA25">
        <v>0.73</v>
      </c>
    </row>
    <row r="26" spans="3:53" x14ac:dyDescent="0.25">
      <c r="C26">
        <v>17</v>
      </c>
      <c r="D26">
        <v>76.7</v>
      </c>
      <c r="E26">
        <v>78.5</v>
      </c>
      <c r="F26">
        <v>76.599999999999994</v>
      </c>
      <c r="G26">
        <v>74</v>
      </c>
      <c r="H26">
        <v>76.7</v>
      </c>
      <c r="J26">
        <v>17</v>
      </c>
      <c r="K26">
        <v>177.17</v>
      </c>
      <c r="L26">
        <v>235.87</v>
      </c>
      <c r="M26">
        <v>616.92999999999995</v>
      </c>
      <c r="N26">
        <v>648.83000000000004</v>
      </c>
      <c r="O26">
        <v>107</v>
      </c>
      <c r="Q26">
        <v>17</v>
      </c>
      <c r="R26">
        <v>177.17</v>
      </c>
      <c r="S26">
        <f t="shared" si="11"/>
        <v>58.700000000000017</v>
      </c>
      <c r="T26">
        <f t="shared" si="12"/>
        <v>381.05999999999995</v>
      </c>
      <c r="U26">
        <f t="shared" si="13"/>
        <v>31.900000000000091</v>
      </c>
      <c r="V26">
        <v>648.83000000000004</v>
      </c>
      <c r="W26">
        <v>107</v>
      </c>
      <c r="Y26">
        <v>17</v>
      </c>
      <c r="Z26" t="s">
        <v>12</v>
      </c>
      <c r="AA26" t="s">
        <v>15</v>
      </c>
      <c r="AB26" t="s">
        <v>12</v>
      </c>
      <c r="AC26" t="s">
        <v>12</v>
      </c>
      <c r="AL26">
        <v>17</v>
      </c>
      <c r="AM26" t="s">
        <v>15</v>
      </c>
      <c r="AN26" t="s">
        <v>12</v>
      </c>
      <c r="AO26" t="s">
        <v>14</v>
      </c>
      <c r="AP26" t="s">
        <v>16</v>
      </c>
      <c r="AX26">
        <v>7</v>
      </c>
      <c r="AY26">
        <v>20.6</v>
      </c>
      <c r="AZ26">
        <v>45.61</v>
      </c>
      <c r="BA26">
        <v>0.45</v>
      </c>
    </row>
    <row r="27" spans="3:53" x14ac:dyDescent="0.25">
      <c r="C27">
        <v>18</v>
      </c>
      <c r="D27">
        <v>74.8</v>
      </c>
      <c r="E27">
        <v>75.599999999999994</v>
      </c>
      <c r="F27">
        <v>74</v>
      </c>
      <c r="G27">
        <v>74.2</v>
      </c>
      <c r="H27">
        <v>74.5</v>
      </c>
      <c r="J27">
        <v>18</v>
      </c>
      <c r="K27">
        <v>576.20000000000005</v>
      </c>
      <c r="L27">
        <v>605.52</v>
      </c>
      <c r="M27">
        <v>956.58</v>
      </c>
      <c r="N27">
        <v>1145.23</v>
      </c>
      <c r="O27">
        <v>118</v>
      </c>
      <c r="Q27">
        <v>18</v>
      </c>
      <c r="R27">
        <v>576.20000000000005</v>
      </c>
      <c r="S27">
        <f t="shared" si="11"/>
        <v>29.319999999999936</v>
      </c>
      <c r="T27">
        <f t="shared" si="12"/>
        <v>351.06000000000006</v>
      </c>
      <c r="U27">
        <f t="shared" si="13"/>
        <v>188.64999999999998</v>
      </c>
      <c r="V27">
        <v>1145.23</v>
      </c>
      <c r="W27">
        <v>118</v>
      </c>
      <c r="Y27">
        <v>18</v>
      </c>
      <c r="Z27" t="s">
        <v>15</v>
      </c>
      <c r="AA27" t="s">
        <v>15</v>
      </c>
      <c r="AB27" t="s">
        <v>15</v>
      </c>
      <c r="AC27" t="s">
        <v>15</v>
      </c>
      <c r="AL27">
        <v>18</v>
      </c>
      <c r="AM27" t="s">
        <v>12</v>
      </c>
      <c r="AN27" t="s">
        <v>16</v>
      </c>
      <c r="AO27" t="s">
        <v>12</v>
      </c>
      <c r="AP27" t="s">
        <v>14</v>
      </c>
      <c r="AX27">
        <v>8</v>
      </c>
      <c r="AY27">
        <v>79.349999999999994</v>
      </c>
      <c r="AZ27">
        <v>123.73</v>
      </c>
      <c r="BA27">
        <v>0.64</v>
      </c>
    </row>
    <row r="28" spans="3:53" x14ac:dyDescent="0.25">
      <c r="C28">
        <v>19</v>
      </c>
      <c r="D28">
        <v>80.400000000000006</v>
      </c>
      <c r="E28">
        <v>83.8</v>
      </c>
      <c r="F28">
        <v>80</v>
      </c>
      <c r="G28">
        <v>79.2</v>
      </c>
      <c r="H28">
        <v>80.099999999999994</v>
      </c>
      <c r="J28">
        <v>19</v>
      </c>
      <c r="K28">
        <v>141.11000000000001</v>
      </c>
      <c r="L28">
        <v>154.15</v>
      </c>
      <c r="M28">
        <v>279.98</v>
      </c>
      <c r="N28">
        <v>395.25</v>
      </c>
      <c r="O28">
        <v>102</v>
      </c>
      <c r="Q28">
        <v>19</v>
      </c>
      <c r="R28">
        <v>141.11000000000001</v>
      </c>
      <c r="S28">
        <f t="shared" si="11"/>
        <v>13.039999999999992</v>
      </c>
      <c r="T28">
        <f t="shared" si="12"/>
        <v>125.83000000000001</v>
      </c>
      <c r="U28">
        <f t="shared" si="13"/>
        <v>115.26999999999998</v>
      </c>
      <c r="V28">
        <v>395.25</v>
      </c>
      <c r="W28">
        <v>102</v>
      </c>
      <c r="Y28">
        <v>19</v>
      </c>
      <c r="Z28" t="s">
        <v>16</v>
      </c>
      <c r="AA28" t="s">
        <v>13</v>
      </c>
      <c r="AB28" t="s">
        <v>16</v>
      </c>
      <c r="AC28" t="s">
        <v>15</v>
      </c>
      <c r="AL28">
        <v>19</v>
      </c>
      <c r="AM28" t="s">
        <v>15</v>
      </c>
      <c r="AN28" t="s">
        <v>15</v>
      </c>
      <c r="AO28" t="s">
        <v>12</v>
      </c>
      <c r="AP28" t="s">
        <v>16</v>
      </c>
      <c r="AX28">
        <v>9</v>
      </c>
      <c r="AY28">
        <v>84.2</v>
      </c>
      <c r="AZ28">
        <v>118.36</v>
      </c>
      <c r="BA28">
        <v>0.71</v>
      </c>
    </row>
    <row r="29" spans="3:53" x14ac:dyDescent="0.25">
      <c r="C29">
        <v>20</v>
      </c>
      <c r="D29">
        <v>78.599999999999994</v>
      </c>
      <c r="E29">
        <v>76.3</v>
      </c>
      <c r="F29">
        <v>78.8</v>
      </c>
      <c r="G29">
        <v>72.8</v>
      </c>
      <c r="H29">
        <v>78.2</v>
      </c>
      <c r="J29">
        <v>20</v>
      </c>
      <c r="K29">
        <v>143.83000000000001</v>
      </c>
      <c r="L29">
        <v>196.33</v>
      </c>
      <c r="M29">
        <v>841.21</v>
      </c>
      <c r="N29">
        <v>903.48</v>
      </c>
      <c r="O29">
        <v>148</v>
      </c>
      <c r="Q29">
        <v>20</v>
      </c>
      <c r="R29">
        <v>143.83000000000001</v>
      </c>
      <c r="S29">
        <f t="shared" si="11"/>
        <v>52.5</v>
      </c>
      <c r="T29">
        <f t="shared" si="12"/>
        <v>644.88</v>
      </c>
      <c r="U29">
        <f t="shared" si="13"/>
        <v>62.269999999999982</v>
      </c>
      <c r="V29">
        <v>903.48</v>
      </c>
      <c r="W29">
        <v>148</v>
      </c>
      <c r="Y29">
        <v>20</v>
      </c>
      <c r="Z29" t="s">
        <v>15</v>
      </c>
      <c r="AA29" t="s">
        <v>16</v>
      </c>
      <c r="AB29" t="s">
        <v>15</v>
      </c>
      <c r="AC29" t="s">
        <v>12</v>
      </c>
      <c r="AL29">
        <v>20</v>
      </c>
      <c r="AM29" t="s">
        <v>16</v>
      </c>
      <c r="AN29" t="s">
        <v>15</v>
      </c>
      <c r="AO29" t="s">
        <v>12</v>
      </c>
      <c r="AP29" t="s">
        <v>16</v>
      </c>
      <c r="AX29">
        <v>10</v>
      </c>
      <c r="AY29">
        <v>73.11</v>
      </c>
      <c r="AZ29">
        <v>136.1</v>
      </c>
      <c r="BA29">
        <v>0.53</v>
      </c>
    </row>
    <row r="30" spans="3:53" x14ac:dyDescent="0.25">
      <c r="Q30" t="s">
        <v>5</v>
      </c>
      <c r="R30">
        <f t="shared" ref="R30:W30" si="20">AVERAGE(R20:R29)</f>
        <v>417.9620000000001</v>
      </c>
      <c r="S30">
        <f t="shared" si="20"/>
        <v>36.060999999999993</v>
      </c>
      <c r="T30">
        <f t="shared" si="20"/>
        <v>371.48699999999997</v>
      </c>
      <c r="U30">
        <f t="shared" si="20"/>
        <v>134.83199999999997</v>
      </c>
      <c r="V30">
        <f t="shared" si="20"/>
        <v>960.34199999999998</v>
      </c>
      <c r="W30">
        <f t="shared" si="20"/>
        <v>162.30000000000001</v>
      </c>
    </row>
    <row r="31" spans="3:53" x14ac:dyDescent="0.25">
      <c r="Q31" t="s">
        <v>22</v>
      </c>
      <c r="R31">
        <f>MIN(R20:R29)</f>
        <v>141.11000000000001</v>
      </c>
      <c r="S31">
        <f t="shared" ref="S31:W31" si="21">MIN(S20:S29)</f>
        <v>13.039999999999992</v>
      </c>
      <c r="T31">
        <f t="shared" si="21"/>
        <v>125.83000000000001</v>
      </c>
      <c r="U31">
        <f t="shared" si="21"/>
        <v>31.900000000000091</v>
      </c>
      <c r="V31">
        <f t="shared" si="21"/>
        <v>395.25</v>
      </c>
      <c r="W31">
        <f t="shared" si="21"/>
        <v>102</v>
      </c>
    </row>
    <row r="32" spans="3:53" x14ac:dyDescent="0.25">
      <c r="Q32" t="s">
        <v>23</v>
      </c>
      <c r="R32">
        <f>MAX(R20:R29)</f>
        <v>894.74</v>
      </c>
      <c r="S32">
        <f t="shared" ref="S32:W32" si="22">MAX(S20:S29)</f>
        <v>58.700000000000017</v>
      </c>
      <c r="T32">
        <f t="shared" si="22"/>
        <v>771.33</v>
      </c>
      <c r="U32">
        <f t="shared" si="22"/>
        <v>252.01</v>
      </c>
      <c r="V32">
        <f t="shared" si="22"/>
        <v>1948.75</v>
      </c>
      <c r="W32">
        <f t="shared" si="22"/>
        <v>339</v>
      </c>
    </row>
    <row r="34" spans="3:53" x14ac:dyDescent="0.25"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J34" t="s">
        <v>0</v>
      </c>
      <c r="K34" t="s">
        <v>8</v>
      </c>
      <c r="L34" t="s">
        <v>7</v>
      </c>
      <c r="M34" t="s">
        <v>9</v>
      </c>
      <c r="N34" t="s">
        <v>10</v>
      </c>
      <c r="O34" t="s">
        <v>6</v>
      </c>
      <c r="Q34" t="s">
        <v>0</v>
      </c>
      <c r="R34" t="s">
        <v>8</v>
      </c>
      <c r="S34" t="s">
        <v>7</v>
      </c>
      <c r="T34" t="s">
        <v>9</v>
      </c>
      <c r="U34" t="s">
        <v>10</v>
      </c>
      <c r="V34" t="s">
        <v>19</v>
      </c>
      <c r="W34" t="s">
        <v>6</v>
      </c>
      <c r="Y34" t="s">
        <v>0</v>
      </c>
      <c r="Z34" t="s">
        <v>8</v>
      </c>
      <c r="AA34" t="s">
        <v>7</v>
      </c>
      <c r="AB34" t="s">
        <v>9</v>
      </c>
      <c r="AC34" t="s">
        <v>10</v>
      </c>
      <c r="AE34" t="s">
        <v>21</v>
      </c>
      <c r="AF34" t="s">
        <v>8</v>
      </c>
      <c r="AG34" t="s">
        <v>7</v>
      </c>
      <c r="AH34" t="s">
        <v>9</v>
      </c>
      <c r="AI34" t="s">
        <v>10</v>
      </c>
      <c r="AL34" t="s">
        <v>0</v>
      </c>
      <c r="AM34" t="s">
        <v>8</v>
      </c>
      <c r="AN34" t="s">
        <v>7</v>
      </c>
      <c r="AO34" t="s">
        <v>9</v>
      </c>
      <c r="AP34" t="s">
        <v>10</v>
      </c>
      <c r="AR34" t="s">
        <v>21</v>
      </c>
      <c r="AS34" t="s">
        <v>8</v>
      </c>
      <c r="AT34" t="s">
        <v>7</v>
      </c>
      <c r="AU34" t="s">
        <v>9</v>
      </c>
      <c r="AV34" t="s">
        <v>10</v>
      </c>
      <c r="AX34" t="s">
        <v>27</v>
      </c>
      <c r="AY34" t="s">
        <v>24</v>
      </c>
      <c r="AZ34" t="s">
        <v>25</v>
      </c>
      <c r="BA34" t="s">
        <v>26</v>
      </c>
    </row>
    <row r="35" spans="3:53" x14ac:dyDescent="0.25">
      <c r="C35">
        <v>21</v>
      </c>
      <c r="D35">
        <v>76.400000000000006</v>
      </c>
      <c r="E35">
        <v>75.400000000000006</v>
      </c>
      <c r="F35">
        <v>77.8</v>
      </c>
      <c r="G35">
        <v>76.900000000000006</v>
      </c>
      <c r="H35">
        <v>76.2</v>
      </c>
      <c r="J35">
        <v>21</v>
      </c>
      <c r="K35">
        <v>704.49</v>
      </c>
      <c r="L35">
        <v>758.43</v>
      </c>
      <c r="M35">
        <v>997.3</v>
      </c>
      <c r="N35">
        <v>1078.95</v>
      </c>
      <c r="O35">
        <v>209</v>
      </c>
      <c r="Q35">
        <v>21</v>
      </c>
      <c r="R35">
        <v>704.49</v>
      </c>
      <c r="S35">
        <f t="shared" ref="S35:S44" si="23">L35-K35</f>
        <v>53.939999999999941</v>
      </c>
      <c r="T35">
        <f t="shared" ref="T35:T44" si="24">M35-L35</f>
        <v>238.87</v>
      </c>
      <c r="U35">
        <f t="shared" ref="U35:U44" si="25">N35-M35</f>
        <v>81.650000000000091</v>
      </c>
      <c r="V35">
        <v>1078.95</v>
      </c>
      <c r="W35">
        <v>209</v>
      </c>
      <c r="Y35">
        <v>21</v>
      </c>
      <c r="Z35" t="s">
        <v>16</v>
      </c>
      <c r="AA35" t="s">
        <v>16</v>
      </c>
      <c r="AB35" t="s">
        <v>15</v>
      </c>
      <c r="AC35" t="s">
        <v>16</v>
      </c>
      <c r="AE35" t="s">
        <v>15</v>
      </c>
      <c r="AF35">
        <f>COUNTIF(Z$35:Z$44,$AE35)</f>
        <v>3</v>
      </c>
      <c r="AG35">
        <f t="shared" ref="AG35:AI40" si="26">COUNTIF(AA$35:AA$44,$AE35)</f>
        <v>3</v>
      </c>
      <c r="AH35">
        <f t="shared" si="26"/>
        <v>3</v>
      </c>
      <c r="AI35">
        <f t="shared" si="26"/>
        <v>2</v>
      </c>
      <c r="AL35">
        <v>21</v>
      </c>
      <c r="AM35" t="s">
        <v>15</v>
      </c>
      <c r="AN35" t="s">
        <v>12</v>
      </c>
      <c r="AO35" t="s">
        <v>16</v>
      </c>
      <c r="AP35" t="s">
        <v>15</v>
      </c>
      <c r="AR35" t="s">
        <v>15</v>
      </c>
      <c r="AS35">
        <f>COUNTIF(AM$35:AM$44,$AE35)</f>
        <v>4</v>
      </c>
      <c r="AT35">
        <f t="shared" ref="AT35:AV35" si="27">COUNTIF(AN$35:AN$44,$AE35)</f>
        <v>2</v>
      </c>
      <c r="AU35">
        <f t="shared" si="27"/>
        <v>4</v>
      </c>
      <c r="AV35">
        <f t="shared" si="27"/>
        <v>7</v>
      </c>
      <c r="AX35">
        <v>1</v>
      </c>
      <c r="AY35">
        <v>26.9</v>
      </c>
      <c r="AZ35">
        <v>74.83</v>
      </c>
      <c r="BA35">
        <v>0.35</v>
      </c>
    </row>
    <row r="36" spans="3:53" x14ac:dyDescent="0.25">
      <c r="C36">
        <v>22</v>
      </c>
      <c r="D36">
        <v>72.599999999999994</v>
      </c>
      <c r="E36">
        <v>75.900000000000006</v>
      </c>
      <c r="F36">
        <v>73.7</v>
      </c>
      <c r="G36">
        <v>74.2</v>
      </c>
      <c r="H36">
        <v>73.599999999999994</v>
      </c>
      <c r="J36">
        <v>22</v>
      </c>
      <c r="K36">
        <v>326.25</v>
      </c>
      <c r="L36">
        <v>397.25</v>
      </c>
      <c r="M36">
        <v>907.17</v>
      </c>
      <c r="N36">
        <v>1041.1500000000001</v>
      </c>
      <c r="O36">
        <v>282</v>
      </c>
      <c r="Q36">
        <v>22</v>
      </c>
      <c r="R36">
        <v>326.25</v>
      </c>
      <c r="S36">
        <f t="shared" si="23"/>
        <v>71</v>
      </c>
      <c r="T36">
        <f t="shared" si="24"/>
        <v>509.91999999999996</v>
      </c>
      <c r="U36">
        <f t="shared" si="25"/>
        <v>133.98000000000013</v>
      </c>
      <c r="V36">
        <v>1041.1500000000001</v>
      </c>
      <c r="W36">
        <v>282</v>
      </c>
      <c r="Y36">
        <v>22</v>
      </c>
      <c r="Z36" t="s">
        <v>12</v>
      </c>
      <c r="AA36" t="s">
        <v>12</v>
      </c>
      <c r="AB36" t="s">
        <v>12</v>
      </c>
      <c r="AC36" t="s">
        <v>12</v>
      </c>
      <c r="AE36" t="s">
        <v>16</v>
      </c>
      <c r="AF36">
        <f t="shared" ref="AF36:AF40" si="28">COUNTIF(Z$35:Z$44,$AE36)</f>
        <v>2</v>
      </c>
      <c r="AG36">
        <f t="shared" si="26"/>
        <v>1</v>
      </c>
      <c r="AH36">
        <f t="shared" si="26"/>
        <v>1</v>
      </c>
      <c r="AI36">
        <f t="shared" si="26"/>
        <v>2</v>
      </c>
      <c r="AL36">
        <v>22</v>
      </c>
      <c r="AM36" t="s">
        <v>16</v>
      </c>
      <c r="AN36" t="s">
        <v>16</v>
      </c>
      <c r="AO36" t="s">
        <v>18</v>
      </c>
      <c r="AP36" t="s">
        <v>16</v>
      </c>
      <c r="AR36" t="s">
        <v>16</v>
      </c>
      <c r="AS36">
        <f t="shared" ref="AS36:AS40" si="29">COUNTIF(AM$35:AM$44,$AE36)</f>
        <v>3</v>
      </c>
      <c r="AT36">
        <f>COUNTIF(AN$35:AN$44,$AE36)</f>
        <v>6</v>
      </c>
      <c r="AU36">
        <f t="shared" ref="AU36:AU40" si="30">COUNTIF(AO$35:AO$44,$AE36)</f>
        <v>3</v>
      </c>
      <c r="AV36">
        <f>COUNTIF(AP$35:AP$44,$AE36)</f>
        <v>1</v>
      </c>
      <c r="AX36">
        <v>2</v>
      </c>
      <c r="AY36">
        <v>20.52</v>
      </c>
      <c r="AZ36">
        <v>54.68</v>
      </c>
      <c r="BA36">
        <v>0.37</v>
      </c>
    </row>
    <row r="37" spans="3:53" x14ac:dyDescent="0.25">
      <c r="C37">
        <v>23</v>
      </c>
      <c r="D37">
        <v>76.099999999999994</v>
      </c>
      <c r="E37">
        <v>77.900000000000006</v>
      </c>
      <c r="F37">
        <v>74.8</v>
      </c>
      <c r="G37">
        <v>74</v>
      </c>
      <c r="H37">
        <v>75.3</v>
      </c>
      <c r="J37">
        <v>23</v>
      </c>
      <c r="K37">
        <v>121.38</v>
      </c>
      <c r="L37">
        <v>172.74</v>
      </c>
      <c r="M37">
        <v>449.16</v>
      </c>
      <c r="N37">
        <v>553.32000000000005</v>
      </c>
      <c r="O37">
        <v>209</v>
      </c>
      <c r="Q37">
        <v>23</v>
      </c>
      <c r="R37">
        <v>121.38</v>
      </c>
      <c r="S37">
        <f t="shared" si="23"/>
        <v>51.360000000000014</v>
      </c>
      <c r="T37">
        <f t="shared" si="24"/>
        <v>276.42</v>
      </c>
      <c r="U37">
        <f t="shared" si="25"/>
        <v>104.16000000000003</v>
      </c>
      <c r="V37">
        <v>553.32000000000005</v>
      </c>
      <c r="W37">
        <v>209</v>
      </c>
      <c r="Y37">
        <v>23</v>
      </c>
      <c r="Z37" t="s">
        <v>15</v>
      </c>
      <c r="AA37" t="s">
        <v>15</v>
      </c>
      <c r="AB37" t="s">
        <v>15</v>
      </c>
      <c r="AC37" t="s">
        <v>12</v>
      </c>
      <c r="AE37" t="s">
        <v>12</v>
      </c>
      <c r="AF37">
        <f t="shared" si="28"/>
        <v>5</v>
      </c>
      <c r="AG37">
        <f t="shared" si="26"/>
        <v>5</v>
      </c>
      <c r="AH37">
        <f t="shared" si="26"/>
        <v>5</v>
      </c>
      <c r="AI37">
        <f t="shared" si="26"/>
        <v>6</v>
      </c>
      <c r="AL37">
        <v>23</v>
      </c>
      <c r="AM37" t="s">
        <v>12</v>
      </c>
      <c r="AN37" t="s">
        <v>12</v>
      </c>
      <c r="AO37" t="s">
        <v>12</v>
      </c>
      <c r="AP37" t="s">
        <v>15</v>
      </c>
      <c r="AR37" t="s">
        <v>12</v>
      </c>
      <c r="AS37">
        <f t="shared" si="29"/>
        <v>2</v>
      </c>
      <c r="AT37">
        <f>COUNTIF(AN$35:AN$44,$AE37)</f>
        <v>2</v>
      </c>
      <c r="AU37">
        <f t="shared" si="30"/>
        <v>2</v>
      </c>
      <c r="AV37">
        <f>COUNTIF(AP$35:AP$44,$AE37)</f>
        <v>1</v>
      </c>
      <c r="AX37">
        <v>3</v>
      </c>
      <c r="AY37">
        <v>93.76</v>
      </c>
      <c r="AZ37">
        <v>145.05000000000001</v>
      </c>
      <c r="BA37">
        <v>0.64</v>
      </c>
    </row>
    <row r="38" spans="3:53" x14ac:dyDescent="0.25">
      <c r="C38">
        <v>24</v>
      </c>
      <c r="J38">
        <v>24</v>
      </c>
      <c r="K38">
        <v>232.08</v>
      </c>
      <c r="L38">
        <v>315.48</v>
      </c>
      <c r="M38">
        <v>442.59</v>
      </c>
      <c r="N38">
        <v>577.79999999999995</v>
      </c>
      <c r="O38">
        <v>206</v>
      </c>
      <c r="Q38">
        <v>24</v>
      </c>
      <c r="R38">
        <v>232.08</v>
      </c>
      <c r="S38">
        <f t="shared" si="23"/>
        <v>83.4</v>
      </c>
      <c r="T38">
        <f t="shared" si="24"/>
        <v>127.10999999999996</v>
      </c>
      <c r="U38">
        <f t="shared" si="25"/>
        <v>135.20999999999998</v>
      </c>
      <c r="V38">
        <v>577.79999999999995</v>
      </c>
      <c r="W38">
        <v>206</v>
      </c>
      <c r="Y38">
        <v>24</v>
      </c>
      <c r="Z38" t="s">
        <v>12</v>
      </c>
      <c r="AA38" t="s">
        <v>12</v>
      </c>
      <c r="AB38" t="s">
        <v>12</v>
      </c>
      <c r="AC38" t="s">
        <v>12</v>
      </c>
      <c r="AE38" t="s">
        <v>13</v>
      </c>
      <c r="AF38">
        <f t="shared" si="28"/>
        <v>0</v>
      </c>
      <c r="AG38">
        <f t="shared" si="26"/>
        <v>0</v>
      </c>
      <c r="AH38">
        <f t="shared" si="26"/>
        <v>0</v>
      </c>
      <c r="AI38">
        <f t="shared" si="26"/>
        <v>0</v>
      </c>
      <c r="AL38">
        <v>24</v>
      </c>
      <c r="AM38" t="s">
        <v>15</v>
      </c>
      <c r="AN38" t="s">
        <v>16</v>
      </c>
      <c r="AO38" t="s">
        <v>15</v>
      </c>
      <c r="AP38" t="s">
        <v>15</v>
      </c>
      <c r="AR38" t="s">
        <v>13</v>
      </c>
      <c r="AS38">
        <f t="shared" si="29"/>
        <v>0</v>
      </c>
      <c r="AT38">
        <f>COUNTIF(AN$35:AN$44,$AE38)</f>
        <v>0</v>
      </c>
      <c r="AU38">
        <f t="shared" si="30"/>
        <v>0</v>
      </c>
      <c r="AV38">
        <f>COUNTIF(AP$35:AP$44,$AE38)</f>
        <v>0</v>
      </c>
      <c r="AX38">
        <v>4</v>
      </c>
    </row>
    <row r="39" spans="3:53" x14ac:dyDescent="0.25">
      <c r="C39">
        <v>25</v>
      </c>
      <c r="D39">
        <v>74.8</v>
      </c>
      <c r="E39">
        <v>74.5</v>
      </c>
      <c r="F39">
        <v>74.099999999999994</v>
      </c>
      <c r="G39">
        <v>74.2</v>
      </c>
      <c r="H39">
        <v>74.3</v>
      </c>
      <c r="J39">
        <v>25</v>
      </c>
      <c r="K39">
        <v>184.43</v>
      </c>
      <c r="L39">
        <v>387.53</v>
      </c>
      <c r="M39">
        <v>892.47</v>
      </c>
      <c r="N39">
        <v>984.87</v>
      </c>
      <c r="O39">
        <v>217</v>
      </c>
      <c r="Q39">
        <v>25</v>
      </c>
      <c r="R39">
        <v>184.43</v>
      </c>
      <c r="S39">
        <f t="shared" si="23"/>
        <v>203.09999999999997</v>
      </c>
      <c r="T39">
        <f t="shared" si="24"/>
        <v>504.94000000000005</v>
      </c>
      <c r="U39">
        <f t="shared" si="25"/>
        <v>92.399999999999977</v>
      </c>
      <c r="V39">
        <v>984.87</v>
      </c>
      <c r="W39">
        <v>217</v>
      </c>
      <c r="Y39">
        <v>25</v>
      </c>
      <c r="Z39" t="s">
        <v>12</v>
      </c>
      <c r="AA39" t="s">
        <v>12</v>
      </c>
      <c r="AB39" t="s">
        <v>12</v>
      </c>
      <c r="AC39" t="s">
        <v>12</v>
      </c>
      <c r="AE39" t="s">
        <v>14</v>
      </c>
      <c r="AF39">
        <f t="shared" si="28"/>
        <v>0</v>
      </c>
      <c r="AG39">
        <f t="shared" si="26"/>
        <v>1</v>
      </c>
      <c r="AH39">
        <f t="shared" si="26"/>
        <v>1</v>
      </c>
      <c r="AI39">
        <f t="shared" si="26"/>
        <v>0</v>
      </c>
      <c r="AL39">
        <v>25</v>
      </c>
      <c r="AM39" t="s">
        <v>16</v>
      </c>
      <c r="AN39" t="s">
        <v>16</v>
      </c>
      <c r="AO39" t="s">
        <v>16</v>
      </c>
      <c r="AP39" t="s">
        <v>15</v>
      </c>
      <c r="AR39" t="s">
        <v>14</v>
      </c>
      <c r="AS39">
        <f t="shared" si="29"/>
        <v>1</v>
      </c>
      <c r="AT39">
        <f>COUNTIF(AN$35:AN$44,$AE39)</f>
        <v>0</v>
      </c>
      <c r="AU39">
        <f t="shared" si="30"/>
        <v>0</v>
      </c>
      <c r="AV39">
        <f>COUNTIF(AP$35:AP$44,$AE39)</f>
        <v>1</v>
      </c>
      <c r="AX39">
        <v>5</v>
      </c>
      <c r="AY39">
        <v>61.56</v>
      </c>
      <c r="AZ39">
        <v>134.31</v>
      </c>
      <c r="BA39">
        <v>0.45</v>
      </c>
    </row>
    <row r="40" spans="3:53" x14ac:dyDescent="0.25">
      <c r="C40">
        <v>26</v>
      </c>
      <c r="D40">
        <v>74.599999999999994</v>
      </c>
      <c r="E40">
        <v>73.3</v>
      </c>
      <c r="F40">
        <v>74.900000000000006</v>
      </c>
      <c r="G40">
        <v>73</v>
      </c>
      <c r="H40">
        <v>74.3</v>
      </c>
      <c r="J40">
        <v>26</v>
      </c>
      <c r="K40">
        <v>139.22</v>
      </c>
      <c r="L40">
        <v>291.85000000000002</v>
      </c>
      <c r="M40">
        <v>828.13</v>
      </c>
      <c r="N40">
        <v>988.76</v>
      </c>
      <c r="O40">
        <v>143</v>
      </c>
      <c r="Q40">
        <v>26</v>
      </c>
      <c r="R40">
        <v>139.22</v>
      </c>
      <c r="S40">
        <f t="shared" si="23"/>
        <v>152.63000000000002</v>
      </c>
      <c r="T40">
        <f t="shared" si="24"/>
        <v>536.28</v>
      </c>
      <c r="U40">
        <f t="shared" si="25"/>
        <v>160.63</v>
      </c>
      <c r="V40">
        <v>988.76</v>
      </c>
      <c r="W40">
        <v>143</v>
      </c>
      <c r="Y40">
        <v>26</v>
      </c>
      <c r="Z40" t="s">
        <v>12</v>
      </c>
      <c r="AA40" t="s">
        <v>12</v>
      </c>
      <c r="AB40" t="s">
        <v>12</v>
      </c>
      <c r="AC40" t="s">
        <v>12</v>
      </c>
      <c r="AE40" t="s">
        <v>20</v>
      </c>
      <c r="AF40">
        <f t="shared" si="28"/>
        <v>0</v>
      </c>
      <c r="AG40">
        <f t="shared" si="26"/>
        <v>0</v>
      </c>
      <c r="AH40">
        <f t="shared" si="26"/>
        <v>0</v>
      </c>
      <c r="AI40">
        <f t="shared" si="26"/>
        <v>0</v>
      </c>
      <c r="AL40">
        <v>26</v>
      </c>
      <c r="AM40" t="s">
        <v>16</v>
      </c>
      <c r="AN40" t="s">
        <v>16</v>
      </c>
      <c r="AO40" t="s">
        <v>16</v>
      </c>
      <c r="AP40" t="s">
        <v>15</v>
      </c>
      <c r="AR40" t="s">
        <v>20</v>
      </c>
      <c r="AS40">
        <f t="shared" si="29"/>
        <v>0</v>
      </c>
      <c r="AT40">
        <f>COUNTIF(AN$35:AN$44,$AE40)</f>
        <v>0</v>
      </c>
      <c r="AU40">
        <f t="shared" si="30"/>
        <v>0</v>
      </c>
      <c r="AV40">
        <f>COUNTIF(AP$35:AP$44,$AE40)</f>
        <v>0</v>
      </c>
      <c r="AX40">
        <v>6</v>
      </c>
      <c r="AY40">
        <v>120.55</v>
      </c>
      <c r="AZ40">
        <v>180.37</v>
      </c>
      <c r="BA40">
        <v>0.66</v>
      </c>
    </row>
    <row r="41" spans="3:53" x14ac:dyDescent="0.25">
      <c r="C41">
        <v>27</v>
      </c>
      <c r="J41">
        <v>27</v>
      </c>
      <c r="K41">
        <v>300.69</v>
      </c>
      <c r="L41">
        <v>334.34</v>
      </c>
      <c r="M41">
        <v>629.13</v>
      </c>
      <c r="N41">
        <v>765.03</v>
      </c>
      <c r="O41">
        <v>254</v>
      </c>
      <c r="Q41">
        <v>27</v>
      </c>
      <c r="R41">
        <v>300.69</v>
      </c>
      <c r="S41">
        <f t="shared" si="23"/>
        <v>33.649999999999977</v>
      </c>
      <c r="T41">
        <f t="shared" si="24"/>
        <v>294.79000000000002</v>
      </c>
      <c r="U41">
        <f t="shared" si="25"/>
        <v>135.89999999999998</v>
      </c>
      <c r="V41">
        <v>765.03</v>
      </c>
      <c r="W41">
        <v>254</v>
      </c>
      <c r="Y41">
        <v>27</v>
      </c>
      <c r="Z41" t="s">
        <v>15</v>
      </c>
      <c r="AA41" t="s">
        <v>15</v>
      </c>
      <c r="AB41" t="s">
        <v>15</v>
      </c>
      <c r="AC41" t="s">
        <v>15</v>
      </c>
      <c r="AL41">
        <v>27</v>
      </c>
      <c r="AM41" t="s">
        <v>12</v>
      </c>
      <c r="AN41" t="s">
        <v>16</v>
      </c>
      <c r="AO41" t="s">
        <v>12</v>
      </c>
      <c r="AP41" t="s">
        <v>12</v>
      </c>
      <c r="AX41">
        <v>7</v>
      </c>
    </row>
    <row r="42" spans="3:53" x14ac:dyDescent="0.25">
      <c r="C42">
        <v>28</v>
      </c>
      <c r="D42">
        <v>71.7</v>
      </c>
      <c r="E42">
        <v>73.900000000000006</v>
      </c>
      <c r="F42">
        <v>73.8</v>
      </c>
      <c r="G42">
        <v>71.599999999999994</v>
      </c>
      <c r="H42">
        <v>72.900000000000006</v>
      </c>
      <c r="J42">
        <v>28</v>
      </c>
      <c r="K42">
        <v>155.91</v>
      </c>
      <c r="L42">
        <v>209.78</v>
      </c>
      <c r="M42">
        <v>419.95</v>
      </c>
      <c r="N42">
        <v>477.05</v>
      </c>
      <c r="O42">
        <v>109</v>
      </c>
      <c r="Q42">
        <v>28</v>
      </c>
      <c r="R42">
        <v>155.91</v>
      </c>
      <c r="S42">
        <f t="shared" si="23"/>
        <v>53.870000000000005</v>
      </c>
      <c r="T42">
        <f t="shared" si="24"/>
        <v>210.17</v>
      </c>
      <c r="U42">
        <f t="shared" si="25"/>
        <v>57.100000000000023</v>
      </c>
      <c r="V42">
        <v>477.05</v>
      </c>
      <c r="W42">
        <v>109</v>
      </c>
      <c r="Y42">
        <v>28</v>
      </c>
      <c r="Z42" t="s">
        <v>16</v>
      </c>
      <c r="AA42" t="s">
        <v>15</v>
      </c>
      <c r="AB42" t="s">
        <v>16</v>
      </c>
      <c r="AC42" t="s">
        <v>16</v>
      </c>
      <c r="AL42">
        <v>28</v>
      </c>
      <c r="AM42" t="s">
        <v>15</v>
      </c>
      <c r="AN42" t="s">
        <v>16</v>
      </c>
      <c r="AO42" t="s">
        <v>15</v>
      </c>
      <c r="AP42" t="s">
        <v>15</v>
      </c>
      <c r="AX42">
        <v>8</v>
      </c>
      <c r="AY42">
        <v>15.45</v>
      </c>
      <c r="AZ42">
        <v>68.5</v>
      </c>
      <c r="BA42">
        <v>0.22</v>
      </c>
    </row>
    <row r="43" spans="3:53" x14ac:dyDescent="0.25">
      <c r="C43">
        <v>29</v>
      </c>
      <c r="D43">
        <v>77.099999999999994</v>
      </c>
      <c r="E43">
        <v>78.8</v>
      </c>
      <c r="F43">
        <v>77.599999999999994</v>
      </c>
      <c r="G43">
        <v>78.900000000000006</v>
      </c>
      <c r="H43">
        <v>77.8</v>
      </c>
      <c r="J43">
        <v>29</v>
      </c>
      <c r="K43">
        <v>218.32</v>
      </c>
      <c r="L43">
        <v>328.63</v>
      </c>
      <c r="M43">
        <v>858.46</v>
      </c>
      <c r="N43">
        <v>958.24</v>
      </c>
      <c r="O43">
        <v>393</v>
      </c>
      <c r="Q43">
        <v>29</v>
      </c>
      <c r="R43">
        <v>218.32</v>
      </c>
      <c r="S43">
        <f t="shared" si="23"/>
        <v>110.31</v>
      </c>
      <c r="T43">
        <f t="shared" si="24"/>
        <v>529.83000000000004</v>
      </c>
      <c r="U43">
        <f t="shared" si="25"/>
        <v>99.779999999999973</v>
      </c>
      <c r="V43">
        <v>958.24</v>
      </c>
      <c r="W43">
        <v>393</v>
      </c>
      <c r="Y43">
        <v>29</v>
      </c>
      <c r="Z43" t="s">
        <v>15</v>
      </c>
      <c r="AA43" t="s">
        <v>14</v>
      </c>
      <c r="AB43" t="s">
        <v>14</v>
      </c>
      <c r="AC43" t="s">
        <v>15</v>
      </c>
      <c r="AL43">
        <v>29</v>
      </c>
      <c r="AM43" t="s">
        <v>14</v>
      </c>
      <c r="AN43" t="s">
        <v>15</v>
      </c>
      <c r="AO43" t="s">
        <v>15</v>
      </c>
      <c r="AP43" t="s">
        <v>14</v>
      </c>
      <c r="AX43">
        <v>9</v>
      </c>
      <c r="AY43">
        <v>20.87</v>
      </c>
      <c r="AZ43">
        <v>71.84</v>
      </c>
      <c r="BA43">
        <v>0.28999999999999998</v>
      </c>
    </row>
    <row r="44" spans="3:53" x14ac:dyDescent="0.25">
      <c r="C44">
        <v>30</v>
      </c>
      <c r="D44">
        <v>71.099999999999994</v>
      </c>
      <c r="E44">
        <v>72.2</v>
      </c>
      <c r="F44">
        <v>71.400000000000006</v>
      </c>
      <c r="G44">
        <v>69.3</v>
      </c>
      <c r="H44">
        <v>71.099999999999994</v>
      </c>
      <c r="J44">
        <v>30</v>
      </c>
      <c r="K44">
        <v>338.83</v>
      </c>
      <c r="L44">
        <v>383.17</v>
      </c>
      <c r="M44">
        <v>960.71</v>
      </c>
      <c r="N44">
        <v>1063.51</v>
      </c>
      <c r="O44">
        <v>248</v>
      </c>
      <c r="Q44">
        <v>30</v>
      </c>
      <c r="R44">
        <v>338.83</v>
      </c>
      <c r="S44">
        <f t="shared" si="23"/>
        <v>44.340000000000032</v>
      </c>
      <c r="T44">
        <f t="shared" si="24"/>
        <v>577.54</v>
      </c>
      <c r="U44">
        <f t="shared" si="25"/>
        <v>102.79999999999995</v>
      </c>
      <c r="V44">
        <v>1063.51</v>
      </c>
      <c r="W44">
        <v>248</v>
      </c>
      <c r="Y44">
        <v>30</v>
      </c>
      <c r="Z44" t="s">
        <v>12</v>
      </c>
      <c r="AA44" t="s">
        <v>12</v>
      </c>
      <c r="AB44" t="s">
        <v>12</v>
      </c>
      <c r="AC44" t="s">
        <v>12</v>
      </c>
      <c r="AL44">
        <v>30</v>
      </c>
      <c r="AM44" t="s">
        <v>15</v>
      </c>
      <c r="AN44" t="s">
        <v>15</v>
      </c>
      <c r="AO44" t="s">
        <v>15</v>
      </c>
      <c r="AP44" t="s">
        <v>15</v>
      </c>
      <c r="AX44">
        <v>10</v>
      </c>
      <c r="AY44">
        <v>61.18</v>
      </c>
      <c r="AZ44">
        <v>139.31</v>
      </c>
      <c r="BA44">
        <v>0.43</v>
      </c>
    </row>
    <row r="45" spans="3:53" x14ac:dyDescent="0.25">
      <c r="Q45" t="s">
        <v>5</v>
      </c>
      <c r="R45">
        <f t="shared" ref="R45:W45" si="31">AVERAGE(R35:R44)</f>
        <v>272.15999999999997</v>
      </c>
      <c r="S45">
        <f t="shared" si="31"/>
        <v>85.76</v>
      </c>
      <c r="T45">
        <f t="shared" si="31"/>
        <v>380.58699999999999</v>
      </c>
      <c r="U45">
        <f t="shared" si="31"/>
        <v>110.36100000000002</v>
      </c>
      <c r="V45">
        <f t="shared" si="31"/>
        <v>848.86800000000005</v>
      </c>
      <c r="W45">
        <f t="shared" si="31"/>
        <v>227</v>
      </c>
    </row>
    <row r="46" spans="3:53" x14ac:dyDescent="0.25">
      <c r="Q46" t="s">
        <v>22</v>
      </c>
      <c r="R46">
        <f>MIN(R35:R44)</f>
        <v>121.38</v>
      </c>
      <c r="S46">
        <f t="shared" ref="S46:W46" si="32">MIN(S35:S44)</f>
        <v>33.649999999999977</v>
      </c>
      <c r="T46">
        <f t="shared" si="32"/>
        <v>127.10999999999996</v>
      </c>
      <c r="U46">
        <f t="shared" si="32"/>
        <v>57.100000000000023</v>
      </c>
      <c r="V46">
        <f t="shared" si="32"/>
        <v>477.05</v>
      </c>
      <c r="W46">
        <f t="shared" si="32"/>
        <v>109</v>
      </c>
    </row>
    <row r="47" spans="3:53" x14ac:dyDescent="0.25">
      <c r="Q47" t="s">
        <v>23</v>
      </c>
      <c r="R47">
        <f>MAX(R35:R44)</f>
        <v>704.49</v>
      </c>
      <c r="S47">
        <f t="shared" ref="S47:W47" si="33">MAX(S35:S44)</f>
        <v>203.09999999999997</v>
      </c>
      <c r="T47">
        <f t="shared" si="33"/>
        <v>577.54</v>
      </c>
      <c r="U47">
        <f t="shared" si="33"/>
        <v>160.63</v>
      </c>
      <c r="V47">
        <f t="shared" si="33"/>
        <v>1078.95</v>
      </c>
      <c r="W47">
        <f t="shared" si="33"/>
        <v>393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Rodriguez Villaverde</dc:creator>
  <cp:lastModifiedBy>Alexandre Rodriguez Villaverde</cp:lastModifiedBy>
  <dcterms:created xsi:type="dcterms:W3CDTF">2025-06-17T13:33:42Z</dcterms:created>
  <dcterms:modified xsi:type="dcterms:W3CDTF">2025-06-24T21:45:44Z</dcterms:modified>
</cp:coreProperties>
</file>