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an\Downloads\"/>
    </mc:Choice>
  </mc:AlternateContent>
  <xr:revisionPtr revIDLastSave="0" documentId="13_ncr:1_{5193A0BB-76B3-41EE-A957-9DCD62DCA89C}" xr6:coauthVersionLast="47" xr6:coauthVersionMax="47" xr10:uidLastSave="{00000000-0000-0000-0000-000000000000}"/>
  <bookViews>
    <workbookView xWindow="-108" yWindow="-108" windowWidth="23256" windowHeight="12456" activeTab="1" xr2:uid="{C7B5DDD6-22D4-46DA-8346-FA33194B9981}"/>
  </bookViews>
  <sheets>
    <sheet name="Sheet1" sheetId="1" r:id="rId1"/>
    <sheet name="Sheet3" sheetId="3" r:id="rId2"/>
    <sheet name="Sheet4" sheetId="4" r:id="rId3"/>
    <sheet name="Sheet2" sheetId="2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3" l="1"/>
  <c r="M2" i="3"/>
  <c r="N2" i="3"/>
  <c r="K2" i="3"/>
  <c r="N42" i="3"/>
  <c r="M42" i="3"/>
  <c r="L42" i="3"/>
  <c r="K42" i="3"/>
  <c r="I42" i="3"/>
  <c r="H42" i="3"/>
  <c r="G42" i="3"/>
  <c r="N41" i="3"/>
  <c r="M41" i="3"/>
  <c r="L41" i="3"/>
  <c r="K41" i="3"/>
  <c r="I41" i="3"/>
  <c r="C41" i="3"/>
  <c r="N40" i="3"/>
  <c r="M40" i="3"/>
  <c r="L40" i="3"/>
  <c r="K40" i="3"/>
  <c r="I40" i="3"/>
  <c r="C40" i="3"/>
  <c r="N39" i="3"/>
  <c r="M39" i="3"/>
  <c r="L39" i="3"/>
  <c r="K39" i="3"/>
  <c r="I39" i="3"/>
  <c r="N38" i="3"/>
  <c r="M38" i="3"/>
  <c r="L38" i="3"/>
  <c r="K38" i="3"/>
  <c r="I38" i="3"/>
  <c r="N37" i="3"/>
  <c r="M37" i="3"/>
  <c r="L37" i="3"/>
  <c r="K37" i="3"/>
  <c r="I37" i="3"/>
  <c r="N36" i="3"/>
  <c r="M36" i="3"/>
  <c r="L36" i="3"/>
  <c r="K36" i="3"/>
  <c r="I36" i="3"/>
  <c r="N35" i="3"/>
  <c r="M35" i="3"/>
  <c r="L35" i="3"/>
  <c r="K35" i="3"/>
  <c r="I35" i="3"/>
  <c r="N34" i="3"/>
  <c r="M34" i="3"/>
  <c r="L34" i="3"/>
  <c r="K34" i="3"/>
  <c r="I34" i="3"/>
  <c r="N33" i="3"/>
  <c r="M33" i="3"/>
  <c r="L33" i="3"/>
  <c r="K33" i="3"/>
  <c r="I33" i="3"/>
  <c r="N32" i="3"/>
  <c r="M32" i="3"/>
  <c r="L32" i="3"/>
  <c r="K32" i="3"/>
  <c r="I32" i="3"/>
  <c r="N31" i="3"/>
  <c r="M31" i="3"/>
  <c r="L31" i="3"/>
  <c r="K31" i="3"/>
  <c r="I31" i="3"/>
  <c r="N30" i="3"/>
  <c r="M30" i="3"/>
  <c r="L30" i="3"/>
  <c r="K30" i="3"/>
  <c r="I30" i="3"/>
  <c r="N29" i="3"/>
  <c r="M29" i="3"/>
  <c r="L29" i="3"/>
  <c r="K29" i="3"/>
  <c r="I29" i="3"/>
  <c r="N28" i="3"/>
  <c r="M28" i="3"/>
  <c r="L28" i="3"/>
  <c r="K28" i="3"/>
  <c r="I28" i="3"/>
  <c r="N27" i="3"/>
  <c r="M27" i="3"/>
  <c r="L27" i="3"/>
  <c r="K27" i="3"/>
  <c r="I27" i="3"/>
  <c r="N26" i="3"/>
  <c r="M26" i="3"/>
  <c r="L26" i="3"/>
  <c r="K26" i="3"/>
  <c r="I26" i="3"/>
  <c r="N25" i="3"/>
  <c r="M25" i="3"/>
  <c r="L25" i="3"/>
  <c r="K25" i="3"/>
  <c r="I25" i="3"/>
  <c r="N24" i="3"/>
  <c r="M24" i="3"/>
  <c r="L24" i="3"/>
  <c r="K24" i="3"/>
  <c r="I24" i="3"/>
  <c r="N23" i="3"/>
  <c r="M23" i="3"/>
  <c r="L23" i="3"/>
  <c r="K23" i="3"/>
  <c r="I23" i="3"/>
  <c r="N22" i="3"/>
  <c r="M22" i="3"/>
  <c r="L22" i="3"/>
  <c r="K22" i="3"/>
  <c r="I22" i="3"/>
  <c r="N21" i="3"/>
  <c r="M21" i="3"/>
  <c r="L21" i="3"/>
  <c r="K21" i="3"/>
  <c r="I21" i="3"/>
  <c r="N20" i="3"/>
  <c r="M20" i="3"/>
  <c r="L20" i="3"/>
  <c r="K20" i="3"/>
  <c r="I20" i="3"/>
  <c r="N19" i="3"/>
  <c r="M19" i="3"/>
  <c r="L19" i="3"/>
  <c r="K19" i="3"/>
  <c r="I19" i="3"/>
  <c r="N18" i="3"/>
  <c r="M18" i="3"/>
  <c r="L18" i="3"/>
  <c r="K18" i="3"/>
  <c r="I18" i="3"/>
  <c r="N17" i="3"/>
  <c r="M17" i="3"/>
  <c r="L17" i="3"/>
  <c r="K17" i="3"/>
  <c r="I17" i="3"/>
  <c r="N16" i="3"/>
  <c r="M16" i="3"/>
  <c r="L16" i="3"/>
  <c r="K16" i="3"/>
  <c r="I16" i="3"/>
  <c r="N15" i="3"/>
  <c r="M15" i="3"/>
  <c r="L15" i="3"/>
  <c r="K15" i="3"/>
  <c r="I15" i="3"/>
  <c r="N14" i="3"/>
  <c r="M14" i="3"/>
  <c r="L14" i="3"/>
  <c r="K14" i="3"/>
  <c r="I14" i="3"/>
  <c r="N13" i="3"/>
  <c r="M13" i="3"/>
  <c r="L13" i="3"/>
  <c r="K13" i="3"/>
  <c r="I13" i="3"/>
  <c r="N12" i="3"/>
  <c r="M12" i="3"/>
  <c r="L12" i="3"/>
  <c r="K12" i="3"/>
  <c r="I12" i="3"/>
  <c r="N11" i="3"/>
  <c r="M11" i="3"/>
  <c r="L11" i="3"/>
  <c r="K11" i="3"/>
  <c r="I11" i="3"/>
  <c r="N10" i="3"/>
  <c r="M10" i="3"/>
  <c r="L10" i="3"/>
  <c r="K10" i="3"/>
  <c r="I10" i="3"/>
  <c r="N9" i="3"/>
  <c r="M9" i="3"/>
  <c r="L9" i="3"/>
  <c r="K9" i="3"/>
  <c r="I9" i="3"/>
  <c r="N8" i="3"/>
  <c r="M8" i="3"/>
  <c r="L8" i="3"/>
  <c r="K8" i="3"/>
  <c r="I8" i="3"/>
  <c r="N7" i="3"/>
  <c r="M7" i="3"/>
  <c r="L7" i="3"/>
  <c r="K7" i="3"/>
  <c r="I7" i="3"/>
  <c r="N6" i="3"/>
  <c r="M6" i="3"/>
  <c r="L6" i="3"/>
  <c r="K6" i="3"/>
  <c r="I6" i="3"/>
  <c r="N5" i="3"/>
  <c r="M5" i="3"/>
  <c r="L5" i="3"/>
  <c r="K5" i="3"/>
  <c r="I5" i="3"/>
  <c r="N4" i="3"/>
  <c r="M4" i="3"/>
  <c r="L4" i="3"/>
  <c r="K4" i="3"/>
  <c r="I4" i="3"/>
  <c r="N3" i="3"/>
  <c r="M3" i="3"/>
  <c r="L3" i="3"/>
  <c r="K3" i="3"/>
  <c r="I3" i="3"/>
  <c r="I2" i="3"/>
  <c r="I43" i="1"/>
  <c r="K43" i="1"/>
  <c r="L43" i="1"/>
  <c r="M43" i="1"/>
  <c r="N3" i="1"/>
  <c r="M3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3" i="1"/>
  <c r="K2" i="1"/>
  <c r="H2" i="2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2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I2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42" i="3" l="1"/>
  <c r="N42" i="2"/>
  <c r="M42" i="2"/>
  <c r="L42" i="2"/>
  <c r="K42" i="2"/>
  <c r="F42" i="2"/>
  <c r="P42" i="2" s="1"/>
  <c r="E42" i="2"/>
  <c r="O42" i="2" s="1"/>
  <c r="O41" i="2"/>
  <c r="N41" i="2"/>
  <c r="M41" i="2"/>
  <c r="L41" i="2"/>
  <c r="K41" i="2"/>
  <c r="F41" i="2"/>
  <c r="E41" i="2"/>
  <c r="P40" i="2"/>
  <c r="O40" i="2"/>
  <c r="N40" i="2"/>
  <c r="M40" i="2"/>
  <c r="L40" i="2"/>
  <c r="K40" i="2"/>
  <c r="F40" i="2"/>
  <c r="E40" i="2"/>
  <c r="B40" i="2"/>
  <c r="P39" i="2"/>
  <c r="N39" i="2"/>
  <c r="M39" i="2"/>
  <c r="L39" i="2"/>
  <c r="K39" i="2"/>
  <c r="F39" i="2"/>
  <c r="E39" i="2"/>
  <c r="O39" i="2" s="1"/>
  <c r="P38" i="2"/>
  <c r="N38" i="2"/>
  <c r="M38" i="2"/>
  <c r="L38" i="2"/>
  <c r="K38" i="2"/>
  <c r="F38" i="2"/>
  <c r="E38" i="2"/>
  <c r="N37" i="2"/>
  <c r="M37" i="2"/>
  <c r="L37" i="2"/>
  <c r="K37" i="2"/>
  <c r="F37" i="2"/>
  <c r="E37" i="2"/>
  <c r="O37" i="2" s="1"/>
  <c r="N36" i="2"/>
  <c r="M36" i="2"/>
  <c r="L36" i="2"/>
  <c r="K36" i="2"/>
  <c r="F36" i="2"/>
  <c r="P36" i="2" s="1"/>
  <c r="E36" i="2"/>
  <c r="N35" i="2"/>
  <c r="M35" i="2"/>
  <c r="L35" i="2"/>
  <c r="K35" i="2"/>
  <c r="F35" i="2"/>
  <c r="P35" i="2" s="1"/>
  <c r="E35" i="2"/>
  <c r="N34" i="2"/>
  <c r="M34" i="2"/>
  <c r="L34" i="2"/>
  <c r="K34" i="2"/>
  <c r="F34" i="2"/>
  <c r="P34" i="2" s="1"/>
  <c r="E34" i="2"/>
  <c r="O34" i="2" s="1"/>
  <c r="N33" i="2"/>
  <c r="M33" i="2"/>
  <c r="L33" i="2"/>
  <c r="K33" i="2"/>
  <c r="F33" i="2"/>
  <c r="P33" i="2" s="1"/>
  <c r="E33" i="2"/>
  <c r="O33" i="2" s="1"/>
  <c r="N32" i="2"/>
  <c r="M32" i="2"/>
  <c r="L32" i="2"/>
  <c r="K32" i="2"/>
  <c r="F32" i="2"/>
  <c r="E32" i="2"/>
  <c r="O32" i="2" s="1"/>
  <c r="N31" i="2"/>
  <c r="M31" i="2"/>
  <c r="L31" i="2"/>
  <c r="K31" i="2"/>
  <c r="F31" i="2"/>
  <c r="P31" i="2" s="1"/>
  <c r="E31" i="2"/>
  <c r="N30" i="2"/>
  <c r="M30" i="2"/>
  <c r="L30" i="2"/>
  <c r="K30" i="2"/>
  <c r="F30" i="2"/>
  <c r="P30" i="2" s="1"/>
  <c r="E30" i="2"/>
  <c r="N29" i="2"/>
  <c r="M29" i="2"/>
  <c r="L29" i="2"/>
  <c r="K29" i="2"/>
  <c r="F29" i="2"/>
  <c r="P29" i="2" s="1"/>
  <c r="E29" i="2"/>
  <c r="O29" i="2" s="1"/>
  <c r="N28" i="2"/>
  <c r="M28" i="2"/>
  <c r="L28" i="2"/>
  <c r="K28" i="2"/>
  <c r="F28" i="2"/>
  <c r="P28" i="2" s="1"/>
  <c r="E28" i="2"/>
  <c r="O28" i="2" s="1"/>
  <c r="N27" i="2"/>
  <c r="M27" i="2"/>
  <c r="L27" i="2"/>
  <c r="K27" i="2"/>
  <c r="F27" i="2"/>
  <c r="E27" i="2"/>
  <c r="N26" i="2"/>
  <c r="M26" i="2"/>
  <c r="L26" i="2"/>
  <c r="K26" i="2"/>
  <c r="F26" i="2"/>
  <c r="P26" i="2" s="1"/>
  <c r="E26" i="2"/>
  <c r="N25" i="2"/>
  <c r="M25" i="2"/>
  <c r="L25" i="2"/>
  <c r="K25" i="2"/>
  <c r="F25" i="2"/>
  <c r="P25" i="2" s="1"/>
  <c r="E25" i="2"/>
  <c r="O26" i="2" s="1"/>
  <c r="N24" i="2"/>
  <c r="M24" i="2"/>
  <c r="L24" i="2"/>
  <c r="K24" i="2"/>
  <c r="F24" i="2"/>
  <c r="P24" i="2" s="1"/>
  <c r="E24" i="2"/>
  <c r="O24" i="2" s="1"/>
  <c r="N23" i="2"/>
  <c r="M23" i="2"/>
  <c r="L23" i="2"/>
  <c r="K23" i="2"/>
  <c r="F23" i="2"/>
  <c r="E23" i="2"/>
  <c r="O23" i="2" s="1"/>
  <c r="N22" i="2"/>
  <c r="M22" i="2"/>
  <c r="L22" i="2"/>
  <c r="K22" i="2"/>
  <c r="F22" i="2"/>
  <c r="P22" i="2" s="1"/>
  <c r="E22" i="2"/>
  <c r="N21" i="2"/>
  <c r="M21" i="2"/>
  <c r="L21" i="2"/>
  <c r="K21" i="2"/>
  <c r="F21" i="2"/>
  <c r="P21" i="2" s="1"/>
  <c r="E21" i="2"/>
  <c r="O21" i="2" s="1"/>
  <c r="N20" i="2"/>
  <c r="M20" i="2"/>
  <c r="L20" i="2"/>
  <c r="K20" i="2"/>
  <c r="F20" i="2"/>
  <c r="P20" i="2" s="1"/>
  <c r="E20" i="2"/>
  <c r="O20" i="2" s="1"/>
  <c r="N19" i="2"/>
  <c r="M19" i="2"/>
  <c r="L19" i="2"/>
  <c r="K19" i="2"/>
  <c r="F19" i="2"/>
  <c r="E19" i="2"/>
  <c r="O19" i="2" s="1"/>
  <c r="N18" i="2"/>
  <c r="M18" i="2"/>
  <c r="L18" i="2"/>
  <c r="K18" i="2"/>
  <c r="F18" i="2"/>
  <c r="P18" i="2" s="1"/>
  <c r="E18" i="2"/>
  <c r="N17" i="2"/>
  <c r="M17" i="2"/>
  <c r="L17" i="2"/>
  <c r="K17" i="2"/>
  <c r="F17" i="2"/>
  <c r="P17" i="2" s="1"/>
  <c r="E17" i="2"/>
  <c r="O17" i="2" s="1"/>
  <c r="N16" i="2"/>
  <c r="M16" i="2"/>
  <c r="L16" i="2"/>
  <c r="K16" i="2"/>
  <c r="F16" i="2"/>
  <c r="P16" i="2" s="1"/>
  <c r="E16" i="2"/>
  <c r="O16" i="2" s="1"/>
  <c r="N15" i="2"/>
  <c r="M15" i="2"/>
  <c r="L15" i="2"/>
  <c r="K15" i="2"/>
  <c r="F15" i="2"/>
  <c r="E15" i="2"/>
  <c r="O15" i="2" s="1"/>
  <c r="N14" i="2"/>
  <c r="M14" i="2"/>
  <c r="L14" i="2"/>
  <c r="K14" i="2"/>
  <c r="F14" i="2"/>
  <c r="P14" i="2" s="1"/>
  <c r="E14" i="2"/>
  <c r="N13" i="2"/>
  <c r="M13" i="2"/>
  <c r="L13" i="2"/>
  <c r="K13" i="2"/>
  <c r="F13" i="2"/>
  <c r="P13" i="2" s="1"/>
  <c r="E13" i="2"/>
  <c r="O13" i="2" s="1"/>
  <c r="N12" i="2"/>
  <c r="M12" i="2"/>
  <c r="L12" i="2"/>
  <c r="K12" i="2"/>
  <c r="F12" i="2"/>
  <c r="P12" i="2" s="1"/>
  <c r="E12" i="2"/>
  <c r="O12" i="2" s="1"/>
  <c r="N11" i="2"/>
  <c r="M11" i="2"/>
  <c r="L11" i="2"/>
  <c r="K11" i="2"/>
  <c r="F11" i="2"/>
  <c r="E11" i="2"/>
  <c r="O11" i="2" s="1"/>
  <c r="N10" i="2"/>
  <c r="M10" i="2"/>
  <c r="L10" i="2"/>
  <c r="K10" i="2"/>
  <c r="F10" i="2"/>
  <c r="P10" i="2" s="1"/>
  <c r="E10" i="2"/>
  <c r="N9" i="2"/>
  <c r="M9" i="2"/>
  <c r="L9" i="2"/>
  <c r="K9" i="2"/>
  <c r="F9" i="2"/>
  <c r="P9" i="2" s="1"/>
  <c r="E9" i="2"/>
  <c r="O9" i="2" s="1"/>
  <c r="N8" i="2"/>
  <c r="M8" i="2"/>
  <c r="L8" i="2"/>
  <c r="K8" i="2"/>
  <c r="F8" i="2"/>
  <c r="P8" i="2" s="1"/>
  <c r="E8" i="2"/>
  <c r="O8" i="2" s="1"/>
  <c r="N7" i="2"/>
  <c r="M7" i="2"/>
  <c r="L7" i="2"/>
  <c r="K7" i="2"/>
  <c r="F7" i="2"/>
  <c r="E7" i="2"/>
  <c r="O7" i="2" s="1"/>
  <c r="N6" i="2"/>
  <c r="M6" i="2"/>
  <c r="L6" i="2"/>
  <c r="K6" i="2"/>
  <c r="F6" i="2"/>
  <c r="P6" i="2" s="1"/>
  <c r="E6" i="2"/>
  <c r="N5" i="2"/>
  <c r="M5" i="2"/>
  <c r="L5" i="2"/>
  <c r="K5" i="2"/>
  <c r="F5" i="2"/>
  <c r="P5" i="2" s="1"/>
  <c r="E5" i="2"/>
  <c r="O5" i="2" s="1"/>
  <c r="N4" i="2"/>
  <c r="M4" i="2"/>
  <c r="L4" i="2"/>
  <c r="K4" i="2"/>
  <c r="F4" i="2"/>
  <c r="P4" i="2" s="1"/>
  <c r="E4" i="2"/>
  <c r="O4" i="2" s="1"/>
  <c r="N3" i="2"/>
  <c r="M3" i="2"/>
  <c r="L3" i="2"/>
  <c r="K3" i="2"/>
  <c r="F3" i="2"/>
  <c r="E3" i="2"/>
  <c r="K2" i="2"/>
  <c r="F2" i="2"/>
  <c r="E2" i="2"/>
  <c r="H43" i="1"/>
  <c r="N43" i="1" s="1"/>
  <c r="G43" i="1"/>
  <c r="I42" i="1"/>
  <c r="I41" i="1"/>
  <c r="C41" i="1"/>
  <c r="C42" i="1" s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P37" i="2" l="1"/>
  <c r="P32" i="2"/>
  <c r="P3" i="2"/>
  <c r="P7" i="2"/>
  <c r="P11" i="2"/>
  <c r="P15" i="2"/>
  <c r="P19" i="2"/>
  <c r="P23" i="2"/>
  <c r="P27" i="2"/>
  <c r="O6" i="2"/>
  <c r="O10" i="2"/>
  <c r="O14" i="2"/>
  <c r="O18" i="2"/>
  <c r="O22" i="2"/>
  <c r="O31" i="2"/>
  <c r="O36" i="2"/>
  <c r="O30" i="2"/>
  <c r="O38" i="2"/>
  <c r="P41" i="2"/>
  <c r="O3" i="2"/>
  <c r="O25" i="2"/>
  <c r="O27" i="2"/>
  <c r="O35" i="2"/>
  <c r="B41" i="2"/>
  <c r="B42" i="2" s="1"/>
  <c r="C43" i="1"/>
</calcChain>
</file>

<file path=xl/sharedStrings.xml><?xml version="1.0" encoding="utf-8"?>
<sst xmlns="http://schemas.openxmlformats.org/spreadsheetml/2006/main" count="55" uniqueCount="31">
  <si>
    <t>Years</t>
  </si>
  <si>
    <t>GDP Per Capita</t>
  </si>
  <si>
    <t>Fertility Rate</t>
  </si>
  <si>
    <t>Services Sector (Value Added)</t>
  </si>
  <si>
    <t>Value added Agri</t>
  </si>
  <si>
    <t>Manufacturing Sector (Value Added)</t>
  </si>
  <si>
    <t>Exports</t>
  </si>
  <si>
    <t>Imports</t>
  </si>
  <si>
    <t>logGDPPC</t>
  </si>
  <si>
    <t>Value Added in Services growth</t>
  </si>
  <si>
    <t>Value Added in Manufacturing growth</t>
  </si>
  <si>
    <t>Imports Growth</t>
  </si>
  <si>
    <t>Exports Growth</t>
  </si>
  <si>
    <t>Value Added in Agriculture growth</t>
  </si>
  <si>
    <t>LnGDPPC</t>
  </si>
  <si>
    <t>FDAgrigrow</t>
  </si>
  <si>
    <t>FDMAnuGrow</t>
  </si>
  <si>
    <t>FD Service grow</t>
  </si>
  <si>
    <t>FD imp grow</t>
  </si>
  <si>
    <t>FD expgrow</t>
  </si>
  <si>
    <t>GDP PC Growth</t>
  </si>
  <si>
    <t>logDPPC growth</t>
  </si>
  <si>
    <t>GDP</t>
  </si>
  <si>
    <t>Value Added by service(part of GDP)</t>
  </si>
  <si>
    <t>Value Added by manu(part of GDP)</t>
  </si>
  <si>
    <t>Value Added by agri(part of GDP)</t>
  </si>
  <si>
    <t>Imports by GDP</t>
  </si>
  <si>
    <t>Choices</t>
  </si>
  <si>
    <t>Service</t>
  </si>
  <si>
    <t>Manufacturing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</si>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</sst>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f2873f3e6611522c/Desktop/Ethiopia%20per%20capita.xlsx" TargetMode="External"/><Relationship Id="rId1" Type="http://schemas.openxmlformats.org/officeDocument/2006/relationships/externalLinkPath" Target="https://d.docs.live.net/f2873f3e6611522c/Desktop/Ethiopia%20per%20capi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"/>
      <sheetName val="Growth"/>
      <sheetName val="1st difference"/>
      <sheetName val="log FD"/>
      <sheetName val="2nd Difference"/>
      <sheetName val="Forecasting"/>
      <sheetName val="CAGR"/>
    </sheetNames>
    <sheetDataSet>
      <sheetData sheetId="0">
        <row r="2">
          <cell r="G2">
            <v>531256038.90398836</v>
          </cell>
          <cell r="H2">
            <v>849661836.15925658</v>
          </cell>
        </row>
        <row r="3">
          <cell r="G3">
            <v>579323671.77745128</v>
          </cell>
          <cell r="H3">
            <v>915024155.03141296</v>
          </cell>
        </row>
        <row r="4">
          <cell r="G4">
            <v>572222222.49865794</v>
          </cell>
          <cell r="H4">
            <v>992802321.54676449</v>
          </cell>
        </row>
        <row r="5">
          <cell r="G5">
            <v>627101449.42214954</v>
          </cell>
          <cell r="H5">
            <v>1088502415.6967061</v>
          </cell>
        </row>
        <row r="6">
          <cell r="G6">
            <v>646425120.77294719</v>
          </cell>
          <cell r="H6">
            <v>1151159420.2898581</v>
          </cell>
        </row>
        <row r="7">
          <cell r="G7">
            <v>755072463.76811576</v>
          </cell>
          <cell r="H7">
            <v>1265410628.0193212</v>
          </cell>
        </row>
        <row r="8">
          <cell r="G8">
            <v>673961352.65700448</v>
          </cell>
          <cell r="H8">
            <v>1299033816.425123</v>
          </cell>
        </row>
        <row r="9">
          <cell r="G9">
            <v>688888888.88888931</v>
          </cell>
          <cell r="H9">
            <v>1358888888.8888857</v>
          </cell>
        </row>
        <row r="10">
          <cell r="G10">
            <v>745652173.91304398</v>
          </cell>
          <cell r="H10">
            <v>1226280193.236712</v>
          </cell>
        </row>
        <row r="11">
          <cell r="G11">
            <v>605797101.44927573</v>
          </cell>
          <cell r="H11">
            <v>1348647342.9951739</v>
          </cell>
        </row>
        <row r="12">
          <cell r="G12">
            <v>450338164.25120741</v>
          </cell>
          <cell r="H12">
            <v>851884057.97101462</v>
          </cell>
        </row>
        <row r="13">
          <cell r="G13">
            <v>459773236.71497595</v>
          </cell>
          <cell r="H13">
            <v>1465122898.55072</v>
          </cell>
        </row>
        <row r="14">
          <cell r="G14">
            <v>502020000</v>
          </cell>
          <cell r="H14">
            <v>1083400000</v>
          </cell>
        </row>
        <row r="15">
          <cell r="G15">
            <v>709492579.38575161</v>
          </cell>
          <cell r="H15">
            <v>1310628056.4272339</v>
          </cell>
        </row>
        <row r="16">
          <cell r="G16">
            <v>835917875.37697041</v>
          </cell>
          <cell r="H16">
            <v>1532772681.619092</v>
          </cell>
        </row>
        <row r="17">
          <cell r="G17">
            <v>835898711.33752525</v>
          </cell>
          <cell r="H17">
            <v>1427739999.2074838</v>
          </cell>
        </row>
        <row r="18">
          <cell r="G18">
            <v>1003238039.5699435</v>
          </cell>
          <cell r="H18">
            <v>1461395004.7214975</v>
          </cell>
        </row>
        <row r="19">
          <cell r="G19">
            <v>972887969.88362503</v>
          </cell>
          <cell r="H19">
            <v>1879587692.4291828</v>
          </cell>
        </row>
        <row r="20">
          <cell r="G20">
            <v>957622544.9605999</v>
          </cell>
          <cell r="H20">
            <v>1903910341.0038142</v>
          </cell>
        </row>
        <row r="21">
          <cell r="G21">
            <v>1008455360.4419719</v>
          </cell>
          <cell r="H21">
            <v>1673005030.1244051</v>
          </cell>
        </row>
        <row r="22">
          <cell r="G22">
            <v>991972510.52596998</v>
          </cell>
          <cell r="H22">
            <v>2195627507.045629</v>
          </cell>
        </row>
        <row r="23">
          <cell r="G23">
            <v>1078275962.2316315</v>
          </cell>
          <cell r="H23">
            <v>2070601364.606987</v>
          </cell>
        </row>
        <row r="24">
          <cell r="G24">
            <v>1277003187.1743131</v>
          </cell>
          <cell r="H24">
            <v>2646767803.0608068</v>
          </cell>
        </row>
        <row r="25">
          <cell r="G25">
            <v>1715486703.404542</v>
          </cell>
          <cell r="H25">
            <v>3787113213.3615837</v>
          </cell>
        </row>
        <row r="26">
          <cell r="G26">
            <v>1972885985.1442592</v>
          </cell>
          <cell r="H26">
            <v>4942723244.1898727</v>
          </cell>
        </row>
        <row r="27">
          <cell r="G27">
            <v>2254263814.5715475</v>
          </cell>
          <cell r="H27">
            <v>5313952414.6540966</v>
          </cell>
        </row>
        <row r="28">
          <cell r="G28">
            <v>2726114070.1203775</v>
          </cell>
          <cell r="H28">
            <v>6941457989.0486755</v>
          </cell>
        </row>
        <row r="29">
          <cell r="G29">
            <v>3532787710.0964789</v>
          </cell>
          <cell r="H29">
            <v>9633796555.8282566</v>
          </cell>
        </row>
        <row r="30">
          <cell r="G30">
            <v>3436424616.2941666</v>
          </cell>
          <cell r="H30">
            <v>9086141559.3290119</v>
          </cell>
        </row>
        <row r="31">
          <cell r="G31">
            <v>4652359009.5406027</v>
          </cell>
          <cell r="H31">
            <v>9985734665.4633522</v>
          </cell>
        </row>
        <row r="32">
          <cell r="G32">
            <v>5840334742.7385492</v>
          </cell>
          <cell r="H32">
            <v>11857358313.602636</v>
          </cell>
        </row>
        <row r="33">
          <cell r="G33">
            <v>6003581060.9967175</v>
          </cell>
          <cell r="H33">
            <v>14235409428.117838</v>
          </cell>
        </row>
        <row r="34">
          <cell r="G34">
            <v>6124095308.0331488</v>
          </cell>
          <cell r="H34">
            <v>14389951129.046047</v>
          </cell>
        </row>
        <row r="35">
          <cell r="G35">
            <v>6396127496.3602886</v>
          </cell>
          <cell r="H35">
            <v>18390223632.763248</v>
          </cell>
        </row>
        <row r="36">
          <cell r="G36">
            <v>6026047096.0021677</v>
          </cell>
          <cell r="H36">
            <v>20172207935.886795</v>
          </cell>
        </row>
        <row r="37">
          <cell r="G37">
            <v>5917837030.3066711</v>
          </cell>
          <cell r="H37">
            <v>20421737891.194901</v>
          </cell>
        </row>
        <row r="38">
          <cell r="G38">
            <v>6666299091.1036291</v>
          </cell>
          <cell r="H38">
            <v>19810234969.646435</v>
          </cell>
        </row>
        <row r="39">
          <cell r="G39">
            <v>7690819312.4556999</v>
          </cell>
          <cell r="H39">
            <v>20329188562.700535</v>
          </cell>
        </row>
        <row r="40">
          <cell r="G40">
            <v>7654757397.5147114</v>
          </cell>
          <cell r="H40">
            <v>19893023951.128685</v>
          </cell>
        </row>
        <row r="41">
          <cell r="G41">
            <v>7727453323.1963072</v>
          </cell>
          <cell r="H41">
            <v>17843281624.544205</v>
          </cell>
        </row>
        <row r="42">
          <cell r="G42">
            <v>9502834017.3806725</v>
          </cell>
          <cell r="H42">
            <v>21409548318.928749</v>
          </cell>
        </row>
        <row r="43">
          <cell r="G43">
            <v>8143966012.6368475</v>
          </cell>
          <cell r="H43">
            <v>19868760614.325546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C83A-127F-402F-9626-BD96F0ACAF43}">
  <dimension ref="A1:N43"/>
  <sheetViews>
    <sheetView topLeftCell="E1" workbookViewId="0">
      <selection sqref="A1:N1"/>
    </sheetView>
  </sheetViews>
  <sheetFormatPr defaultRowHeight="14.4" x14ac:dyDescent="0.3"/>
  <cols>
    <col min="2" max="2" width="13.33203125" bestFit="1" customWidth="1"/>
    <col min="3" max="3" width="11.33203125" bestFit="1" customWidth="1"/>
    <col min="4" max="4" width="24.6640625" bestFit="1" customWidth="1"/>
    <col min="5" max="5" width="14.6640625" bestFit="1" customWidth="1"/>
    <col min="6" max="8" width="12" bestFit="1" customWidth="1"/>
    <col min="11" max="12" width="30.6640625" bestFit="1" customWidth="1"/>
    <col min="13" max="13" width="27.88671875" bestFit="1" customWidth="1"/>
    <col min="14" max="14" width="27.88671875" customWidth="1"/>
  </cols>
  <sheetData>
    <row r="1" spans="1:14" ht="13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 hidden="1" x14ac:dyDescent="0.3">
      <c r="A2">
        <v>1981</v>
      </c>
      <c r="B2" s="1">
        <v>204.49859265156067</v>
      </c>
      <c r="C2">
        <v>7.3719999999999999</v>
      </c>
      <c r="D2" s="2">
        <v>2253652030.0742278</v>
      </c>
      <c r="E2">
        <v>4009588745.8983517</v>
      </c>
      <c r="F2">
        <v>321947391.45987791</v>
      </c>
      <c r="G2">
        <v>531256038.90398836</v>
      </c>
      <c r="H2">
        <v>849661836.15925658</v>
      </c>
      <c r="I2">
        <f t="shared" ref="I2:I43" si="0">LN(B2)</f>
        <v>5.320561093559717</v>
      </c>
      <c r="J2">
        <v>7324903191.944397</v>
      </c>
      <c r="K2" s="3">
        <f>(D2/J2)*100</f>
        <v>30.766987235444887</v>
      </c>
      <c r="L2" s="3">
        <f>(F2/J2)*100</f>
        <v>4.3952443195964879</v>
      </c>
      <c r="M2" s="3">
        <f>(E2/J2)*100</f>
        <v>54.739136352107963</v>
      </c>
      <c r="N2" s="3">
        <f>(H2/J2)*100</f>
        <v>11.599632294030547</v>
      </c>
    </row>
    <row r="3" spans="1:14" x14ac:dyDescent="0.3">
      <c r="A3">
        <v>1982</v>
      </c>
      <c r="B3" s="1">
        <v>207.12107652542386</v>
      </c>
      <c r="C3">
        <v>7.383</v>
      </c>
      <c r="D3" s="2">
        <v>2501077295.8942399</v>
      </c>
      <c r="E3">
        <v>4104840291.8380861</v>
      </c>
      <c r="F3">
        <v>329041884.21692842</v>
      </c>
      <c r="G3">
        <v>579323671.77745128</v>
      </c>
      <c r="H3">
        <v>915024155.03141296</v>
      </c>
      <c r="I3">
        <f t="shared" si="0"/>
        <v>5.3333035330225895</v>
      </c>
      <c r="J3">
        <v>7707678023.0471869</v>
      </c>
      <c r="K3" s="3">
        <f t="shared" ref="K3:K43" si="1">(D2/J3)*100</f>
        <v>29.239052582832969</v>
      </c>
      <c r="L3" s="3">
        <f>(F2/J3)*100</f>
        <v>4.1769699058160432</v>
      </c>
      <c r="M3" s="3">
        <f>(E2/J3)*100</f>
        <v>52.020708881572922</v>
      </c>
      <c r="N3" s="3">
        <f>(H2/J3)*100</f>
        <v>11.02357718652274</v>
      </c>
    </row>
    <row r="4" spans="1:14" x14ac:dyDescent="0.3">
      <c r="A4">
        <v>1983</v>
      </c>
      <c r="B4" s="1">
        <v>224.08392618181884</v>
      </c>
      <c r="C4">
        <v>7.4</v>
      </c>
      <c r="D4" s="2">
        <v>2721299373.2953134</v>
      </c>
      <c r="E4">
        <v>4658969857.3231735</v>
      </c>
      <c r="F4">
        <v>353816280.36416245</v>
      </c>
      <c r="G4">
        <v>572222222.49865794</v>
      </c>
      <c r="H4">
        <v>992802321.54676449</v>
      </c>
      <c r="I4">
        <f t="shared" si="0"/>
        <v>5.41202065213814</v>
      </c>
      <c r="J4">
        <v>8567890825.3951159</v>
      </c>
      <c r="K4" s="3">
        <f t="shared" si="1"/>
        <v>29.191283442607364</v>
      </c>
      <c r="L4" s="3">
        <f t="shared" ref="L4:L43" si="2">(F4/J4)*100</f>
        <v>4.1295610270319463</v>
      </c>
      <c r="M4" s="3">
        <f t="shared" ref="M4:M43" si="3">(E4/J4)*100</f>
        <v>54.377091775189854</v>
      </c>
      <c r="N4" s="3">
        <f t="shared" ref="N4:N43" si="4">(H4/J4)*100</f>
        <v>11.587476332029249</v>
      </c>
    </row>
    <row r="5" spans="1:14" x14ac:dyDescent="0.3">
      <c r="A5">
        <v>1984</v>
      </c>
      <c r="B5" s="1">
        <v>206.52309988242601</v>
      </c>
      <c r="C5">
        <v>7.3780000000000001</v>
      </c>
      <c r="D5" s="2">
        <v>2878053382.917017</v>
      </c>
      <c r="E5">
        <v>3877987827.8042684</v>
      </c>
      <c r="F5">
        <v>400694106.45763493</v>
      </c>
      <c r="G5">
        <v>627101449.42214954</v>
      </c>
      <c r="H5">
        <v>1088502415.6967061</v>
      </c>
      <c r="I5">
        <f t="shared" si="0"/>
        <v>5.330412269982209</v>
      </c>
      <c r="J5">
        <v>8096302370.7350903</v>
      </c>
      <c r="K5" s="3">
        <f t="shared" si="1"/>
        <v>33.611632183251047</v>
      </c>
      <c r="L5" s="3">
        <f t="shared" si="2"/>
        <v>4.9491000719783464</v>
      </c>
      <c r="M5" s="3">
        <f t="shared" si="3"/>
        <v>47.898258368186077</v>
      </c>
      <c r="N5" s="3">
        <f t="shared" si="4"/>
        <v>13.444438780241322</v>
      </c>
    </row>
    <row r="6" spans="1:14" x14ac:dyDescent="0.3">
      <c r="A6">
        <v>1985</v>
      </c>
      <c r="B6" s="1">
        <v>235.33854738472289</v>
      </c>
      <c r="C6">
        <v>7.359</v>
      </c>
      <c r="D6" s="2">
        <v>3148164637.6811595</v>
      </c>
      <c r="E6">
        <v>4984878792.2705317</v>
      </c>
      <c r="F6">
        <v>384916135.26570052</v>
      </c>
      <c r="G6">
        <v>646425120.77294719</v>
      </c>
      <c r="H6">
        <v>1151159420.2898581</v>
      </c>
      <c r="I6">
        <f t="shared" si="0"/>
        <v>5.4610251046054259</v>
      </c>
      <c r="J6">
        <v>9480840483.0917873</v>
      </c>
      <c r="K6" s="3">
        <f t="shared" si="1"/>
        <v>30.356521534665227</v>
      </c>
      <c r="L6" s="3">
        <f t="shared" si="2"/>
        <v>4.0599368373738942</v>
      </c>
      <c r="M6" s="3">
        <f t="shared" si="3"/>
        <v>52.578448093928046</v>
      </c>
      <c r="N6" s="3">
        <f t="shared" si="4"/>
        <v>12.14195537139187</v>
      </c>
    </row>
    <row r="7" spans="1:14" x14ac:dyDescent="0.3">
      <c r="A7">
        <v>1986</v>
      </c>
      <c r="B7" s="1">
        <v>237.5715223728092</v>
      </c>
      <c r="C7">
        <v>7.3380000000000001</v>
      </c>
      <c r="D7" s="2">
        <v>3335149903.3816428</v>
      </c>
      <c r="E7">
        <v>5021443719.8067636</v>
      </c>
      <c r="F7">
        <v>433048357.48792273</v>
      </c>
      <c r="G7">
        <v>755072463.76811576</v>
      </c>
      <c r="H7">
        <v>1265410628.0193212</v>
      </c>
      <c r="I7">
        <f t="shared" si="0"/>
        <v>5.4704687249719708</v>
      </c>
      <c r="J7">
        <v>9848600869.565218</v>
      </c>
      <c r="K7" s="3">
        <f t="shared" si="1"/>
        <v>31.965602823948537</v>
      </c>
      <c r="L7" s="3">
        <f t="shared" si="2"/>
        <v>4.3970545991579044</v>
      </c>
      <c r="M7" s="3">
        <f t="shared" si="3"/>
        <v>50.986366351025083</v>
      </c>
      <c r="N7" s="3">
        <f t="shared" si="4"/>
        <v>12.848633473712745</v>
      </c>
    </row>
    <row r="8" spans="1:14" x14ac:dyDescent="0.3">
      <c r="A8">
        <v>1987</v>
      </c>
      <c r="B8" s="1">
        <v>245.66762837326183</v>
      </c>
      <c r="C8">
        <v>7.3029999999999999</v>
      </c>
      <c r="D8" s="2">
        <v>3624393526.5700488</v>
      </c>
      <c r="E8">
        <v>5171530869.565218</v>
      </c>
      <c r="F8">
        <v>541743913.04347825</v>
      </c>
      <c r="G8">
        <v>673961352.65700448</v>
      </c>
      <c r="H8">
        <v>1299033816.425123</v>
      </c>
      <c r="I8">
        <f t="shared" si="0"/>
        <v>5.5039795181944129</v>
      </c>
      <c r="J8">
        <v>10527338647.342997</v>
      </c>
      <c r="K8" s="3">
        <f t="shared" si="1"/>
        <v>31.680845606913234</v>
      </c>
      <c r="L8" s="3">
        <f t="shared" si="2"/>
        <v>5.1460671228640429</v>
      </c>
      <c r="M8" s="3">
        <f t="shared" si="3"/>
        <v>49.124769733426071</v>
      </c>
      <c r="N8" s="3">
        <f t="shared" si="4"/>
        <v>12.339622196470208</v>
      </c>
    </row>
    <row r="9" spans="1:14" x14ac:dyDescent="0.3">
      <c r="A9">
        <v>1988</v>
      </c>
      <c r="B9" s="1">
        <v>245.08108423198846</v>
      </c>
      <c r="C9">
        <v>7.2709999999999999</v>
      </c>
      <c r="D9" s="2">
        <v>3856522705.3140101</v>
      </c>
      <c r="E9">
        <v>5300985024.1545897</v>
      </c>
      <c r="F9">
        <v>531447294.68599039</v>
      </c>
      <c r="G9">
        <v>688888888.88888931</v>
      </c>
      <c r="H9">
        <v>1358888888.8888857</v>
      </c>
      <c r="I9">
        <f t="shared" si="0"/>
        <v>5.5015891118397864</v>
      </c>
      <c r="J9">
        <v>10908935748.792271</v>
      </c>
      <c r="K9" s="3">
        <f t="shared" si="1"/>
        <v>33.224079873889679</v>
      </c>
      <c r="L9" s="3">
        <f t="shared" si="2"/>
        <v>4.8716694911767808</v>
      </c>
      <c r="M9" s="3">
        <f t="shared" si="3"/>
        <v>48.593053861752388</v>
      </c>
      <c r="N9" s="3">
        <f t="shared" si="4"/>
        <v>12.456658652878476</v>
      </c>
    </row>
    <row r="10" spans="1:14" x14ac:dyDescent="0.3">
      <c r="A10">
        <v>1989</v>
      </c>
      <c r="B10" s="1">
        <v>248.43268480237586</v>
      </c>
      <c r="C10">
        <v>7.2380000000000004</v>
      </c>
      <c r="D10" s="2">
        <v>4106455990.3381648</v>
      </c>
      <c r="E10">
        <v>5553624347.826087</v>
      </c>
      <c r="F10">
        <v>554711400.96618366</v>
      </c>
      <c r="G10">
        <v>745652173.91304398</v>
      </c>
      <c r="H10">
        <v>1226280193.236712</v>
      </c>
      <c r="I10">
        <f t="shared" si="0"/>
        <v>5.5151719227332752</v>
      </c>
      <c r="J10">
        <v>11476584879.227055</v>
      </c>
      <c r="K10" s="3">
        <f t="shared" si="1"/>
        <v>33.603399843227109</v>
      </c>
      <c r="L10" s="3">
        <f t="shared" si="2"/>
        <v>4.8334187112598892</v>
      </c>
      <c r="M10" s="3">
        <f t="shared" si="3"/>
        <v>48.390914250791674</v>
      </c>
      <c r="N10" s="3">
        <f t="shared" si="4"/>
        <v>10.685061855433267</v>
      </c>
    </row>
    <row r="11" spans="1:14" x14ac:dyDescent="0.3">
      <c r="A11">
        <v>1990</v>
      </c>
      <c r="B11" s="1">
        <v>254.29525459984626</v>
      </c>
      <c r="C11">
        <v>7.2069999999999999</v>
      </c>
      <c r="D11" s="2">
        <v>4420290048.3091793</v>
      </c>
      <c r="E11">
        <v>6025641980.6763287</v>
      </c>
      <c r="F11">
        <v>563123333.33333337</v>
      </c>
      <c r="G11">
        <v>605797101.44927573</v>
      </c>
      <c r="H11">
        <v>1348647342.9951739</v>
      </c>
      <c r="I11">
        <f t="shared" si="0"/>
        <v>5.5384960116163144</v>
      </c>
      <c r="J11">
        <v>12175166763.285025</v>
      </c>
      <c r="K11" s="3">
        <f t="shared" si="1"/>
        <v>33.728129315825385</v>
      </c>
      <c r="L11" s="3">
        <f t="shared" si="2"/>
        <v>4.6251796322943761</v>
      </c>
      <c r="M11" s="3">
        <f t="shared" si="3"/>
        <v>49.491248028298287</v>
      </c>
      <c r="N11" s="3">
        <f t="shared" si="4"/>
        <v>11.077033844514592</v>
      </c>
    </row>
    <row r="12" spans="1:14" x14ac:dyDescent="0.3">
      <c r="A12">
        <v>1991</v>
      </c>
      <c r="B12" s="1">
        <v>269.61476306425709</v>
      </c>
      <c r="C12">
        <v>7.157</v>
      </c>
      <c r="D12" s="2">
        <v>3995028888.8888898</v>
      </c>
      <c r="E12">
        <v>7898721400.9661846</v>
      </c>
      <c r="F12">
        <v>433672801.93236721</v>
      </c>
      <c r="G12">
        <v>450338164.25120741</v>
      </c>
      <c r="H12">
        <v>851884057.97101462</v>
      </c>
      <c r="I12">
        <f t="shared" si="0"/>
        <v>5.5969941366793448</v>
      </c>
      <c r="J12">
        <v>13463868357.487925</v>
      </c>
      <c r="K12" s="3">
        <f t="shared" si="1"/>
        <v>32.830758077420121</v>
      </c>
      <c r="L12" s="3">
        <f t="shared" si="2"/>
        <v>3.2210118995346551</v>
      </c>
      <c r="M12" s="3">
        <f t="shared" si="3"/>
        <v>58.666062317619996</v>
      </c>
      <c r="N12" s="3">
        <f t="shared" si="4"/>
        <v>6.3271864768139956</v>
      </c>
    </row>
    <row r="13" spans="1:14" x14ac:dyDescent="0.3">
      <c r="A13">
        <v>1992</v>
      </c>
      <c r="B13" s="1">
        <v>201.74350256116699</v>
      </c>
      <c r="C13">
        <v>7.125</v>
      </c>
      <c r="D13" s="2">
        <v>2815106297.9482603</v>
      </c>
      <c r="E13">
        <v>6697817698.4834967</v>
      </c>
      <c r="F13">
        <v>326700303.30062443</v>
      </c>
      <c r="G13">
        <v>459773236.71497595</v>
      </c>
      <c r="H13">
        <v>1465122898.55072</v>
      </c>
      <c r="I13">
        <f t="shared" si="0"/>
        <v>5.3069971012345114</v>
      </c>
      <c r="J13">
        <v>10492993077.609276</v>
      </c>
      <c r="K13" s="3">
        <f t="shared" si="1"/>
        <v>38.073301481669489</v>
      </c>
      <c r="L13" s="3">
        <f t="shared" si="2"/>
        <v>3.1135091854559751</v>
      </c>
      <c r="M13" s="3">
        <f t="shared" si="3"/>
        <v>63.831336292175735</v>
      </c>
      <c r="N13" s="3">
        <f t="shared" si="4"/>
        <v>13.962869199610047</v>
      </c>
    </row>
    <row r="14" spans="1:14" x14ac:dyDescent="0.3">
      <c r="A14">
        <v>1993</v>
      </c>
      <c r="B14" s="1">
        <v>164.16505354040328</v>
      </c>
      <c r="C14">
        <v>7.0759999999999996</v>
      </c>
      <c r="D14" s="2">
        <v>2535136830.7699509</v>
      </c>
      <c r="E14">
        <v>5293597069.0825663</v>
      </c>
      <c r="F14">
        <v>348479879.20500034</v>
      </c>
      <c r="G14">
        <v>502020000</v>
      </c>
      <c r="H14">
        <v>1083400000</v>
      </c>
      <c r="I14">
        <f t="shared" si="0"/>
        <v>5.1008723457459295</v>
      </c>
      <c r="J14">
        <v>8830712713.9078121</v>
      </c>
      <c r="K14" s="3">
        <f t="shared" si="1"/>
        <v>31.878585445483314</v>
      </c>
      <c r="L14" s="3">
        <f t="shared" si="2"/>
        <v>3.9462259785234171</v>
      </c>
      <c r="M14" s="3">
        <f t="shared" si="3"/>
        <v>59.945298194849968</v>
      </c>
      <c r="N14" s="3">
        <f t="shared" si="4"/>
        <v>12.268545417559714</v>
      </c>
    </row>
    <row r="15" spans="1:14" x14ac:dyDescent="0.3">
      <c r="A15">
        <v>1994</v>
      </c>
      <c r="B15" s="1">
        <v>124.55814963658746</v>
      </c>
      <c r="C15">
        <v>7.008</v>
      </c>
      <c r="D15" s="2">
        <v>2341486123.8393307</v>
      </c>
      <c r="E15">
        <v>3650991925.0255046</v>
      </c>
      <c r="F15">
        <v>296074144.51956499</v>
      </c>
      <c r="G15">
        <v>709492579.38575161</v>
      </c>
      <c r="H15">
        <v>1310628056.4272339</v>
      </c>
      <c r="I15">
        <f t="shared" si="0"/>
        <v>4.8247726722178079</v>
      </c>
      <c r="J15">
        <v>6927950564.5565681</v>
      </c>
      <c r="K15" s="3">
        <f t="shared" si="1"/>
        <v>36.592882803461741</v>
      </c>
      <c r="L15" s="3">
        <f t="shared" si="2"/>
        <v>4.273618031200769</v>
      </c>
      <c r="M15" s="3">
        <f t="shared" si="3"/>
        <v>52.69945117252999</v>
      </c>
      <c r="N15" s="3">
        <f t="shared" si="4"/>
        <v>18.917976452263012</v>
      </c>
    </row>
    <row r="16" spans="1:14" x14ac:dyDescent="0.3">
      <c r="A16">
        <v>1995</v>
      </c>
      <c r="B16" s="1">
        <v>133.34110058235302</v>
      </c>
      <c r="C16">
        <v>6.923</v>
      </c>
      <c r="D16" s="2">
        <v>2539190414.507772</v>
      </c>
      <c r="E16">
        <v>3979501295.3367877</v>
      </c>
      <c r="F16">
        <v>374472398.13215637</v>
      </c>
      <c r="G16">
        <v>835917875.37697041</v>
      </c>
      <c r="H16">
        <v>1532772681.619092</v>
      </c>
      <c r="I16">
        <f t="shared" si="0"/>
        <v>4.8929105111108004</v>
      </c>
      <c r="J16">
        <v>7663984567.9012346</v>
      </c>
      <c r="K16" s="3">
        <f t="shared" si="1"/>
        <v>30.551811568698678</v>
      </c>
      <c r="L16" s="3">
        <f t="shared" si="2"/>
        <v>4.8861319436960304</v>
      </c>
      <c r="M16" s="3">
        <f t="shared" si="3"/>
        <v>51.92470391973356</v>
      </c>
      <c r="N16" s="3">
        <f t="shared" si="4"/>
        <v>19.999683820329487</v>
      </c>
    </row>
    <row r="17" spans="1:14" x14ac:dyDescent="0.3">
      <c r="A17">
        <v>1996</v>
      </c>
      <c r="B17" s="1">
        <v>144.03164867783968</v>
      </c>
      <c r="C17">
        <v>6.85</v>
      </c>
      <c r="D17" s="2">
        <v>2844274836.5857906</v>
      </c>
      <c r="E17">
        <v>4373584856.6861343</v>
      </c>
      <c r="F17">
        <v>445549847.26904392</v>
      </c>
      <c r="G17">
        <v>835898711.33752525</v>
      </c>
      <c r="H17">
        <v>1427739999.2074838</v>
      </c>
      <c r="I17">
        <f t="shared" si="0"/>
        <v>4.9700330579123664</v>
      </c>
      <c r="J17">
        <v>8547939730.623744</v>
      </c>
      <c r="K17" s="3">
        <f t="shared" si="1"/>
        <v>29.705291503295228</v>
      </c>
      <c r="L17" s="3">
        <f t="shared" si="2"/>
        <v>5.2123653337519738</v>
      </c>
      <c r="M17" s="3">
        <f t="shared" si="3"/>
        <v>51.165368433955884</v>
      </c>
      <c r="N17" s="3">
        <f t="shared" si="4"/>
        <v>16.702738252733347</v>
      </c>
    </row>
    <row r="18" spans="1:14" x14ac:dyDescent="0.3">
      <c r="A18">
        <v>1997</v>
      </c>
      <c r="B18" s="1">
        <v>140.26985548585714</v>
      </c>
      <c r="C18">
        <v>6.7530000000000001</v>
      </c>
      <c r="D18" s="2">
        <v>2350825446.3289599</v>
      </c>
      <c r="E18">
        <v>4640676004.0317745</v>
      </c>
      <c r="F18">
        <v>627107526.7438314</v>
      </c>
      <c r="G18">
        <v>1003238039.5699435</v>
      </c>
      <c r="H18">
        <v>1461395004.7214975</v>
      </c>
      <c r="I18">
        <f t="shared" si="0"/>
        <v>4.9435681064740962</v>
      </c>
      <c r="J18">
        <v>8589233419.5941086</v>
      </c>
      <c r="K18" s="3">
        <f t="shared" si="1"/>
        <v>33.114420084303624</v>
      </c>
      <c r="L18" s="3">
        <f t="shared" si="2"/>
        <v>7.301088422084888</v>
      </c>
      <c r="M18" s="3">
        <f t="shared" si="3"/>
        <v>54.028989286113429</v>
      </c>
      <c r="N18" s="3">
        <f t="shared" si="4"/>
        <v>17.014265806162676</v>
      </c>
    </row>
    <row r="19" spans="1:14" x14ac:dyDescent="0.3">
      <c r="A19">
        <v>1998</v>
      </c>
      <c r="B19" s="1">
        <v>123.83052231853792</v>
      </c>
      <c r="C19">
        <v>6.6459999999999999</v>
      </c>
      <c r="D19" s="2">
        <v>2567520358.6158118</v>
      </c>
      <c r="E19">
        <v>3835761009.9752722</v>
      </c>
      <c r="F19">
        <v>410993265.05554312</v>
      </c>
      <c r="G19">
        <v>972887969.88362503</v>
      </c>
      <c r="H19">
        <v>1879587692.4291828</v>
      </c>
      <c r="I19">
        <f t="shared" si="0"/>
        <v>4.8189138752471665</v>
      </c>
      <c r="J19">
        <v>7818205971.602313</v>
      </c>
      <c r="K19" s="3">
        <f t="shared" si="1"/>
        <v>30.068604675647432</v>
      </c>
      <c r="L19" s="3">
        <f t="shared" si="2"/>
        <v>5.2568743590073455</v>
      </c>
      <c r="M19" s="3">
        <f t="shared" si="3"/>
        <v>49.061907858500007</v>
      </c>
      <c r="N19" s="3">
        <f t="shared" si="4"/>
        <v>24.041163653865315</v>
      </c>
    </row>
    <row r="20" spans="1:14" x14ac:dyDescent="0.3">
      <c r="A20">
        <v>1999</v>
      </c>
      <c r="B20" s="1">
        <v>118.33312794266901</v>
      </c>
      <c r="C20">
        <v>6.56</v>
      </c>
      <c r="D20" s="2">
        <v>2761406622.3754807</v>
      </c>
      <c r="E20">
        <v>3502759775.7925148</v>
      </c>
      <c r="F20">
        <v>441548416.30164158</v>
      </c>
      <c r="G20">
        <v>957622544.9605999</v>
      </c>
      <c r="H20">
        <v>1903910341.0038142</v>
      </c>
      <c r="I20">
        <f t="shared" si="0"/>
        <v>4.7735037651100454</v>
      </c>
      <c r="J20">
        <v>7700833482.0061502</v>
      </c>
      <c r="K20" s="3">
        <f t="shared" si="1"/>
        <v>33.340811285104493</v>
      </c>
      <c r="L20" s="3">
        <f t="shared" si="2"/>
        <v>5.7337743678443163</v>
      </c>
      <c r="M20" s="3">
        <f t="shared" si="3"/>
        <v>45.485463151191368</v>
      </c>
      <c r="N20" s="3">
        <f t="shared" si="4"/>
        <v>24.723432151240658</v>
      </c>
    </row>
    <row r="21" spans="1:14" x14ac:dyDescent="0.3">
      <c r="A21">
        <v>2000</v>
      </c>
      <c r="B21" s="1">
        <v>122.96229349662323</v>
      </c>
      <c r="C21">
        <v>6.4630000000000001</v>
      </c>
      <c r="D21" s="2">
        <v>3086594616.1548109</v>
      </c>
      <c r="E21">
        <v>3681529510.3075681</v>
      </c>
      <c r="F21">
        <v>462003921.13948309</v>
      </c>
      <c r="G21">
        <v>1008455360.4419719</v>
      </c>
      <c r="H21">
        <v>1673005030.1244051</v>
      </c>
      <c r="I21">
        <f t="shared" si="0"/>
        <v>4.8118777514362119</v>
      </c>
      <c r="J21">
        <v>8242349955.0511074</v>
      </c>
      <c r="K21" s="3">
        <f t="shared" si="1"/>
        <v>33.502661709761853</v>
      </c>
      <c r="L21" s="3">
        <f t="shared" si="2"/>
        <v>5.6052451504604726</v>
      </c>
      <c r="M21" s="3">
        <f t="shared" si="3"/>
        <v>44.666017948575934</v>
      </c>
      <c r="N21" s="3">
        <f t="shared" si="4"/>
        <v>20.297670436804836</v>
      </c>
    </row>
    <row r="22" spans="1:14" x14ac:dyDescent="0.3">
      <c r="A22">
        <v>2001</v>
      </c>
      <c r="B22" s="1">
        <v>119.26185726077216</v>
      </c>
      <c r="C22">
        <v>6.3739999999999997</v>
      </c>
      <c r="D22" s="2">
        <v>3169001525.0126085</v>
      </c>
      <c r="E22">
        <v>3485190446.4564471</v>
      </c>
      <c r="F22">
        <v>475460169.55258292</v>
      </c>
      <c r="G22">
        <v>991972510.52596998</v>
      </c>
      <c r="H22">
        <v>2195627507.045629</v>
      </c>
      <c r="I22">
        <f t="shared" si="0"/>
        <v>4.7813215567815819</v>
      </c>
      <c r="J22">
        <v>8231326016.4749403</v>
      </c>
      <c r="K22" s="3">
        <f t="shared" si="1"/>
        <v>37.498145620487072</v>
      </c>
      <c r="L22" s="3">
        <f t="shared" si="2"/>
        <v>5.7762281387100058</v>
      </c>
      <c r="M22" s="3">
        <f t="shared" si="3"/>
        <v>42.340571124031086</v>
      </c>
      <c r="N22" s="3">
        <f t="shared" si="4"/>
        <v>26.674043801097131</v>
      </c>
    </row>
    <row r="23" spans="1:14" x14ac:dyDescent="0.3">
      <c r="A23">
        <v>2002</v>
      </c>
      <c r="B23" s="1">
        <v>110.46087472148301</v>
      </c>
      <c r="C23">
        <v>6.24</v>
      </c>
      <c r="D23" s="2">
        <v>3253622074.9880013</v>
      </c>
      <c r="E23">
        <v>3037664391.8199162</v>
      </c>
      <c r="F23">
        <v>452716190.43159658</v>
      </c>
      <c r="G23">
        <v>1078275962.2316315</v>
      </c>
      <c r="H23">
        <v>2070601364.606987</v>
      </c>
      <c r="I23">
        <f t="shared" si="0"/>
        <v>4.7046613833397775</v>
      </c>
      <c r="J23">
        <v>7850809498.1680269</v>
      </c>
      <c r="K23" s="3">
        <f t="shared" si="1"/>
        <v>40.365283678735167</v>
      </c>
      <c r="L23" s="3">
        <f t="shared" si="2"/>
        <v>5.7664905833880837</v>
      </c>
      <c r="M23" s="3">
        <f t="shared" si="3"/>
        <v>38.692371691463791</v>
      </c>
      <c r="N23" s="3">
        <f t="shared" si="4"/>
        <v>26.374367701702077</v>
      </c>
    </row>
    <row r="24" spans="1:14" x14ac:dyDescent="0.3">
      <c r="A24">
        <v>2003</v>
      </c>
      <c r="B24" s="1">
        <v>117.86016473352753</v>
      </c>
      <c r="C24">
        <v>6.1070000000000002</v>
      </c>
      <c r="D24" s="2">
        <v>3686641466.1150279</v>
      </c>
      <c r="E24">
        <v>3215348079.9487205</v>
      </c>
      <c r="F24">
        <v>497590222.01503402</v>
      </c>
      <c r="G24">
        <v>1277003187.1743131</v>
      </c>
      <c r="H24">
        <v>2646767803.0608068</v>
      </c>
      <c r="I24">
        <f t="shared" si="0"/>
        <v>4.7694988771139277</v>
      </c>
      <c r="J24">
        <v>8623691300.0407887</v>
      </c>
      <c r="K24" s="3">
        <f t="shared" si="1"/>
        <v>37.728879221043222</v>
      </c>
      <c r="L24" s="3">
        <f t="shared" si="2"/>
        <v>5.7700375013734613</v>
      </c>
      <c r="M24" s="3">
        <f t="shared" si="3"/>
        <v>37.285055413956115</v>
      </c>
      <c r="N24" s="3">
        <f t="shared" si="4"/>
        <v>30.691819906033601</v>
      </c>
    </row>
    <row r="25" spans="1:14" x14ac:dyDescent="0.3">
      <c r="A25">
        <v>2004</v>
      </c>
      <c r="B25" s="1">
        <v>134.54248633268392</v>
      </c>
      <c r="C25">
        <v>5.9729999999999999</v>
      </c>
      <c r="D25" s="2">
        <v>4059937316.5496836</v>
      </c>
      <c r="E25">
        <v>3918718405.9400201</v>
      </c>
      <c r="F25">
        <v>542090005.22072041</v>
      </c>
      <c r="G25">
        <v>1715486703.404542</v>
      </c>
      <c r="H25">
        <v>3787113213.3615837</v>
      </c>
      <c r="I25">
        <f t="shared" si="0"/>
        <v>4.9018800326755789</v>
      </c>
      <c r="J25">
        <v>10131187261.442078</v>
      </c>
      <c r="K25" s="3">
        <f t="shared" si="1"/>
        <v>36.389036852036924</v>
      </c>
      <c r="L25" s="3">
        <f t="shared" si="2"/>
        <v>5.3507056106231632</v>
      </c>
      <c r="M25" s="3">
        <f t="shared" si="3"/>
        <v>38.679754946926408</v>
      </c>
      <c r="N25" s="3">
        <f t="shared" si="4"/>
        <v>37.380744384962874</v>
      </c>
    </row>
    <row r="26" spans="1:14" x14ac:dyDescent="0.3">
      <c r="A26">
        <v>2005</v>
      </c>
      <c r="B26" s="1">
        <v>160.07679177205804</v>
      </c>
      <c r="C26">
        <v>5.8529999999999998</v>
      </c>
      <c r="D26" s="2">
        <v>4854419876.0922832</v>
      </c>
      <c r="E26">
        <v>5106106985.9910307</v>
      </c>
      <c r="F26">
        <v>600582377.82606685</v>
      </c>
      <c r="G26">
        <v>1972885985.1442592</v>
      </c>
      <c r="H26">
        <v>4942723244.1898727</v>
      </c>
      <c r="I26">
        <f t="shared" si="0"/>
        <v>5.0756536486707109</v>
      </c>
      <c r="J26">
        <v>12401139453.973831</v>
      </c>
      <c r="K26" s="3">
        <f t="shared" si="1"/>
        <v>32.738421591160431</v>
      </c>
      <c r="L26" s="3">
        <f t="shared" si="2"/>
        <v>4.8429612460620763</v>
      </c>
      <c r="M26" s="3">
        <f t="shared" si="3"/>
        <v>41.174498560733674</v>
      </c>
      <c r="N26" s="3">
        <f t="shared" si="4"/>
        <v>39.857008805799879</v>
      </c>
    </row>
    <row r="27" spans="1:14" x14ac:dyDescent="0.3">
      <c r="A27">
        <v>2006</v>
      </c>
      <c r="B27" s="1">
        <v>191.75129245508001</v>
      </c>
      <c r="C27">
        <v>5.74</v>
      </c>
      <c r="D27" s="2">
        <v>5894231082.0306654</v>
      </c>
      <c r="E27">
        <v>6498059682.7517891</v>
      </c>
      <c r="F27">
        <v>708686391.96396697</v>
      </c>
      <c r="G27">
        <v>2254263814.5715475</v>
      </c>
      <c r="H27">
        <v>5313952414.6540966</v>
      </c>
      <c r="I27">
        <f t="shared" si="0"/>
        <v>5.2561991805379744</v>
      </c>
      <c r="J27">
        <v>15280861834.602404</v>
      </c>
      <c r="K27" s="3">
        <f t="shared" si="1"/>
        <v>31.767971784809944</v>
      </c>
      <c r="L27" s="3">
        <f t="shared" si="2"/>
        <v>4.6377383660337665</v>
      </c>
      <c r="M27" s="3">
        <f t="shared" si="3"/>
        <v>42.524170122639319</v>
      </c>
      <c r="N27" s="3">
        <f t="shared" si="4"/>
        <v>34.775214069543097</v>
      </c>
    </row>
    <row r="28" spans="1:14" x14ac:dyDescent="0.3">
      <c r="A28">
        <v>2007</v>
      </c>
      <c r="B28" s="1">
        <v>240.34797195503225</v>
      </c>
      <c r="C28">
        <v>5.5709999999999997</v>
      </c>
      <c r="D28" s="2">
        <v>7708459017.511939</v>
      </c>
      <c r="E28">
        <v>8329426631.794405</v>
      </c>
      <c r="F28">
        <v>902546270.1842165</v>
      </c>
      <c r="G28">
        <v>2726114070.1203775</v>
      </c>
      <c r="H28">
        <v>6941457989.0486755</v>
      </c>
      <c r="I28">
        <f t="shared" si="0"/>
        <v>5.4820877564222501</v>
      </c>
      <c r="J28">
        <v>19707616772.799637</v>
      </c>
      <c r="K28" s="3">
        <f t="shared" si="1"/>
        <v>29.908391004263169</v>
      </c>
      <c r="L28" s="3">
        <f t="shared" si="2"/>
        <v>4.5796824678969141</v>
      </c>
      <c r="M28" s="3">
        <f t="shared" si="3"/>
        <v>42.265012192091348</v>
      </c>
      <c r="N28" s="3">
        <f t="shared" si="4"/>
        <v>35.222209103584987</v>
      </c>
    </row>
    <row r="29" spans="1:14" x14ac:dyDescent="0.3">
      <c r="A29">
        <v>2008</v>
      </c>
      <c r="B29" s="1">
        <v>320.86108971168284</v>
      </c>
      <c r="C29">
        <v>5.39</v>
      </c>
      <c r="D29" s="2">
        <v>10258394969.710083</v>
      </c>
      <c r="E29">
        <v>12230064939.420164</v>
      </c>
      <c r="F29">
        <v>1111945402.4231935</v>
      </c>
      <c r="G29">
        <v>3532787710.0964789</v>
      </c>
      <c r="H29">
        <v>9633796555.8282566</v>
      </c>
      <c r="I29">
        <f t="shared" si="0"/>
        <v>5.7710082871388257</v>
      </c>
      <c r="J29">
        <v>27066912635.222847</v>
      </c>
      <c r="K29" s="3">
        <f t="shared" si="1"/>
        <v>28.479269584225609</v>
      </c>
      <c r="L29" s="3">
        <f t="shared" si="2"/>
        <v>4.108135336337515</v>
      </c>
      <c r="M29" s="3">
        <f t="shared" si="3"/>
        <v>45.184558372959302</v>
      </c>
      <c r="N29" s="3">
        <f t="shared" si="4"/>
        <v>35.592520970757327</v>
      </c>
    </row>
    <row r="30" spans="1:14" x14ac:dyDescent="0.3">
      <c r="A30">
        <v>2009</v>
      </c>
      <c r="B30" s="1">
        <v>373.89395871214521</v>
      </c>
      <c r="C30">
        <v>5.2169999999999996</v>
      </c>
      <c r="D30" s="2">
        <v>12576240282.176792</v>
      </c>
      <c r="E30">
        <v>14883148075.631058</v>
      </c>
      <c r="F30">
        <v>1258653671.1776562</v>
      </c>
      <c r="G30">
        <v>3436424616.2941666</v>
      </c>
      <c r="H30">
        <v>9086141559.3290119</v>
      </c>
      <c r="I30">
        <f t="shared" si="0"/>
        <v>5.923972224356266</v>
      </c>
      <c r="J30">
        <v>32437389116.038006</v>
      </c>
      <c r="K30" s="3">
        <f t="shared" si="1"/>
        <v>31.625217840476651</v>
      </c>
      <c r="L30" s="3">
        <f t="shared" si="2"/>
        <v>3.8802557957888806</v>
      </c>
      <c r="M30" s="3">
        <f t="shared" si="3"/>
        <v>45.882694264910448</v>
      </c>
      <c r="N30" s="3">
        <f t="shared" si="4"/>
        <v>28.011322140710003</v>
      </c>
    </row>
    <row r="31" spans="1:14" x14ac:dyDescent="0.3">
      <c r="A31">
        <v>2010</v>
      </c>
      <c r="B31" s="1">
        <v>335.43849527093056</v>
      </c>
      <c r="C31">
        <v>5.05</v>
      </c>
      <c r="D31" s="2">
        <v>12498876332.324879</v>
      </c>
      <c r="E31">
        <v>12406604219.998449</v>
      </c>
      <c r="F31">
        <v>1189540726.0879683</v>
      </c>
      <c r="G31">
        <v>4652359009.5406027</v>
      </c>
      <c r="H31">
        <v>9985734665.4633522</v>
      </c>
      <c r="I31">
        <f t="shared" si="0"/>
        <v>5.815438617015726</v>
      </c>
      <c r="J31">
        <v>29933790334.341789</v>
      </c>
      <c r="K31" s="3">
        <f t="shared" si="1"/>
        <v>42.013524320535502</v>
      </c>
      <c r="L31" s="3">
        <f t="shared" si="2"/>
        <v>3.9739061201456267</v>
      </c>
      <c r="M31" s="3">
        <f t="shared" si="3"/>
        <v>41.446820069975807</v>
      </c>
      <c r="N31" s="3">
        <f t="shared" si="4"/>
        <v>33.35940605559442</v>
      </c>
    </row>
    <row r="32" spans="1:14" x14ac:dyDescent="0.3">
      <c r="A32">
        <v>2011</v>
      </c>
      <c r="B32" s="1">
        <v>348.00134829146521</v>
      </c>
      <c r="C32">
        <v>4.883</v>
      </c>
      <c r="D32" s="2">
        <v>13238047828.784119</v>
      </c>
      <c r="E32">
        <v>13180503225.80645</v>
      </c>
      <c r="F32">
        <v>1176676923.0769229</v>
      </c>
      <c r="G32">
        <v>5840334742.7385492</v>
      </c>
      <c r="H32">
        <v>11857358313.602636</v>
      </c>
      <c r="I32">
        <f t="shared" si="0"/>
        <v>5.8522063541677314</v>
      </c>
      <c r="J32">
        <v>31952763089.330025</v>
      </c>
      <c r="K32" s="3">
        <f t="shared" si="1"/>
        <v>39.116730836021581</v>
      </c>
      <c r="L32" s="3">
        <f t="shared" si="2"/>
        <v>3.6825513955938609</v>
      </c>
      <c r="M32" s="3">
        <f t="shared" si="3"/>
        <v>41.249963857453729</v>
      </c>
      <c r="N32" s="3">
        <f t="shared" si="4"/>
        <v>37.109023343155442</v>
      </c>
    </row>
    <row r="33" spans="1:14" x14ac:dyDescent="0.3">
      <c r="A33">
        <v>2012</v>
      </c>
      <c r="B33" s="1">
        <v>458.55092079305729</v>
      </c>
      <c r="C33">
        <v>4.7240000000000002</v>
      </c>
      <c r="D33" s="2">
        <v>16709934859.461027</v>
      </c>
      <c r="E33">
        <v>19200051115.618664</v>
      </c>
      <c r="F33">
        <v>1481252970.1535788</v>
      </c>
      <c r="G33">
        <v>6003581060.9967175</v>
      </c>
      <c r="H33">
        <v>14235409428.117838</v>
      </c>
      <c r="I33">
        <f t="shared" si="0"/>
        <v>6.1280713450567097</v>
      </c>
      <c r="J33">
        <v>43310721414.082878</v>
      </c>
      <c r="K33" s="3">
        <f t="shared" si="1"/>
        <v>30.565290525222345</v>
      </c>
      <c r="L33" s="3">
        <f t="shared" si="2"/>
        <v>3.4200607188961203</v>
      </c>
      <c r="M33" s="3">
        <f t="shared" si="3"/>
        <v>44.330942752146335</v>
      </c>
      <c r="N33" s="3">
        <f t="shared" si="4"/>
        <v>32.868095850948038</v>
      </c>
    </row>
    <row r="34" spans="1:14" x14ac:dyDescent="0.3">
      <c r="A34">
        <v>2013</v>
      </c>
      <c r="B34" s="1">
        <v>490.79180403998606</v>
      </c>
      <c r="C34">
        <v>4.609</v>
      </c>
      <c r="D34" s="2">
        <v>18902117848.527687</v>
      </c>
      <c r="E34">
        <v>19649913496.397518</v>
      </c>
      <c r="F34">
        <v>1764029241.2629528</v>
      </c>
      <c r="G34">
        <v>6124095308.0331488</v>
      </c>
      <c r="H34">
        <v>14389951129.046047</v>
      </c>
      <c r="I34">
        <f t="shared" si="0"/>
        <v>6.1960200135122907</v>
      </c>
      <c r="J34">
        <v>47648276190.297699</v>
      </c>
      <c r="K34" s="3">
        <f t="shared" si="1"/>
        <v>35.069337645552764</v>
      </c>
      <c r="L34" s="3">
        <f t="shared" si="2"/>
        <v>3.7021890030560023</v>
      </c>
      <c r="M34" s="3">
        <f t="shared" si="3"/>
        <v>41.239505534092544</v>
      </c>
      <c r="N34" s="3">
        <f t="shared" si="4"/>
        <v>30.200360389902574</v>
      </c>
    </row>
    <row r="35" spans="1:14" x14ac:dyDescent="0.3">
      <c r="A35">
        <v>2014</v>
      </c>
      <c r="B35" s="1">
        <v>557.53414836043771</v>
      </c>
      <c r="C35">
        <v>4.5309999999999997</v>
      </c>
      <c r="D35" s="2">
        <v>22184834811.692669</v>
      </c>
      <c r="E35">
        <v>21422080397.584301</v>
      </c>
      <c r="F35">
        <v>2219664905.2172456</v>
      </c>
      <c r="G35">
        <v>6396127496.3602886</v>
      </c>
      <c r="H35">
        <v>18390223632.763248</v>
      </c>
      <c r="I35">
        <f t="shared" si="0"/>
        <v>6.3235237541228679</v>
      </c>
      <c r="J35">
        <v>55612228233.51786</v>
      </c>
      <c r="K35" s="3">
        <f t="shared" si="1"/>
        <v>33.989139527294206</v>
      </c>
      <c r="L35" s="3">
        <f t="shared" si="2"/>
        <v>3.9913252457657125</v>
      </c>
      <c r="M35" s="3">
        <f t="shared" si="3"/>
        <v>38.52044968892843</v>
      </c>
      <c r="N35" s="3">
        <f t="shared" si="4"/>
        <v>33.068668918537128</v>
      </c>
    </row>
    <row r="36" spans="1:14" x14ac:dyDescent="0.3">
      <c r="A36">
        <v>2015</v>
      </c>
      <c r="B36" s="1">
        <v>630.31268211446002</v>
      </c>
      <c r="C36">
        <v>4.4690000000000003</v>
      </c>
      <c r="D36" s="2">
        <v>25542308327.496681</v>
      </c>
      <c r="E36">
        <v>23288958586.755989</v>
      </c>
      <c r="F36">
        <v>2844913961.9148545</v>
      </c>
      <c r="G36">
        <v>6026047096.0021677</v>
      </c>
      <c r="H36">
        <v>20172207935.886795</v>
      </c>
      <c r="I36">
        <f t="shared" si="0"/>
        <v>6.4462160170757432</v>
      </c>
      <c r="J36">
        <v>64589329344.693703</v>
      </c>
      <c r="K36" s="3">
        <f t="shared" si="1"/>
        <v>34.34752309208681</v>
      </c>
      <c r="L36" s="3">
        <f t="shared" si="2"/>
        <v>4.4046191387627047</v>
      </c>
      <c r="M36" s="3">
        <f t="shared" si="3"/>
        <v>36.056975390578629</v>
      </c>
      <c r="N36" s="3">
        <f t="shared" si="4"/>
        <v>31.231486904336514</v>
      </c>
    </row>
    <row r="37" spans="1:14" x14ac:dyDescent="0.3">
      <c r="A37">
        <v>2016</v>
      </c>
      <c r="B37" s="1">
        <v>705.61630498295892</v>
      </c>
      <c r="C37">
        <v>4.3899999999999997</v>
      </c>
      <c r="D37" s="2">
        <v>27285175154.71936</v>
      </c>
      <c r="E37">
        <v>25780138300.164326</v>
      </c>
      <c r="F37">
        <v>4228524095.0020313</v>
      </c>
      <c r="G37">
        <v>5917837030.3066711</v>
      </c>
      <c r="H37">
        <v>20421737891.194901</v>
      </c>
      <c r="I37">
        <f t="shared" si="0"/>
        <v>6.5590716123946429</v>
      </c>
      <c r="J37">
        <v>74296745599.004761</v>
      </c>
      <c r="K37" s="3">
        <f t="shared" si="1"/>
        <v>34.378771400505101</v>
      </c>
      <c r="L37" s="3">
        <f t="shared" si="2"/>
        <v>5.6913988101501367</v>
      </c>
      <c r="M37" s="3">
        <f t="shared" si="3"/>
        <v>34.698879597371842</v>
      </c>
      <c r="N37" s="3">
        <f t="shared" si="4"/>
        <v>27.48671927222134</v>
      </c>
    </row>
    <row r="38" spans="1:14" x14ac:dyDescent="0.3">
      <c r="A38">
        <v>2017</v>
      </c>
      <c r="B38" s="1">
        <v>755.75176767195717</v>
      </c>
      <c r="C38">
        <v>4.343</v>
      </c>
      <c r="D38" s="2">
        <v>29955664237.858162</v>
      </c>
      <c r="E38">
        <v>27621617394.264088</v>
      </c>
      <c r="F38">
        <v>5058828290.0417624</v>
      </c>
      <c r="G38">
        <v>6666299091.1036291</v>
      </c>
      <c r="H38">
        <v>19810234969.646435</v>
      </c>
      <c r="I38">
        <f t="shared" si="0"/>
        <v>6.6277129726207189</v>
      </c>
      <c r="J38">
        <v>81770886908.519836</v>
      </c>
      <c r="K38" s="3">
        <f t="shared" si="1"/>
        <v>33.367835651879759</v>
      </c>
      <c r="L38" s="3">
        <f t="shared" si="2"/>
        <v>6.1865885051500831</v>
      </c>
      <c r="M38" s="3">
        <f t="shared" si="3"/>
        <v>33.779280668883324</v>
      </c>
      <c r="N38" s="3">
        <f t="shared" si="4"/>
        <v>24.226513516734737</v>
      </c>
    </row>
    <row r="39" spans="1:14" x14ac:dyDescent="0.3">
      <c r="A39">
        <v>2018</v>
      </c>
      <c r="B39" s="1">
        <v>758.29905958262316</v>
      </c>
      <c r="C39">
        <v>4.3230000000000004</v>
      </c>
      <c r="D39" s="2">
        <v>30682184387.778156</v>
      </c>
      <c r="E39">
        <v>26307832469.098331</v>
      </c>
      <c r="F39">
        <v>4910885869.8575211</v>
      </c>
      <c r="G39">
        <v>7690819312.4556999</v>
      </c>
      <c r="H39">
        <v>20329188562.700535</v>
      </c>
      <c r="I39">
        <f t="shared" si="0"/>
        <v>6.6310778455407817</v>
      </c>
      <c r="J39">
        <v>84269196152.033264</v>
      </c>
      <c r="K39" s="3">
        <f t="shared" si="1"/>
        <v>35.54758512685229</v>
      </c>
      <c r="L39" s="3">
        <f t="shared" si="2"/>
        <v>5.8276168447099046</v>
      </c>
      <c r="M39" s="3">
        <f t="shared" si="3"/>
        <v>31.21880078413869</v>
      </c>
      <c r="N39" s="3">
        <f t="shared" si="4"/>
        <v>24.124104051050722</v>
      </c>
    </row>
    <row r="40" spans="1:14" x14ac:dyDescent="0.3">
      <c r="A40">
        <v>2019</v>
      </c>
      <c r="B40" s="1">
        <v>840.44945146483587</v>
      </c>
      <c r="C40">
        <v>4.2430000000000003</v>
      </c>
      <c r="D40" s="2">
        <v>35629215544.524384</v>
      </c>
      <c r="E40">
        <v>32258603048.091335</v>
      </c>
      <c r="F40">
        <v>5365705107.1689501</v>
      </c>
      <c r="G40">
        <v>7654757397.5147114</v>
      </c>
      <c r="H40">
        <v>19893023951.128685</v>
      </c>
      <c r="I40">
        <f t="shared" si="0"/>
        <v>6.7339368100107819</v>
      </c>
      <c r="J40">
        <v>95912607970.168594</v>
      </c>
      <c r="K40" s="3">
        <f t="shared" si="1"/>
        <v>31.989730064811855</v>
      </c>
      <c r="L40" s="3">
        <f t="shared" si="2"/>
        <v>5.5943688955239637</v>
      </c>
      <c r="M40" s="3">
        <f t="shared" si="3"/>
        <v>33.633329059433592</v>
      </c>
      <c r="N40" s="3">
        <f t="shared" si="4"/>
        <v>20.740780979822748</v>
      </c>
    </row>
    <row r="41" spans="1:14" x14ac:dyDescent="0.3">
      <c r="A41">
        <v>2020</v>
      </c>
      <c r="B41" s="1">
        <v>918.65259407741826</v>
      </c>
      <c r="C41" s="3">
        <f>AVERAGE(C37:C40)</f>
        <v>4.3247499999999999</v>
      </c>
      <c r="D41" s="2">
        <v>39648267936.325645</v>
      </c>
      <c r="E41">
        <v>38281227166.874023</v>
      </c>
      <c r="F41">
        <v>5709392031.1353559</v>
      </c>
      <c r="G41">
        <v>7727453323.1963072</v>
      </c>
      <c r="H41">
        <v>17843281624.544205</v>
      </c>
      <c r="I41">
        <f t="shared" si="0"/>
        <v>6.8229080248547342</v>
      </c>
      <c r="J41">
        <v>107657734392.44585</v>
      </c>
      <c r="K41" s="3">
        <f t="shared" si="1"/>
        <v>33.094896289239038</v>
      </c>
      <c r="L41" s="3">
        <f t="shared" si="2"/>
        <v>5.303280868165821</v>
      </c>
      <c r="M41" s="3">
        <f t="shared" si="3"/>
        <v>35.558269345820591</v>
      </c>
      <c r="N41" s="3">
        <f t="shared" si="4"/>
        <v>16.574082415202891</v>
      </c>
    </row>
    <row r="42" spans="1:14" x14ac:dyDescent="0.3">
      <c r="A42">
        <v>2021</v>
      </c>
      <c r="B42" s="1">
        <v>925.07742804853365</v>
      </c>
      <c r="C42" s="3">
        <f t="shared" ref="C42:C43" si="5">AVERAGE(C38:C41)</f>
        <v>4.3084375000000001</v>
      </c>
      <c r="D42" s="2">
        <v>40650358104.612656</v>
      </c>
      <c r="E42">
        <v>41811231696.553307</v>
      </c>
      <c r="F42">
        <v>5124375973.0455322</v>
      </c>
      <c r="G42">
        <v>9502834017.3806725</v>
      </c>
      <c r="H42">
        <v>21409548318.928749</v>
      </c>
      <c r="I42">
        <f t="shared" si="0"/>
        <v>6.8298774400076887</v>
      </c>
      <c r="J42">
        <v>111261882913.3419</v>
      </c>
      <c r="K42" s="3">
        <f t="shared" si="1"/>
        <v>35.635086247107942</v>
      </c>
      <c r="L42" s="3">
        <f t="shared" si="2"/>
        <v>4.6056887038634198</v>
      </c>
      <c r="M42" s="3">
        <f t="shared" si="3"/>
        <v>37.579115687911425</v>
      </c>
      <c r="N42" s="3">
        <f t="shared" si="4"/>
        <v>19.242482473178992</v>
      </c>
    </row>
    <row r="43" spans="1:14" x14ac:dyDescent="0.3">
      <c r="A43">
        <v>2022</v>
      </c>
      <c r="B43" s="1">
        <v>960.34</v>
      </c>
      <c r="C43" s="3">
        <f t="shared" si="5"/>
        <v>4.2997968750000002</v>
      </c>
      <c r="D43" s="2">
        <v>46345850946.466003</v>
      </c>
      <c r="E43">
        <v>47720070607.005219</v>
      </c>
      <c r="F43">
        <v>5376509539.8804426</v>
      </c>
      <c r="G43">
        <f>AVERAGE(G39:G42)</f>
        <v>8143966012.6368475</v>
      </c>
      <c r="H43">
        <f>AVERAGE(H39:H42)</f>
        <v>19868760614.325546</v>
      </c>
      <c r="I43">
        <f t="shared" si="0"/>
        <v>6.8672873884263392</v>
      </c>
      <c r="J43">
        <v>126783472501.13449</v>
      </c>
      <c r="K43" s="3">
        <f t="shared" si="1"/>
        <v>32.062821204277164</v>
      </c>
      <c r="L43" s="3">
        <f t="shared" si="2"/>
        <v>4.2407022254673867</v>
      </c>
      <c r="M43" s="3">
        <f t="shared" si="3"/>
        <v>37.639031070535005</v>
      </c>
      <c r="N43" s="3">
        <f t="shared" si="4"/>
        <v>15.671412229340662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C7C3-70B8-4B0D-8149-615465A7C660}">
  <dimension ref="A1:N42"/>
  <sheetViews>
    <sheetView tabSelected="1" topLeftCell="G34" workbookViewId="0">
      <selection activeCell="P9" sqref="P9"/>
    </sheetView>
  </sheetViews>
  <sheetFormatPr defaultRowHeight="14.4" x14ac:dyDescent="0.3"/>
  <cols>
    <col min="1" max="1" width="5.44140625" bestFit="1" customWidth="1"/>
    <col min="2" max="2" width="13.33203125" bestFit="1" customWidth="1"/>
    <col min="3" max="3" width="11.33203125" bestFit="1" customWidth="1"/>
    <col min="4" max="4" width="25.21875" bestFit="1" customWidth="1"/>
    <col min="5" max="5" width="14.6640625" bestFit="1" customWidth="1"/>
    <col min="6" max="6" width="30.77734375" bestFit="1" customWidth="1"/>
    <col min="7" max="10" width="12" bestFit="1" customWidth="1"/>
    <col min="11" max="11" width="30.6640625" bestFit="1" customWidth="1"/>
    <col min="12" max="12" width="29.5546875" bestFit="1" customWidth="1"/>
    <col min="13" max="13" width="27.88671875" bestFit="1" customWidth="1"/>
    <col min="14" max="14" width="13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L1" t="s">
        <v>29</v>
      </c>
      <c r="M1" t="s">
        <v>30</v>
      </c>
      <c r="N1" t="s">
        <v>26</v>
      </c>
    </row>
    <row r="2" spans="1:14" x14ac:dyDescent="0.3">
      <c r="A2">
        <v>1982</v>
      </c>
      <c r="B2" s="1">
        <v>207.12107652542386</v>
      </c>
      <c r="C2">
        <v>7.383</v>
      </c>
      <c r="D2" s="2">
        <v>2501077295.8942399</v>
      </c>
      <c r="E2">
        <v>4104840291.8380861</v>
      </c>
      <c r="F2">
        <v>329041884.21692842</v>
      </c>
      <c r="G2">
        <v>579323671.77745128</v>
      </c>
      <c r="H2">
        <v>915024155.03141296</v>
      </c>
      <c r="I2">
        <f t="shared" ref="I2:I42" si="0">LN(B2)</f>
        <v>5.3333035330225895</v>
      </c>
      <c r="J2">
        <v>7707678023.0471869</v>
      </c>
      <c r="K2" s="3">
        <f>Sheet1!K3</f>
        <v>29.239052582832969</v>
      </c>
      <c r="L2" s="3">
        <f>Sheet1!L3</f>
        <v>4.1769699058160432</v>
      </c>
      <c r="M2" s="3">
        <f>Sheet1!M3</f>
        <v>52.020708881572922</v>
      </c>
      <c r="N2" s="3">
        <f>Sheet1!N3</f>
        <v>11.02357718652274</v>
      </c>
    </row>
    <row r="3" spans="1:14" x14ac:dyDescent="0.3">
      <c r="A3">
        <v>1983</v>
      </c>
      <c r="B3" s="1">
        <v>224.08392618181884</v>
      </c>
      <c r="C3">
        <v>7.4</v>
      </c>
      <c r="D3" s="2">
        <v>2721299373.2953134</v>
      </c>
      <c r="E3">
        <v>4658969857.3231735</v>
      </c>
      <c r="F3">
        <v>353816280.36416245</v>
      </c>
      <c r="G3">
        <v>572222222.49865794</v>
      </c>
      <c r="H3">
        <v>992802321.54676449</v>
      </c>
      <c r="I3">
        <f t="shared" si="0"/>
        <v>5.41202065213814</v>
      </c>
      <c r="J3">
        <v>8567890825.3951159</v>
      </c>
      <c r="K3" s="3">
        <f t="shared" ref="K3:K42" si="1">(D2/J3)*100</f>
        <v>29.191283442607364</v>
      </c>
      <c r="L3" s="3">
        <f t="shared" ref="L3:L42" si="2">(F3/J3)*100</f>
        <v>4.1295610270319463</v>
      </c>
      <c r="M3" s="3">
        <f t="shared" ref="M3:M42" si="3">(E3/J3)*100</f>
        <v>54.377091775189854</v>
      </c>
      <c r="N3" s="3">
        <f t="shared" ref="N3:N42" si="4">(H3/J3)*100</f>
        <v>11.587476332029249</v>
      </c>
    </row>
    <row r="4" spans="1:14" x14ac:dyDescent="0.3">
      <c r="A4">
        <v>1984</v>
      </c>
      <c r="B4" s="1">
        <v>206.52309988242601</v>
      </c>
      <c r="C4">
        <v>7.3780000000000001</v>
      </c>
      <c r="D4" s="2">
        <v>2878053382.917017</v>
      </c>
      <c r="E4">
        <v>3877987827.8042684</v>
      </c>
      <c r="F4">
        <v>400694106.45763493</v>
      </c>
      <c r="G4">
        <v>627101449.42214954</v>
      </c>
      <c r="H4">
        <v>1088502415.6967061</v>
      </c>
      <c r="I4">
        <f t="shared" si="0"/>
        <v>5.330412269982209</v>
      </c>
      <c r="J4">
        <v>8096302370.7350903</v>
      </c>
      <c r="K4" s="3">
        <f t="shared" si="1"/>
        <v>33.611632183251047</v>
      </c>
      <c r="L4" s="3">
        <f t="shared" si="2"/>
        <v>4.9491000719783464</v>
      </c>
      <c r="M4" s="3">
        <f t="shared" si="3"/>
        <v>47.898258368186077</v>
      </c>
      <c r="N4" s="3">
        <f t="shared" si="4"/>
        <v>13.444438780241322</v>
      </c>
    </row>
    <row r="5" spans="1:14" x14ac:dyDescent="0.3">
      <c r="A5">
        <v>1985</v>
      </c>
      <c r="B5" s="1">
        <v>235.33854738472289</v>
      </c>
      <c r="C5">
        <v>7.359</v>
      </c>
      <c r="D5" s="2">
        <v>3148164637.6811595</v>
      </c>
      <c r="E5">
        <v>4984878792.2705317</v>
      </c>
      <c r="F5">
        <v>384916135.26570052</v>
      </c>
      <c r="G5">
        <v>646425120.77294719</v>
      </c>
      <c r="H5">
        <v>1151159420.2898581</v>
      </c>
      <c r="I5">
        <f t="shared" si="0"/>
        <v>5.4610251046054259</v>
      </c>
      <c r="J5">
        <v>9480840483.0917873</v>
      </c>
      <c r="K5" s="3">
        <f t="shared" si="1"/>
        <v>30.356521534665227</v>
      </c>
      <c r="L5" s="3">
        <f t="shared" si="2"/>
        <v>4.0599368373738942</v>
      </c>
      <c r="M5" s="3">
        <f t="shared" si="3"/>
        <v>52.578448093928046</v>
      </c>
      <c r="N5" s="3">
        <f t="shared" si="4"/>
        <v>12.14195537139187</v>
      </c>
    </row>
    <row r="6" spans="1:14" x14ac:dyDescent="0.3">
      <c r="A6">
        <v>1986</v>
      </c>
      <c r="B6" s="1">
        <v>237.5715223728092</v>
      </c>
      <c r="C6">
        <v>7.3380000000000001</v>
      </c>
      <c r="D6" s="2">
        <v>3335149903.3816428</v>
      </c>
      <c r="E6">
        <v>5021443719.8067636</v>
      </c>
      <c r="F6">
        <v>433048357.48792273</v>
      </c>
      <c r="G6">
        <v>755072463.76811576</v>
      </c>
      <c r="H6">
        <v>1265410628.0193212</v>
      </c>
      <c r="I6">
        <f t="shared" si="0"/>
        <v>5.4704687249719708</v>
      </c>
      <c r="J6">
        <v>9848600869.565218</v>
      </c>
      <c r="K6" s="3">
        <f t="shared" si="1"/>
        <v>31.965602823948537</v>
      </c>
      <c r="L6" s="3">
        <f t="shared" si="2"/>
        <v>4.3970545991579044</v>
      </c>
      <c r="M6" s="3">
        <f t="shared" si="3"/>
        <v>50.986366351025083</v>
      </c>
      <c r="N6" s="3">
        <f t="shared" si="4"/>
        <v>12.848633473712745</v>
      </c>
    </row>
    <row r="7" spans="1:14" x14ac:dyDescent="0.3">
      <c r="A7">
        <v>1987</v>
      </c>
      <c r="B7" s="1">
        <v>245.66762837326183</v>
      </c>
      <c r="C7">
        <v>7.3029999999999999</v>
      </c>
      <c r="D7" s="2">
        <v>3624393526.5700488</v>
      </c>
      <c r="E7">
        <v>5171530869.565218</v>
      </c>
      <c r="F7">
        <v>541743913.04347825</v>
      </c>
      <c r="G7">
        <v>673961352.65700448</v>
      </c>
      <c r="H7">
        <v>1299033816.425123</v>
      </c>
      <c r="I7">
        <f t="shared" si="0"/>
        <v>5.5039795181944129</v>
      </c>
      <c r="J7">
        <v>10527338647.342997</v>
      </c>
      <c r="K7" s="3">
        <f t="shared" si="1"/>
        <v>31.680845606913234</v>
      </c>
      <c r="L7" s="3">
        <f t="shared" si="2"/>
        <v>5.1460671228640429</v>
      </c>
      <c r="M7" s="3">
        <f t="shared" si="3"/>
        <v>49.124769733426071</v>
      </c>
      <c r="N7" s="3">
        <f t="shared" si="4"/>
        <v>12.339622196470208</v>
      </c>
    </row>
    <row r="8" spans="1:14" x14ac:dyDescent="0.3">
      <c r="A8">
        <v>1988</v>
      </c>
      <c r="B8" s="1">
        <v>245.08108423198846</v>
      </c>
      <c r="C8">
        <v>7.2709999999999999</v>
      </c>
      <c r="D8" s="2">
        <v>3856522705.3140101</v>
      </c>
      <c r="E8">
        <v>5300985024.1545897</v>
      </c>
      <c r="F8">
        <v>531447294.68599039</v>
      </c>
      <c r="G8">
        <v>688888888.88888931</v>
      </c>
      <c r="H8">
        <v>1358888888.8888857</v>
      </c>
      <c r="I8">
        <f t="shared" si="0"/>
        <v>5.5015891118397864</v>
      </c>
      <c r="J8">
        <v>10908935748.792271</v>
      </c>
      <c r="K8" s="3">
        <f t="shared" si="1"/>
        <v>33.224079873889679</v>
      </c>
      <c r="L8" s="3">
        <f t="shared" si="2"/>
        <v>4.8716694911767808</v>
      </c>
      <c r="M8" s="3">
        <f t="shared" si="3"/>
        <v>48.593053861752388</v>
      </c>
      <c r="N8" s="3">
        <f t="shared" si="4"/>
        <v>12.456658652878476</v>
      </c>
    </row>
    <row r="9" spans="1:14" x14ac:dyDescent="0.3">
      <c r="A9">
        <v>1989</v>
      </c>
      <c r="B9" s="1">
        <v>248.43268480237586</v>
      </c>
      <c r="C9">
        <v>7.2380000000000004</v>
      </c>
      <c r="D9" s="2">
        <v>4106455990.3381648</v>
      </c>
      <c r="E9">
        <v>5553624347.826087</v>
      </c>
      <c r="F9">
        <v>554711400.96618366</v>
      </c>
      <c r="G9">
        <v>745652173.91304398</v>
      </c>
      <c r="H9">
        <v>1226280193.236712</v>
      </c>
      <c r="I9">
        <f t="shared" si="0"/>
        <v>5.5151719227332752</v>
      </c>
      <c r="J9">
        <v>11476584879.227055</v>
      </c>
      <c r="K9" s="3">
        <f t="shared" si="1"/>
        <v>33.603399843227109</v>
      </c>
      <c r="L9" s="3">
        <f t="shared" si="2"/>
        <v>4.8334187112598892</v>
      </c>
      <c r="M9" s="3">
        <f t="shared" si="3"/>
        <v>48.390914250791674</v>
      </c>
      <c r="N9" s="3">
        <f t="shared" si="4"/>
        <v>10.685061855433267</v>
      </c>
    </row>
    <row r="10" spans="1:14" x14ac:dyDescent="0.3">
      <c r="A10">
        <v>1990</v>
      </c>
      <c r="B10" s="1">
        <v>254.29525459984626</v>
      </c>
      <c r="C10">
        <v>7.2069999999999999</v>
      </c>
      <c r="D10" s="2">
        <v>4420290048.3091793</v>
      </c>
      <c r="E10">
        <v>6025641980.6763287</v>
      </c>
      <c r="F10">
        <v>563123333.33333337</v>
      </c>
      <c r="G10">
        <v>605797101.44927573</v>
      </c>
      <c r="H10">
        <v>1348647342.9951739</v>
      </c>
      <c r="I10">
        <f t="shared" si="0"/>
        <v>5.5384960116163144</v>
      </c>
      <c r="J10">
        <v>12175166763.285025</v>
      </c>
      <c r="K10" s="3">
        <f t="shared" si="1"/>
        <v>33.728129315825385</v>
      </c>
      <c r="L10" s="3">
        <f t="shared" si="2"/>
        <v>4.6251796322943761</v>
      </c>
      <c r="M10" s="3">
        <f t="shared" si="3"/>
        <v>49.491248028298287</v>
      </c>
      <c r="N10" s="3">
        <f t="shared" si="4"/>
        <v>11.077033844514592</v>
      </c>
    </row>
    <row r="11" spans="1:14" x14ac:dyDescent="0.3">
      <c r="A11">
        <v>1991</v>
      </c>
      <c r="B11" s="1">
        <v>269.61476306425709</v>
      </c>
      <c r="C11">
        <v>7.157</v>
      </c>
      <c r="D11" s="2">
        <v>3995028888.8888898</v>
      </c>
      <c r="E11">
        <v>7898721400.9661846</v>
      </c>
      <c r="F11">
        <v>433672801.93236721</v>
      </c>
      <c r="G11">
        <v>450338164.25120741</v>
      </c>
      <c r="H11">
        <v>851884057.97101462</v>
      </c>
      <c r="I11">
        <f t="shared" si="0"/>
        <v>5.5969941366793448</v>
      </c>
      <c r="J11">
        <v>13463868357.487925</v>
      </c>
      <c r="K11" s="3">
        <f t="shared" si="1"/>
        <v>32.830758077420121</v>
      </c>
      <c r="L11" s="3">
        <f t="shared" si="2"/>
        <v>3.2210118995346551</v>
      </c>
      <c r="M11" s="3">
        <f t="shared" si="3"/>
        <v>58.666062317619996</v>
      </c>
      <c r="N11" s="3">
        <f t="shared" si="4"/>
        <v>6.3271864768139956</v>
      </c>
    </row>
    <row r="12" spans="1:14" x14ac:dyDescent="0.3">
      <c r="A12">
        <v>1992</v>
      </c>
      <c r="B12" s="1">
        <v>201.74350256116699</v>
      </c>
      <c r="C12">
        <v>7.125</v>
      </c>
      <c r="D12" s="2">
        <v>2815106297.9482603</v>
      </c>
      <c r="E12">
        <v>6697817698.4834967</v>
      </c>
      <c r="F12">
        <v>326700303.30062443</v>
      </c>
      <c r="G12">
        <v>459773236.71497595</v>
      </c>
      <c r="H12">
        <v>1465122898.55072</v>
      </c>
      <c r="I12">
        <f t="shared" si="0"/>
        <v>5.3069971012345114</v>
      </c>
      <c r="J12">
        <v>10492993077.609276</v>
      </c>
      <c r="K12" s="3">
        <f t="shared" si="1"/>
        <v>38.073301481669489</v>
      </c>
      <c r="L12" s="3">
        <f t="shared" si="2"/>
        <v>3.1135091854559751</v>
      </c>
      <c r="M12" s="3">
        <f t="shared" si="3"/>
        <v>63.831336292175735</v>
      </c>
      <c r="N12" s="3">
        <f t="shared" si="4"/>
        <v>13.962869199610047</v>
      </c>
    </row>
    <row r="13" spans="1:14" x14ac:dyDescent="0.3">
      <c r="A13">
        <v>1993</v>
      </c>
      <c r="B13" s="1">
        <v>164.16505354040328</v>
      </c>
      <c r="C13">
        <v>7.0759999999999996</v>
      </c>
      <c r="D13" s="2">
        <v>2535136830.7699509</v>
      </c>
      <c r="E13">
        <v>5293597069.0825663</v>
      </c>
      <c r="F13">
        <v>348479879.20500034</v>
      </c>
      <c r="G13">
        <v>502020000</v>
      </c>
      <c r="H13">
        <v>1083400000</v>
      </c>
      <c r="I13">
        <f t="shared" si="0"/>
        <v>5.1008723457459295</v>
      </c>
      <c r="J13">
        <v>8830712713.9078121</v>
      </c>
      <c r="K13" s="3">
        <f t="shared" si="1"/>
        <v>31.878585445483314</v>
      </c>
      <c r="L13" s="3">
        <f t="shared" si="2"/>
        <v>3.9462259785234171</v>
      </c>
      <c r="M13" s="3">
        <f t="shared" si="3"/>
        <v>59.945298194849968</v>
      </c>
      <c r="N13" s="3">
        <f t="shared" si="4"/>
        <v>12.268545417559714</v>
      </c>
    </row>
    <row r="14" spans="1:14" x14ac:dyDescent="0.3">
      <c r="A14">
        <v>1994</v>
      </c>
      <c r="B14" s="1">
        <v>124.55814963658746</v>
      </c>
      <c r="C14">
        <v>7.008</v>
      </c>
      <c r="D14" s="2">
        <v>2341486123.8393307</v>
      </c>
      <c r="E14">
        <v>3650991925.0255046</v>
      </c>
      <c r="F14">
        <v>296074144.51956499</v>
      </c>
      <c r="G14">
        <v>709492579.38575161</v>
      </c>
      <c r="H14">
        <v>1310628056.4272339</v>
      </c>
      <c r="I14">
        <f t="shared" si="0"/>
        <v>4.8247726722178079</v>
      </c>
      <c r="J14">
        <v>6927950564.5565681</v>
      </c>
      <c r="K14" s="3">
        <f t="shared" si="1"/>
        <v>36.592882803461741</v>
      </c>
      <c r="L14" s="3">
        <f t="shared" si="2"/>
        <v>4.273618031200769</v>
      </c>
      <c r="M14" s="3">
        <f t="shared" si="3"/>
        <v>52.69945117252999</v>
      </c>
      <c r="N14" s="3">
        <f t="shared" si="4"/>
        <v>18.917976452263012</v>
      </c>
    </row>
    <row r="15" spans="1:14" x14ac:dyDescent="0.3">
      <c r="A15">
        <v>1995</v>
      </c>
      <c r="B15" s="1">
        <v>133.34110058235302</v>
      </c>
      <c r="C15">
        <v>6.923</v>
      </c>
      <c r="D15" s="2">
        <v>2539190414.507772</v>
      </c>
      <c r="E15">
        <v>3979501295.3367877</v>
      </c>
      <c r="F15">
        <v>374472398.13215637</v>
      </c>
      <c r="G15">
        <v>835917875.37697041</v>
      </c>
      <c r="H15">
        <v>1532772681.619092</v>
      </c>
      <c r="I15">
        <f t="shared" si="0"/>
        <v>4.8929105111108004</v>
      </c>
      <c r="J15">
        <v>7663984567.9012346</v>
      </c>
      <c r="K15" s="3">
        <f t="shared" si="1"/>
        <v>30.551811568698678</v>
      </c>
      <c r="L15" s="3">
        <f t="shared" si="2"/>
        <v>4.8861319436960304</v>
      </c>
      <c r="M15" s="3">
        <f t="shared" si="3"/>
        <v>51.92470391973356</v>
      </c>
      <c r="N15" s="3">
        <f t="shared" si="4"/>
        <v>19.999683820329487</v>
      </c>
    </row>
    <row r="16" spans="1:14" x14ac:dyDescent="0.3">
      <c r="A16">
        <v>1996</v>
      </c>
      <c r="B16" s="1">
        <v>144.03164867783968</v>
      </c>
      <c r="C16">
        <v>6.85</v>
      </c>
      <c r="D16" s="2">
        <v>2844274836.5857906</v>
      </c>
      <c r="E16">
        <v>4373584856.6861343</v>
      </c>
      <c r="F16">
        <v>445549847.26904392</v>
      </c>
      <c r="G16">
        <v>835898711.33752525</v>
      </c>
      <c r="H16">
        <v>1427739999.2074838</v>
      </c>
      <c r="I16">
        <f t="shared" si="0"/>
        <v>4.9700330579123664</v>
      </c>
      <c r="J16">
        <v>8547939730.623744</v>
      </c>
      <c r="K16" s="3">
        <f t="shared" si="1"/>
        <v>29.705291503295228</v>
      </c>
      <c r="L16" s="3">
        <f t="shared" si="2"/>
        <v>5.2123653337519738</v>
      </c>
      <c r="M16" s="3">
        <f t="shared" si="3"/>
        <v>51.165368433955884</v>
      </c>
      <c r="N16" s="3">
        <f t="shared" si="4"/>
        <v>16.702738252733347</v>
      </c>
    </row>
    <row r="17" spans="1:14" x14ac:dyDescent="0.3">
      <c r="A17">
        <v>1997</v>
      </c>
      <c r="B17" s="1">
        <v>140.26985548585714</v>
      </c>
      <c r="C17">
        <v>6.7530000000000001</v>
      </c>
      <c r="D17" s="2">
        <v>2350825446.3289599</v>
      </c>
      <c r="E17">
        <v>4640676004.0317745</v>
      </c>
      <c r="F17">
        <v>627107526.7438314</v>
      </c>
      <c r="G17">
        <v>1003238039.5699435</v>
      </c>
      <c r="H17">
        <v>1461395004.7214975</v>
      </c>
      <c r="I17">
        <f t="shared" si="0"/>
        <v>4.9435681064740962</v>
      </c>
      <c r="J17">
        <v>8589233419.5941086</v>
      </c>
      <c r="K17" s="3">
        <f t="shared" si="1"/>
        <v>33.114420084303624</v>
      </c>
      <c r="L17" s="3">
        <f t="shared" si="2"/>
        <v>7.301088422084888</v>
      </c>
      <c r="M17" s="3">
        <f t="shared" si="3"/>
        <v>54.028989286113429</v>
      </c>
      <c r="N17" s="3">
        <f t="shared" si="4"/>
        <v>17.014265806162676</v>
      </c>
    </row>
    <row r="18" spans="1:14" x14ac:dyDescent="0.3">
      <c r="A18">
        <v>1998</v>
      </c>
      <c r="B18" s="1">
        <v>123.83052231853792</v>
      </c>
      <c r="C18">
        <v>6.6459999999999999</v>
      </c>
      <c r="D18" s="2">
        <v>2567520358.6158118</v>
      </c>
      <c r="E18">
        <v>3835761009.9752722</v>
      </c>
      <c r="F18">
        <v>410993265.05554312</v>
      </c>
      <c r="G18">
        <v>972887969.88362503</v>
      </c>
      <c r="H18">
        <v>1879587692.4291828</v>
      </c>
      <c r="I18">
        <f t="shared" si="0"/>
        <v>4.8189138752471665</v>
      </c>
      <c r="J18">
        <v>7818205971.602313</v>
      </c>
      <c r="K18" s="3">
        <f t="shared" si="1"/>
        <v>30.068604675647432</v>
      </c>
      <c r="L18" s="3">
        <f t="shared" si="2"/>
        <v>5.2568743590073455</v>
      </c>
      <c r="M18" s="3">
        <f t="shared" si="3"/>
        <v>49.061907858500007</v>
      </c>
      <c r="N18" s="3">
        <f t="shared" si="4"/>
        <v>24.041163653865315</v>
      </c>
    </row>
    <row r="19" spans="1:14" x14ac:dyDescent="0.3">
      <c r="A19">
        <v>1999</v>
      </c>
      <c r="B19" s="1">
        <v>118.33312794266901</v>
      </c>
      <c r="C19">
        <v>6.56</v>
      </c>
      <c r="D19" s="2">
        <v>2761406622.3754807</v>
      </c>
      <c r="E19">
        <v>3502759775.7925148</v>
      </c>
      <c r="F19">
        <v>441548416.30164158</v>
      </c>
      <c r="G19">
        <v>957622544.9605999</v>
      </c>
      <c r="H19">
        <v>1903910341.0038142</v>
      </c>
      <c r="I19">
        <f t="shared" si="0"/>
        <v>4.7735037651100454</v>
      </c>
      <c r="J19">
        <v>7700833482.0061502</v>
      </c>
      <c r="K19" s="3">
        <f t="shared" si="1"/>
        <v>33.340811285104493</v>
      </c>
      <c r="L19" s="3">
        <f t="shared" si="2"/>
        <v>5.7337743678443163</v>
      </c>
      <c r="M19" s="3">
        <f t="shared" si="3"/>
        <v>45.485463151191368</v>
      </c>
      <c r="N19" s="3">
        <f t="shared" si="4"/>
        <v>24.723432151240658</v>
      </c>
    </row>
    <row r="20" spans="1:14" x14ac:dyDescent="0.3">
      <c r="A20">
        <v>2000</v>
      </c>
      <c r="B20" s="1">
        <v>122.96229349662323</v>
      </c>
      <c r="C20">
        <v>6.4630000000000001</v>
      </c>
      <c r="D20" s="2">
        <v>3086594616.1548109</v>
      </c>
      <c r="E20">
        <v>3681529510.3075681</v>
      </c>
      <c r="F20">
        <v>462003921.13948309</v>
      </c>
      <c r="G20">
        <v>1008455360.4419719</v>
      </c>
      <c r="H20">
        <v>1673005030.1244051</v>
      </c>
      <c r="I20">
        <f t="shared" si="0"/>
        <v>4.8118777514362119</v>
      </c>
      <c r="J20">
        <v>8242349955.0511074</v>
      </c>
      <c r="K20" s="3">
        <f t="shared" si="1"/>
        <v>33.502661709761853</v>
      </c>
      <c r="L20" s="3">
        <f t="shared" si="2"/>
        <v>5.6052451504604726</v>
      </c>
      <c r="M20" s="3">
        <f t="shared" si="3"/>
        <v>44.666017948575934</v>
      </c>
      <c r="N20" s="3">
        <f t="shared" si="4"/>
        <v>20.297670436804836</v>
      </c>
    </row>
    <row r="21" spans="1:14" x14ac:dyDescent="0.3">
      <c r="A21">
        <v>2001</v>
      </c>
      <c r="B21" s="1">
        <v>119.26185726077216</v>
      </c>
      <c r="C21">
        <v>6.3739999999999997</v>
      </c>
      <c r="D21" s="2">
        <v>3169001525.0126085</v>
      </c>
      <c r="E21">
        <v>3485190446.4564471</v>
      </c>
      <c r="F21">
        <v>475460169.55258292</v>
      </c>
      <c r="G21">
        <v>991972510.52596998</v>
      </c>
      <c r="H21">
        <v>2195627507.045629</v>
      </c>
      <c r="I21">
        <f t="shared" si="0"/>
        <v>4.7813215567815819</v>
      </c>
      <c r="J21">
        <v>8231326016.4749403</v>
      </c>
      <c r="K21" s="3">
        <f t="shared" si="1"/>
        <v>37.498145620487072</v>
      </c>
      <c r="L21" s="3">
        <f t="shared" si="2"/>
        <v>5.7762281387100058</v>
      </c>
      <c r="M21" s="3">
        <f t="shared" si="3"/>
        <v>42.340571124031086</v>
      </c>
      <c r="N21" s="3">
        <f t="shared" si="4"/>
        <v>26.674043801097131</v>
      </c>
    </row>
    <row r="22" spans="1:14" x14ac:dyDescent="0.3">
      <c r="A22">
        <v>2002</v>
      </c>
      <c r="B22" s="1">
        <v>110.46087472148301</v>
      </c>
      <c r="C22">
        <v>6.24</v>
      </c>
      <c r="D22" s="2">
        <v>3253622074.9880013</v>
      </c>
      <c r="E22">
        <v>3037664391.8199162</v>
      </c>
      <c r="F22">
        <v>452716190.43159658</v>
      </c>
      <c r="G22">
        <v>1078275962.2316315</v>
      </c>
      <c r="H22">
        <v>2070601364.606987</v>
      </c>
      <c r="I22">
        <f t="shared" si="0"/>
        <v>4.7046613833397775</v>
      </c>
      <c r="J22">
        <v>7850809498.1680269</v>
      </c>
      <c r="K22" s="3">
        <f t="shared" si="1"/>
        <v>40.365283678735167</v>
      </c>
      <c r="L22" s="3">
        <f t="shared" si="2"/>
        <v>5.7664905833880837</v>
      </c>
      <c r="M22" s="3">
        <f t="shared" si="3"/>
        <v>38.692371691463791</v>
      </c>
      <c r="N22" s="3">
        <f t="shared" si="4"/>
        <v>26.374367701702077</v>
      </c>
    </row>
    <row r="23" spans="1:14" x14ac:dyDescent="0.3">
      <c r="A23">
        <v>2003</v>
      </c>
      <c r="B23" s="1">
        <v>117.86016473352753</v>
      </c>
      <c r="C23">
        <v>6.1070000000000002</v>
      </c>
      <c r="D23" s="2">
        <v>3686641466.1150279</v>
      </c>
      <c r="E23">
        <v>3215348079.9487205</v>
      </c>
      <c r="F23">
        <v>497590222.01503402</v>
      </c>
      <c r="G23">
        <v>1277003187.1743131</v>
      </c>
      <c r="H23">
        <v>2646767803.0608068</v>
      </c>
      <c r="I23">
        <f t="shared" si="0"/>
        <v>4.7694988771139277</v>
      </c>
      <c r="J23">
        <v>8623691300.0407887</v>
      </c>
      <c r="K23" s="3">
        <f t="shared" si="1"/>
        <v>37.728879221043222</v>
      </c>
      <c r="L23" s="3">
        <f t="shared" si="2"/>
        <v>5.7700375013734613</v>
      </c>
      <c r="M23" s="3">
        <f t="shared" si="3"/>
        <v>37.285055413956115</v>
      </c>
      <c r="N23" s="3">
        <f t="shared" si="4"/>
        <v>30.691819906033601</v>
      </c>
    </row>
    <row r="24" spans="1:14" x14ac:dyDescent="0.3">
      <c r="A24">
        <v>2004</v>
      </c>
      <c r="B24" s="1">
        <v>134.54248633268392</v>
      </c>
      <c r="C24">
        <v>5.9729999999999999</v>
      </c>
      <c r="D24" s="2">
        <v>4059937316.5496836</v>
      </c>
      <c r="E24">
        <v>3918718405.9400201</v>
      </c>
      <c r="F24">
        <v>542090005.22072041</v>
      </c>
      <c r="G24">
        <v>1715486703.404542</v>
      </c>
      <c r="H24">
        <v>3787113213.3615837</v>
      </c>
      <c r="I24">
        <f t="shared" si="0"/>
        <v>4.9018800326755789</v>
      </c>
      <c r="J24">
        <v>10131187261.442078</v>
      </c>
      <c r="K24" s="3">
        <f t="shared" si="1"/>
        <v>36.389036852036924</v>
      </c>
      <c r="L24" s="3">
        <f t="shared" si="2"/>
        <v>5.3507056106231632</v>
      </c>
      <c r="M24" s="3">
        <f t="shared" si="3"/>
        <v>38.679754946926408</v>
      </c>
      <c r="N24" s="3">
        <f t="shared" si="4"/>
        <v>37.380744384962874</v>
      </c>
    </row>
    <row r="25" spans="1:14" x14ac:dyDescent="0.3">
      <c r="A25">
        <v>2005</v>
      </c>
      <c r="B25" s="1">
        <v>160.07679177205804</v>
      </c>
      <c r="C25">
        <v>5.8529999999999998</v>
      </c>
      <c r="D25" s="2">
        <v>4854419876.0922832</v>
      </c>
      <c r="E25">
        <v>5106106985.9910307</v>
      </c>
      <c r="F25">
        <v>600582377.82606685</v>
      </c>
      <c r="G25">
        <v>1972885985.1442592</v>
      </c>
      <c r="H25">
        <v>4942723244.1898727</v>
      </c>
      <c r="I25">
        <f t="shared" si="0"/>
        <v>5.0756536486707109</v>
      </c>
      <c r="J25">
        <v>12401139453.973831</v>
      </c>
      <c r="K25" s="3">
        <f t="shared" si="1"/>
        <v>32.738421591160431</v>
      </c>
      <c r="L25" s="3">
        <f t="shared" si="2"/>
        <v>4.8429612460620763</v>
      </c>
      <c r="M25" s="3">
        <f t="shared" si="3"/>
        <v>41.174498560733674</v>
      </c>
      <c r="N25" s="3">
        <f t="shared" si="4"/>
        <v>39.857008805799879</v>
      </c>
    </row>
    <row r="26" spans="1:14" x14ac:dyDescent="0.3">
      <c r="A26">
        <v>2006</v>
      </c>
      <c r="B26" s="1">
        <v>191.75129245508001</v>
      </c>
      <c r="C26">
        <v>5.74</v>
      </c>
      <c r="D26" s="2">
        <v>5894231082.0306654</v>
      </c>
      <c r="E26">
        <v>6498059682.7517891</v>
      </c>
      <c r="F26">
        <v>708686391.96396697</v>
      </c>
      <c r="G26">
        <v>2254263814.5715475</v>
      </c>
      <c r="H26">
        <v>5313952414.6540966</v>
      </c>
      <c r="I26">
        <f t="shared" si="0"/>
        <v>5.2561991805379744</v>
      </c>
      <c r="J26">
        <v>15280861834.602404</v>
      </c>
      <c r="K26" s="3">
        <f t="shared" si="1"/>
        <v>31.767971784809944</v>
      </c>
      <c r="L26" s="3">
        <f t="shared" si="2"/>
        <v>4.6377383660337665</v>
      </c>
      <c r="M26" s="3">
        <f t="shared" si="3"/>
        <v>42.524170122639319</v>
      </c>
      <c r="N26" s="3">
        <f t="shared" si="4"/>
        <v>34.775214069543097</v>
      </c>
    </row>
    <row r="27" spans="1:14" x14ac:dyDescent="0.3">
      <c r="A27">
        <v>2007</v>
      </c>
      <c r="B27" s="1">
        <v>240.34797195503225</v>
      </c>
      <c r="C27">
        <v>5.5709999999999997</v>
      </c>
      <c r="D27" s="2">
        <v>7708459017.511939</v>
      </c>
      <c r="E27">
        <v>8329426631.794405</v>
      </c>
      <c r="F27">
        <v>902546270.1842165</v>
      </c>
      <c r="G27">
        <v>2726114070.1203775</v>
      </c>
      <c r="H27">
        <v>6941457989.0486755</v>
      </c>
      <c r="I27">
        <f t="shared" si="0"/>
        <v>5.4820877564222501</v>
      </c>
      <c r="J27">
        <v>19707616772.799637</v>
      </c>
      <c r="K27" s="3">
        <f t="shared" si="1"/>
        <v>29.908391004263169</v>
      </c>
      <c r="L27" s="3">
        <f t="shared" si="2"/>
        <v>4.5796824678969141</v>
      </c>
      <c r="M27" s="3">
        <f t="shared" si="3"/>
        <v>42.265012192091348</v>
      </c>
      <c r="N27" s="3">
        <f t="shared" si="4"/>
        <v>35.222209103584987</v>
      </c>
    </row>
    <row r="28" spans="1:14" x14ac:dyDescent="0.3">
      <c r="A28">
        <v>2008</v>
      </c>
      <c r="B28" s="1">
        <v>320.86108971168284</v>
      </c>
      <c r="C28">
        <v>5.39</v>
      </c>
      <c r="D28" s="2">
        <v>10258394969.710083</v>
      </c>
      <c r="E28">
        <v>12230064939.420164</v>
      </c>
      <c r="F28">
        <v>1111945402.4231935</v>
      </c>
      <c r="G28">
        <v>3532787710.0964789</v>
      </c>
      <c r="H28">
        <v>9633796555.8282566</v>
      </c>
      <c r="I28">
        <f t="shared" si="0"/>
        <v>5.7710082871388257</v>
      </c>
      <c r="J28">
        <v>27066912635.222847</v>
      </c>
      <c r="K28" s="3">
        <f t="shared" si="1"/>
        <v>28.479269584225609</v>
      </c>
      <c r="L28" s="3">
        <f t="shared" si="2"/>
        <v>4.108135336337515</v>
      </c>
      <c r="M28" s="3">
        <f t="shared" si="3"/>
        <v>45.184558372959302</v>
      </c>
      <c r="N28" s="3">
        <f t="shared" si="4"/>
        <v>35.592520970757327</v>
      </c>
    </row>
    <row r="29" spans="1:14" x14ac:dyDescent="0.3">
      <c r="A29">
        <v>2009</v>
      </c>
      <c r="B29" s="1">
        <v>373.89395871214521</v>
      </c>
      <c r="C29">
        <v>5.2169999999999996</v>
      </c>
      <c r="D29" s="2">
        <v>12576240282.176792</v>
      </c>
      <c r="E29">
        <v>14883148075.631058</v>
      </c>
      <c r="F29">
        <v>1258653671.1776562</v>
      </c>
      <c r="G29">
        <v>3436424616.2941666</v>
      </c>
      <c r="H29">
        <v>9086141559.3290119</v>
      </c>
      <c r="I29">
        <f t="shared" si="0"/>
        <v>5.923972224356266</v>
      </c>
      <c r="J29">
        <v>32437389116.038006</v>
      </c>
      <c r="K29" s="3">
        <f t="shared" si="1"/>
        <v>31.625217840476651</v>
      </c>
      <c r="L29" s="3">
        <f t="shared" si="2"/>
        <v>3.8802557957888806</v>
      </c>
      <c r="M29" s="3">
        <f t="shared" si="3"/>
        <v>45.882694264910448</v>
      </c>
      <c r="N29" s="3">
        <f t="shared" si="4"/>
        <v>28.011322140710003</v>
      </c>
    </row>
    <row r="30" spans="1:14" x14ac:dyDescent="0.3">
      <c r="A30">
        <v>2010</v>
      </c>
      <c r="B30" s="1">
        <v>335.43849527093056</v>
      </c>
      <c r="C30">
        <v>5.05</v>
      </c>
      <c r="D30" s="2">
        <v>12498876332.324879</v>
      </c>
      <c r="E30">
        <v>12406604219.998449</v>
      </c>
      <c r="F30">
        <v>1189540726.0879683</v>
      </c>
      <c r="G30">
        <v>4652359009.5406027</v>
      </c>
      <c r="H30">
        <v>9985734665.4633522</v>
      </c>
      <c r="I30">
        <f t="shared" si="0"/>
        <v>5.815438617015726</v>
      </c>
      <c r="J30">
        <v>29933790334.341789</v>
      </c>
      <c r="K30" s="3">
        <f t="shared" si="1"/>
        <v>42.013524320535502</v>
      </c>
      <c r="L30" s="3">
        <f t="shared" si="2"/>
        <v>3.9739061201456267</v>
      </c>
      <c r="M30" s="3">
        <f t="shared" si="3"/>
        <v>41.446820069975807</v>
      </c>
      <c r="N30" s="3">
        <f t="shared" si="4"/>
        <v>33.35940605559442</v>
      </c>
    </row>
    <row r="31" spans="1:14" x14ac:dyDescent="0.3">
      <c r="A31">
        <v>2011</v>
      </c>
      <c r="B31" s="1">
        <v>348.00134829146521</v>
      </c>
      <c r="C31">
        <v>4.883</v>
      </c>
      <c r="D31" s="2">
        <v>13238047828.784119</v>
      </c>
      <c r="E31">
        <v>13180503225.80645</v>
      </c>
      <c r="F31">
        <v>1176676923.0769229</v>
      </c>
      <c r="G31">
        <v>5840334742.7385492</v>
      </c>
      <c r="H31">
        <v>11857358313.602636</v>
      </c>
      <c r="I31">
        <f t="shared" si="0"/>
        <v>5.8522063541677314</v>
      </c>
      <c r="J31">
        <v>31952763089.330025</v>
      </c>
      <c r="K31" s="3">
        <f t="shared" si="1"/>
        <v>39.116730836021581</v>
      </c>
      <c r="L31" s="3">
        <f t="shared" si="2"/>
        <v>3.6825513955938609</v>
      </c>
      <c r="M31" s="3">
        <f t="shared" si="3"/>
        <v>41.249963857453729</v>
      </c>
      <c r="N31" s="3">
        <f t="shared" si="4"/>
        <v>37.109023343155442</v>
      </c>
    </row>
    <row r="32" spans="1:14" x14ac:dyDescent="0.3">
      <c r="A32">
        <v>2012</v>
      </c>
      <c r="B32" s="1">
        <v>458.55092079305729</v>
      </c>
      <c r="C32">
        <v>4.7240000000000002</v>
      </c>
      <c r="D32" s="2">
        <v>16709934859.461027</v>
      </c>
      <c r="E32">
        <v>19200051115.618664</v>
      </c>
      <c r="F32">
        <v>1481252970.1535788</v>
      </c>
      <c r="G32">
        <v>6003581060.9967175</v>
      </c>
      <c r="H32">
        <v>14235409428.117838</v>
      </c>
      <c r="I32">
        <f t="shared" si="0"/>
        <v>6.1280713450567097</v>
      </c>
      <c r="J32">
        <v>43310721414.082878</v>
      </c>
      <c r="K32" s="3">
        <f t="shared" si="1"/>
        <v>30.565290525222345</v>
      </c>
      <c r="L32" s="3">
        <f t="shared" si="2"/>
        <v>3.4200607188961203</v>
      </c>
      <c r="M32" s="3">
        <f t="shared" si="3"/>
        <v>44.330942752146335</v>
      </c>
      <c r="N32" s="3">
        <f t="shared" si="4"/>
        <v>32.868095850948038</v>
      </c>
    </row>
    <row r="33" spans="1:14" x14ac:dyDescent="0.3">
      <c r="A33">
        <v>2013</v>
      </c>
      <c r="B33" s="1">
        <v>490.79180403998606</v>
      </c>
      <c r="C33">
        <v>4.609</v>
      </c>
      <c r="D33" s="2">
        <v>18902117848.527687</v>
      </c>
      <c r="E33">
        <v>19649913496.397518</v>
      </c>
      <c r="F33">
        <v>1764029241.2629528</v>
      </c>
      <c r="G33">
        <v>6124095308.0331488</v>
      </c>
      <c r="H33">
        <v>14389951129.046047</v>
      </c>
      <c r="I33">
        <f t="shared" si="0"/>
        <v>6.1960200135122907</v>
      </c>
      <c r="J33">
        <v>47648276190.297699</v>
      </c>
      <c r="K33" s="3">
        <f t="shared" si="1"/>
        <v>35.069337645552764</v>
      </c>
      <c r="L33" s="3">
        <f t="shared" si="2"/>
        <v>3.7021890030560023</v>
      </c>
      <c r="M33" s="3">
        <f t="shared" si="3"/>
        <v>41.239505534092544</v>
      </c>
      <c r="N33" s="3">
        <f t="shared" si="4"/>
        <v>30.200360389902574</v>
      </c>
    </row>
    <row r="34" spans="1:14" x14ac:dyDescent="0.3">
      <c r="A34">
        <v>2014</v>
      </c>
      <c r="B34" s="1">
        <v>557.53414836043771</v>
      </c>
      <c r="C34">
        <v>4.5309999999999997</v>
      </c>
      <c r="D34" s="2">
        <v>22184834811.692669</v>
      </c>
      <c r="E34">
        <v>21422080397.584301</v>
      </c>
      <c r="F34">
        <v>2219664905.2172456</v>
      </c>
      <c r="G34">
        <v>6396127496.3602886</v>
      </c>
      <c r="H34">
        <v>18390223632.763248</v>
      </c>
      <c r="I34">
        <f t="shared" si="0"/>
        <v>6.3235237541228679</v>
      </c>
      <c r="J34">
        <v>55612228233.51786</v>
      </c>
      <c r="K34" s="3">
        <f t="shared" si="1"/>
        <v>33.989139527294206</v>
      </c>
      <c r="L34" s="3">
        <f t="shared" si="2"/>
        <v>3.9913252457657125</v>
      </c>
      <c r="M34" s="3">
        <f t="shared" si="3"/>
        <v>38.52044968892843</v>
      </c>
      <c r="N34" s="3">
        <f t="shared" si="4"/>
        <v>33.068668918537128</v>
      </c>
    </row>
    <row r="35" spans="1:14" x14ac:dyDescent="0.3">
      <c r="A35">
        <v>2015</v>
      </c>
      <c r="B35" s="1">
        <v>630.31268211446002</v>
      </c>
      <c r="C35">
        <v>4.4690000000000003</v>
      </c>
      <c r="D35" s="2">
        <v>25542308327.496681</v>
      </c>
      <c r="E35">
        <v>23288958586.755989</v>
      </c>
      <c r="F35">
        <v>2844913961.9148545</v>
      </c>
      <c r="G35">
        <v>6026047096.0021677</v>
      </c>
      <c r="H35">
        <v>20172207935.886795</v>
      </c>
      <c r="I35">
        <f t="shared" si="0"/>
        <v>6.4462160170757432</v>
      </c>
      <c r="J35">
        <v>64589329344.693703</v>
      </c>
      <c r="K35" s="3">
        <f t="shared" si="1"/>
        <v>34.34752309208681</v>
      </c>
      <c r="L35" s="3">
        <f t="shared" si="2"/>
        <v>4.4046191387627047</v>
      </c>
      <c r="M35" s="3">
        <f t="shared" si="3"/>
        <v>36.056975390578629</v>
      </c>
      <c r="N35" s="3">
        <f t="shared" si="4"/>
        <v>31.231486904336514</v>
      </c>
    </row>
    <row r="36" spans="1:14" x14ac:dyDescent="0.3">
      <c r="A36">
        <v>2016</v>
      </c>
      <c r="B36" s="1">
        <v>705.61630498295892</v>
      </c>
      <c r="C36">
        <v>4.3899999999999997</v>
      </c>
      <c r="D36" s="2">
        <v>27285175154.71936</v>
      </c>
      <c r="E36">
        <v>25780138300.164326</v>
      </c>
      <c r="F36">
        <v>4228524095.0020313</v>
      </c>
      <c r="G36">
        <v>5917837030.3066711</v>
      </c>
      <c r="H36">
        <v>20421737891.194901</v>
      </c>
      <c r="I36">
        <f t="shared" si="0"/>
        <v>6.5590716123946429</v>
      </c>
      <c r="J36">
        <v>74296745599.004761</v>
      </c>
      <c r="K36" s="3">
        <f t="shared" si="1"/>
        <v>34.378771400505101</v>
      </c>
      <c r="L36" s="3">
        <f t="shared" si="2"/>
        <v>5.6913988101501367</v>
      </c>
      <c r="M36" s="3">
        <f t="shared" si="3"/>
        <v>34.698879597371842</v>
      </c>
      <c r="N36" s="3">
        <f t="shared" si="4"/>
        <v>27.48671927222134</v>
      </c>
    </row>
    <row r="37" spans="1:14" x14ac:dyDescent="0.3">
      <c r="A37">
        <v>2017</v>
      </c>
      <c r="B37" s="1">
        <v>755.75176767195717</v>
      </c>
      <c r="C37">
        <v>4.343</v>
      </c>
      <c r="D37" s="2">
        <v>29955664237.858162</v>
      </c>
      <c r="E37">
        <v>27621617394.264088</v>
      </c>
      <c r="F37">
        <v>5058828290.0417624</v>
      </c>
      <c r="G37">
        <v>6666299091.1036291</v>
      </c>
      <c r="H37">
        <v>19810234969.646435</v>
      </c>
      <c r="I37">
        <f t="shared" si="0"/>
        <v>6.6277129726207189</v>
      </c>
      <c r="J37">
        <v>81770886908.519836</v>
      </c>
      <c r="K37" s="3">
        <f t="shared" si="1"/>
        <v>33.367835651879759</v>
      </c>
      <c r="L37" s="3">
        <f t="shared" si="2"/>
        <v>6.1865885051500831</v>
      </c>
      <c r="M37" s="3">
        <f t="shared" si="3"/>
        <v>33.779280668883324</v>
      </c>
      <c r="N37" s="3">
        <f t="shared" si="4"/>
        <v>24.226513516734737</v>
      </c>
    </row>
    <row r="38" spans="1:14" x14ac:dyDescent="0.3">
      <c r="A38">
        <v>2018</v>
      </c>
      <c r="B38" s="1">
        <v>758.29905958262316</v>
      </c>
      <c r="C38">
        <v>4.3230000000000004</v>
      </c>
      <c r="D38" s="2">
        <v>30682184387.778156</v>
      </c>
      <c r="E38">
        <v>26307832469.098331</v>
      </c>
      <c r="F38">
        <v>4910885869.8575211</v>
      </c>
      <c r="G38">
        <v>7690819312.4556999</v>
      </c>
      <c r="H38">
        <v>20329188562.700535</v>
      </c>
      <c r="I38">
        <f t="shared" si="0"/>
        <v>6.6310778455407817</v>
      </c>
      <c r="J38">
        <v>84269196152.033264</v>
      </c>
      <c r="K38" s="3">
        <f t="shared" si="1"/>
        <v>35.54758512685229</v>
      </c>
      <c r="L38" s="3">
        <f t="shared" si="2"/>
        <v>5.8276168447099046</v>
      </c>
      <c r="M38" s="3">
        <f t="shared" si="3"/>
        <v>31.21880078413869</v>
      </c>
      <c r="N38" s="3">
        <f t="shared" si="4"/>
        <v>24.124104051050722</v>
      </c>
    </row>
    <row r="39" spans="1:14" x14ac:dyDescent="0.3">
      <c r="A39">
        <v>2019</v>
      </c>
      <c r="B39" s="1">
        <v>840.44945146483587</v>
      </c>
      <c r="C39">
        <v>4.2430000000000003</v>
      </c>
      <c r="D39" s="2">
        <v>35629215544.524384</v>
      </c>
      <c r="E39">
        <v>32258603048.091335</v>
      </c>
      <c r="F39">
        <v>5365705107.1689501</v>
      </c>
      <c r="G39">
        <v>7654757397.5147114</v>
      </c>
      <c r="H39">
        <v>19893023951.128685</v>
      </c>
      <c r="I39">
        <f t="shared" si="0"/>
        <v>6.7339368100107819</v>
      </c>
      <c r="J39">
        <v>95912607970.168594</v>
      </c>
      <c r="K39" s="3">
        <f t="shared" si="1"/>
        <v>31.989730064811855</v>
      </c>
      <c r="L39" s="3">
        <f t="shared" si="2"/>
        <v>5.5943688955239637</v>
      </c>
      <c r="M39" s="3">
        <f t="shared" si="3"/>
        <v>33.633329059433592</v>
      </c>
      <c r="N39" s="3">
        <f t="shared" si="4"/>
        <v>20.740780979822748</v>
      </c>
    </row>
    <row r="40" spans="1:14" x14ac:dyDescent="0.3">
      <c r="A40">
        <v>2020</v>
      </c>
      <c r="B40" s="1">
        <v>918.65259407741826</v>
      </c>
      <c r="C40" s="3">
        <f>AVERAGE(C36:C39)</f>
        <v>4.3247499999999999</v>
      </c>
      <c r="D40" s="2">
        <v>39648267936.325645</v>
      </c>
      <c r="E40">
        <v>38281227166.874023</v>
      </c>
      <c r="F40">
        <v>5709392031.1353559</v>
      </c>
      <c r="G40">
        <v>7727453323.1963072</v>
      </c>
      <c r="H40">
        <v>17843281624.544205</v>
      </c>
      <c r="I40">
        <f t="shared" si="0"/>
        <v>6.8229080248547342</v>
      </c>
      <c r="J40">
        <v>107657734392.44585</v>
      </c>
      <c r="K40" s="3">
        <f t="shared" si="1"/>
        <v>33.094896289239038</v>
      </c>
      <c r="L40" s="3">
        <f t="shared" si="2"/>
        <v>5.303280868165821</v>
      </c>
      <c r="M40" s="3">
        <f t="shared" si="3"/>
        <v>35.558269345820591</v>
      </c>
      <c r="N40" s="3">
        <f t="shared" si="4"/>
        <v>16.574082415202891</v>
      </c>
    </row>
    <row r="41" spans="1:14" x14ac:dyDescent="0.3">
      <c r="A41">
        <v>2021</v>
      </c>
      <c r="B41" s="1">
        <v>925.07742804853365</v>
      </c>
      <c r="C41" s="3">
        <f t="shared" ref="C41:C42" si="5">AVERAGE(C37:C40)</f>
        <v>4.3084375000000001</v>
      </c>
      <c r="D41" s="2">
        <v>40650358104.612656</v>
      </c>
      <c r="E41">
        <v>41811231696.553307</v>
      </c>
      <c r="F41">
        <v>5124375973.0455322</v>
      </c>
      <c r="G41">
        <v>9502834017.3806725</v>
      </c>
      <c r="H41">
        <v>21409548318.928749</v>
      </c>
      <c r="I41">
        <f t="shared" si="0"/>
        <v>6.8298774400076887</v>
      </c>
      <c r="J41">
        <v>111261882913.3419</v>
      </c>
      <c r="K41" s="3">
        <f t="shared" si="1"/>
        <v>35.635086247107942</v>
      </c>
      <c r="L41" s="3">
        <f t="shared" si="2"/>
        <v>4.6056887038634198</v>
      </c>
      <c r="M41" s="3">
        <f t="shared" si="3"/>
        <v>37.579115687911425</v>
      </c>
      <c r="N41" s="3">
        <f t="shared" si="4"/>
        <v>19.242482473178992</v>
      </c>
    </row>
    <row r="42" spans="1:14" x14ac:dyDescent="0.3">
      <c r="A42">
        <v>2022</v>
      </c>
      <c r="B42" s="1">
        <v>960.34</v>
      </c>
      <c r="C42" s="3">
        <f t="shared" si="5"/>
        <v>4.2997968750000002</v>
      </c>
      <c r="D42" s="2">
        <v>46345850946.466003</v>
      </c>
      <c r="E42">
        <v>47720070607.005219</v>
      </c>
      <c r="F42">
        <v>5376509539.8804426</v>
      </c>
      <c r="G42">
        <f>AVERAGE(G38:G41)</f>
        <v>8143966012.6368475</v>
      </c>
      <c r="H42">
        <f>AVERAGE(H38:H41)</f>
        <v>19868760614.325546</v>
      </c>
      <c r="I42">
        <f t="shared" si="0"/>
        <v>6.8672873884263392</v>
      </c>
      <c r="J42">
        <v>126783472501.13449</v>
      </c>
      <c r="K42" s="3">
        <f t="shared" si="1"/>
        <v>32.062821204277164</v>
      </c>
      <c r="L42" s="3">
        <f t="shared" si="2"/>
        <v>4.2407022254673867</v>
      </c>
      <c r="M42" s="3">
        <f t="shared" si="3"/>
        <v>37.639031070535005</v>
      </c>
      <c r="N42" s="3">
        <f t="shared" si="4"/>
        <v>15.671412229340662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DD6F-3206-4E26-80A7-1FCA5174F769}">
  <dimension ref="A1:A12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22</v>
      </c>
    </row>
    <row r="10" spans="1:1" x14ac:dyDescent="0.3">
      <c r="A10" t="s">
        <v>28</v>
      </c>
    </row>
    <row r="11" spans="1:1" x14ac:dyDescent="0.3">
      <c r="A11" t="s">
        <v>29</v>
      </c>
    </row>
    <row r="12" spans="1:1" x14ac:dyDescent="0.3">
      <c r="A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FEA2-F92B-483A-ACB6-82A78500544D}">
  <dimension ref="A1:P42"/>
  <sheetViews>
    <sheetView topLeftCell="C1" workbookViewId="0">
      <selection activeCell="H3" sqref="H3"/>
    </sheetView>
  </sheetViews>
  <sheetFormatPr defaultRowHeight="14.4" x14ac:dyDescent="0.3"/>
  <cols>
    <col min="2" max="2" width="11.33203125" bestFit="1" customWidth="1"/>
    <col min="3" max="3" width="26.6640625" bestFit="1" customWidth="1"/>
    <col min="4" max="4" width="32.109375" bestFit="1" customWidth="1"/>
    <col min="5" max="5" width="14" bestFit="1" customWidth="1"/>
    <col min="6" max="6" width="17.33203125" bestFit="1" customWidth="1"/>
    <col min="7" max="7" width="13.33203125" bestFit="1" customWidth="1"/>
    <col min="8" max="9" width="13.33203125" customWidth="1"/>
    <col min="10" max="10" width="28.88671875" bestFit="1" customWidth="1"/>
  </cols>
  <sheetData>
    <row r="1" spans="1:16" x14ac:dyDescent="0.3">
      <c r="A1" t="s">
        <v>0</v>
      </c>
      <c r="B1" t="s">
        <v>2</v>
      </c>
      <c r="C1" t="s">
        <v>9</v>
      </c>
      <c r="D1" t="s">
        <v>10</v>
      </c>
      <c r="E1" t="s">
        <v>11</v>
      </c>
      <c r="F1" t="s">
        <v>12</v>
      </c>
      <c r="G1" t="s">
        <v>1</v>
      </c>
      <c r="H1" t="s">
        <v>21</v>
      </c>
      <c r="I1" t="s">
        <v>20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3">
      <c r="A2">
        <v>1982</v>
      </c>
      <c r="B2" s="1">
        <v>7.383</v>
      </c>
      <c r="C2" s="1">
        <v>6.8848402497715995</v>
      </c>
      <c r="D2" s="1">
        <v>6.1012517190128079</v>
      </c>
      <c r="E2" s="1">
        <f>(([1]Raw!H3-[1]Raw!H2)/[1]Raw!H3)*100</f>
        <v>7.143234253735355</v>
      </c>
      <c r="F2" s="1">
        <f>(([1]Raw!G3-[1]Raw!G2)/[1]Raw!G3)*100</f>
        <v>8.2971981320881056</v>
      </c>
      <c r="G2" s="1">
        <v>207.12107652542386</v>
      </c>
      <c r="H2" s="1">
        <f>LN((I2))</f>
        <v>0.24818733145341895</v>
      </c>
      <c r="I2">
        <f>((G2-204.5)/204.5)*100</f>
        <v>1.2817000124322051</v>
      </c>
      <c r="J2" s="1">
        <v>-3.1405901416587767</v>
      </c>
      <c r="K2">
        <f>LN(G2)</f>
        <v>5.3333035330225895</v>
      </c>
    </row>
    <row r="3" spans="1:16" x14ac:dyDescent="0.3">
      <c r="A3">
        <v>1983</v>
      </c>
      <c r="B3" s="1">
        <v>7.4</v>
      </c>
      <c r="C3" s="1">
        <v>3.4064564027287219</v>
      </c>
      <c r="D3" s="1">
        <v>7.9461694658723019</v>
      </c>
      <c r="E3" s="1">
        <f>(([1]Raw!H4-[1]Raw!H3)/[1]Raw!H4)*100</f>
        <v>7.8342047381773678</v>
      </c>
      <c r="F3" s="1">
        <f>(([1]Raw!G4-[1]Raw!G3)/[1]Raw!G4)*100</f>
        <v>-1.2410299704517314</v>
      </c>
      <c r="G3" s="1">
        <v>224.08392618181884</v>
      </c>
      <c r="H3" s="1">
        <f t="shared" ref="H3:H42" si="0">LN(ABS(I3))</f>
        <v>2.1028922914082111</v>
      </c>
      <c r="I3">
        <f t="shared" ref="I3:I42" si="1">((G3-G2)/G2)*100</f>
        <v>8.189823045030769</v>
      </c>
      <c r="J3" s="1">
        <v>14.054889981721999</v>
      </c>
      <c r="K3">
        <f t="shared" ref="K3:K42" si="2">LN(G3)</f>
        <v>5.41202065213814</v>
      </c>
      <c r="L3" s="1">
        <f>J3-J2</f>
        <v>17.195480123380776</v>
      </c>
      <c r="M3" s="1">
        <f>D3-D2</f>
        <v>1.8449177468594939</v>
      </c>
      <c r="N3" s="1">
        <f>C3-C2</f>
        <v>-3.4783838470428776</v>
      </c>
      <c r="O3" s="1">
        <f>E3-E2</f>
        <v>0.69097048444201281</v>
      </c>
      <c r="P3" s="1">
        <f>F3-F2</f>
        <v>-9.5382281025398363</v>
      </c>
    </row>
    <row r="4" spans="1:16" x14ac:dyDescent="0.3">
      <c r="A4">
        <v>1984</v>
      </c>
      <c r="B4" s="1">
        <v>7.3780000000000001</v>
      </c>
      <c r="C4" s="1">
        <v>6.1320209771171799</v>
      </c>
      <c r="D4" s="1">
        <v>5.84058023983971E-2</v>
      </c>
      <c r="E4" s="1">
        <f>(([1]Raw!H5-[1]Raw!H4)/[1]Raw!H5)*100</f>
        <v>8.7919046177483988</v>
      </c>
      <c r="F4" s="1">
        <f>(([1]Raw!G5-[1]Raw!G4)/[1]Raw!G5)*100</f>
        <v>8.7512518068744303</v>
      </c>
      <c r="G4" s="1">
        <v>206.52309988242601</v>
      </c>
      <c r="H4" s="1">
        <f t="shared" si="0"/>
        <v>2.0588201767239127</v>
      </c>
      <c r="I4">
        <f t="shared" si="1"/>
        <v>-7.8367184110939752</v>
      </c>
      <c r="J4" s="1">
        <v>-12.38967959791178</v>
      </c>
      <c r="K4">
        <f t="shared" si="2"/>
        <v>5.330412269982209</v>
      </c>
      <c r="L4" s="1">
        <f t="shared" ref="L4:L42" si="3">J4-J3</f>
        <v>-26.444569579633779</v>
      </c>
      <c r="M4" s="1">
        <f t="shared" ref="M4:M42" si="4">D4-D3</f>
        <v>-7.8877636634739048</v>
      </c>
      <c r="N4" s="1">
        <f t="shared" ref="N4:N42" si="5">C4-C3</f>
        <v>2.725564574388458</v>
      </c>
      <c r="O4" s="1">
        <f t="shared" ref="O4:P42" si="6">E4-E3</f>
        <v>0.95769987957103098</v>
      </c>
      <c r="P4" s="1">
        <f t="shared" si="6"/>
        <v>9.992281777326161</v>
      </c>
    </row>
    <row r="5" spans="1:16" x14ac:dyDescent="0.3">
      <c r="A5">
        <v>1985</v>
      </c>
      <c r="B5" s="1">
        <v>7.359</v>
      </c>
      <c r="C5" s="1">
        <v>5.3591256078493501</v>
      </c>
      <c r="D5" s="1">
        <v>-2.9927672022806604</v>
      </c>
      <c r="E5" s="1">
        <f>(([1]Raw!H6-[1]Raw!H5)/[1]Raw!H6)*100</f>
        <v>5.4429476481524359</v>
      </c>
      <c r="F5" s="1">
        <f>(([1]Raw!G6-[1]Raw!G5)/[1]Raw!G6)*100</f>
        <v>2.9893131825835977</v>
      </c>
      <c r="G5" s="1">
        <v>235.33854738472289</v>
      </c>
      <c r="H5" s="1">
        <f t="shared" si="0"/>
        <v>2.6356695309594786</v>
      </c>
      <c r="I5">
        <f t="shared" si="1"/>
        <v>13.952651068428453</v>
      </c>
      <c r="J5" s="1">
        <v>-20.528231467338827</v>
      </c>
      <c r="K5">
        <f t="shared" si="2"/>
        <v>5.4610251046054259</v>
      </c>
      <c r="L5" s="1">
        <f t="shared" si="3"/>
        <v>-8.1385518694270473</v>
      </c>
      <c r="M5" s="1">
        <f t="shared" si="4"/>
        <v>-3.0511730046790575</v>
      </c>
      <c r="N5" s="1">
        <f t="shared" si="5"/>
        <v>-0.77289536926782976</v>
      </c>
      <c r="O5" s="1">
        <f t="shared" si="6"/>
        <v>-3.3489569695959629</v>
      </c>
      <c r="P5" s="1">
        <f t="shared" si="6"/>
        <v>-5.761938624290833</v>
      </c>
    </row>
    <row r="6" spans="1:16" x14ac:dyDescent="0.3">
      <c r="A6">
        <v>1986</v>
      </c>
      <c r="B6" s="1">
        <v>7.3380000000000001</v>
      </c>
      <c r="C6" s="1">
        <v>0.91150826697744947</v>
      </c>
      <c r="D6" s="1">
        <v>9.7436945723084563</v>
      </c>
      <c r="E6" s="1">
        <f>(([1]Raw!H7-[1]Raw!H6)/[1]Raw!H7)*100</f>
        <v>9.0287852179884354</v>
      </c>
      <c r="F6" s="1">
        <f>(([1]Raw!G7-[1]Raw!G6)/[1]Raw!G7)*100</f>
        <v>14.388995521433076</v>
      </c>
      <c r="G6" s="1">
        <v>237.5715223728092</v>
      </c>
      <c r="H6" s="1">
        <f t="shared" si="0"/>
        <v>-5.2520146858180246E-2</v>
      </c>
      <c r="I6">
        <f t="shared" si="1"/>
        <v>0.948835204814928</v>
      </c>
      <c r="J6" s="1">
        <v>16.518400930681949</v>
      </c>
      <c r="K6">
        <f t="shared" si="2"/>
        <v>5.4704687249719708</v>
      </c>
      <c r="L6" s="1">
        <f t="shared" si="3"/>
        <v>37.046632398020776</v>
      </c>
      <c r="M6" s="1">
        <f t="shared" si="4"/>
        <v>12.736461774589117</v>
      </c>
      <c r="N6" s="1">
        <f t="shared" si="5"/>
        <v>-4.4476173408719006</v>
      </c>
      <c r="O6" s="1">
        <f t="shared" si="6"/>
        <v>3.5858375698359994</v>
      </c>
      <c r="P6" s="1">
        <f t="shared" si="6"/>
        <v>11.399682338849479</v>
      </c>
    </row>
    <row r="7" spans="1:16" x14ac:dyDescent="0.3">
      <c r="A7">
        <v>1987</v>
      </c>
      <c r="B7" s="1">
        <v>7.3029999999999999</v>
      </c>
      <c r="C7" s="1">
        <v>10.681363972403801</v>
      </c>
      <c r="D7" s="1">
        <v>7.5438526635550147</v>
      </c>
      <c r="E7" s="1">
        <f>(([1]Raw!H8-[1]Raw!H7)/[1]Raw!H8)*100</f>
        <v>2.5883227965790088</v>
      </c>
      <c r="F7" s="1">
        <f>(([1]Raw!G8-[1]Raw!G7)/[1]Raw!G8)*100</f>
        <v>-12.034979571356924</v>
      </c>
      <c r="G7" s="1">
        <v>245.66762837326183</v>
      </c>
      <c r="H7" s="1">
        <f t="shared" si="0"/>
        <v>1.2260846664168026</v>
      </c>
      <c r="I7">
        <f t="shared" si="1"/>
        <v>3.4078604706450544</v>
      </c>
      <c r="J7" s="1">
        <v>17.381353992660834</v>
      </c>
      <c r="K7">
        <f t="shared" si="2"/>
        <v>5.5039795181944129</v>
      </c>
      <c r="L7" s="1">
        <f t="shared" si="3"/>
        <v>0.86295306197888522</v>
      </c>
      <c r="M7" s="1">
        <f t="shared" si="4"/>
        <v>-2.1998419087534415</v>
      </c>
      <c r="N7" s="1">
        <f t="shared" si="5"/>
        <v>9.7698557054263517</v>
      </c>
      <c r="O7" s="1">
        <f t="shared" si="6"/>
        <v>-6.4404624214094266</v>
      </c>
      <c r="P7" s="1">
        <f t="shared" si="6"/>
        <v>-26.423975092790002</v>
      </c>
    </row>
    <row r="8" spans="1:16" x14ac:dyDescent="0.3">
      <c r="A8">
        <v>1988</v>
      </c>
      <c r="B8" s="1">
        <v>7.2709999999999999</v>
      </c>
      <c r="C8" s="1">
        <v>4.5750904976326439</v>
      </c>
      <c r="D8" s="1">
        <v>-0.21633643818530857</v>
      </c>
      <c r="E8" s="1">
        <f>(([1]Raw!H9-[1]Raw!H8)/[1]Raw!H9)*100</f>
        <v>4.4047068861313665</v>
      </c>
      <c r="F8" s="1">
        <f>(([1]Raw!G9-[1]Raw!G8)/[1]Raw!G9)*100</f>
        <v>2.1669004207574751</v>
      </c>
      <c r="G8" s="1">
        <v>245.08108423198846</v>
      </c>
      <c r="H8" s="1">
        <f t="shared" si="0"/>
        <v>-1.4323166837387862</v>
      </c>
      <c r="I8">
        <f t="shared" si="1"/>
        <v>-0.23875516084772749</v>
      </c>
      <c r="J8" s="1">
        <v>-1.4424990448529229</v>
      </c>
      <c r="K8">
        <f t="shared" si="2"/>
        <v>5.5015891118397864</v>
      </c>
      <c r="L8" s="1">
        <f t="shared" si="3"/>
        <v>-18.823853037513757</v>
      </c>
      <c r="M8" s="1">
        <f t="shared" si="4"/>
        <v>-7.7601891017403233</v>
      </c>
      <c r="N8" s="1">
        <f t="shared" si="5"/>
        <v>-6.1062734747711573</v>
      </c>
      <c r="O8" s="1">
        <f t="shared" si="6"/>
        <v>1.8163840895523578</v>
      </c>
      <c r="P8" s="1">
        <f t="shared" si="6"/>
        <v>14.201879992114399</v>
      </c>
    </row>
    <row r="9" spans="1:16" x14ac:dyDescent="0.3">
      <c r="A9">
        <v>1989</v>
      </c>
      <c r="B9" s="1">
        <v>7.2380000000000004</v>
      </c>
      <c r="C9" s="1">
        <v>-0.56872389011174107</v>
      </c>
      <c r="D9" s="1">
        <v>-1.7060853508461804</v>
      </c>
      <c r="E9" s="1">
        <f>(([1]Raw!H10-[1]Raw!H9)/[1]Raw!H10)*100</f>
        <v>-10.813898518751984</v>
      </c>
      <c r="F9" s="1">
        <f>(([1]Raw!G10-[1]Raw!G9)/[1]Raw!G10)*100</f>
        <v>7.612568837058638</v>
      </c>
      <c r="G9" s="1">
        <v>248.43268480237586</v>
      </c>
      <c r="H9" s="1">
        <f t="shared" si="0"/>
        <v>0.31301908808889961</v>
      </c>
      <c r="I9">
        <f t="shared" si="1"/>
        <v>1.367547634649295</v>
      </c>
      <c r="J9" s="1">
        <v>0.9363297659479457</v>
      </c>
      <c r="K9">
        <f t="shared" si="2"/>
        <v>5.5151719227332752</v>
      </c>
      <c r="L9" s="1">
        <f t="shared" si="3"/>
        <v>2.3788288108008686</v>
      </c>
      <c r="M9" s="1">
        <f t="shared" si="4"/>
        <v>-1.4897489126608718</v>
      </c>
      <c r="N9" s="1">
        <f t="shared" si="5"/>
        <v>-5.1438143877443849</v>
      </c>
      <c r="O9" s="1">
        <f t="shared" si="6"/>
        <v>-15.21860540488335</v>
      </c>
      <c r="P9" s="1">
        <f t="shared" si="6"/>
        <v>5.4456684163011628</v>
      </c>
    </row>
    <row r="10" spans="1:16" x14ac:dyDescent="0.3">
      <c r="A10">
        <v>1990</v>
      </c>
      <c r="B10" s="1">
        <v>7.2069999999999999</v>
      </c>
      <c r="C10" s="1">
        <v>2.7481223440693867</v>
      </c>
      <c r="D10" s="1">
        <v>0.28311536761889045</v>
      </c>
      <c r="E10" s="1">
        <f>(([1]Raw!H11-[1]Raw!H10)/[1]Raw!H11)*100</f>
        <v>9.0733244976184881</v>
      </c>
      <c r="F10" s="1">
        <f>(([1]Raw!G11-[1]Raw!G10)/[1]Raw!G11)*100</f>
        <v>-23.086124401913882</v>
      </c>
      <c r="G10" s="1">
        <v>254.29525459984626</v>
      </c>
      <c r="H10" s="1">
        <f t="shared" si="0"/>
        <v>0.85858630270822134</v>
      </c>
      <c r="I10">
        <f t="shared" si="1"/>
        <v>2.3598222601562986</v>
      </c>
      <c r="J10" s="1">
        <v>5.425243890069595</v>
      </c>
      <c r="K10">
        <f t="shared" si="2"/>
        <v>5.5384960116163144</v>
      </c>
      <c r="L10" s="1">
        <f t="shared" si="3"/>
        <v>4.4889141241216493</v>
      </c>
      <c r="M10" s="1">
        <f t="shared" si="4"/>
        <v>1.9892007184650708</v>
      </c>
      <c r="N10" s="1">
        <f t="shared" si="5"/>
        <v>3.3168462341811278</v>
      </c>
      <c r="O10" s="1">
        <f t="shared" si="6"/>
        <v>19.88722301637047</v>
      </c>
      <c r="P10" s="1">
        <f t="shared" si="6"/>
        <v>-30.69869323897252</v>
      </c>
    </row>
    <row r="11" spans="1:16" x14ac:dyDescent="0.3">
      <c r="A11">
        <v>1991</v>
      </c>
      <c r="B11" s="1">
        <v>7.157</v>
      </c>
      <c r="C11" s="1">
        <v>-19.459891262585529</v>
      </c>
      <c r="D11" s="1">
        <v>-34.920549820063286</v>
      </c>
      <c r="E11" s="1">
        <f>(([1]Raw!H12-[1]Raw!H11)/[1]Raw!H12)*100</f>
        <v>-58.313485312465104</v>
      </c>
      <c r="F11" s="1">
        <f>(([1]Raw!G12-[1]Raw!G11)/[1]Raw!G12)*100</f>
        <v>-34.520489165415327</v>
      </c>
      <c r="G11" s="1">
        <v>269.61476306425709</v>
      </c>
      <c r="H11" s="1">
        <f t="shared" si="0"/>
        <v>1.7958012536010175</v>
      </c>
      <c r="I11">
        <f t="shared" si="1"/>
        <v>6.0242997803939717</v>
      </c>
      <c r="J11" s="1">
        <v>2.4722213224058294</v>
      </c>
      <c r="K11">
        <f t="shared" si="2"/>
        <v>5.5969941366793448</v>
      </c>
      <c r="L11" s="1">
        <f t="shared" si="3"/>
        <v>-2.9530225676637656</v>
      </c>
      <c r="M11" s="1">
        <f t="shared" si="4"/>
        <v>-35.203665187682176</v>
      </c>
      <c r="N11" s="1">
        <f t="shared" si="5"/>
        <v>-22.208013606654916</v>
      </c>
      <c r="O11" s="1">
        <f t="shared" si="6"/>
        <v>-67.386809810083591</v>
      </c>
      <c r="P11" s="1">
        <f t="shared" si="6"/>
        <v>-11.434364763501446</v>
      </c>
    </row>
    <row r="12" spans="1:16" x14ac:dyDescent="0.3">
      <c r="A12">
        <v>1992</v>
      </c>
      <c r="B12" s="1">
        <v>7.125</v>
      </c>
      <c r="C12" s="1">
        <v>-16.720310541671495</v>
      </c>
      <c r="D12" s="1">
        <v>-17.866596924830475</v>
      </c>
      <c r="E12" s="1">
        <f>(([1]Raw!H13-[1]Raw!H12)/[1]Raw!H13)*100</f>
        <v>41.855795250099021</v>
      </c>
      <c r="F12" s="1">
        <f>(([1]Raw!G13-[1]Raw!G12)/[1]Raw!G13)*100</f>
        <v>2.0521143273107825</v>
      </c>
      <c r="G12" s="1">
        <v>201.74350256116699</v>
      </c>
      <c r="H12" s="1">
        <f t="shared" si="0"/>
        <v>3.2257887321679974</v>
      </c>
      <c r="I12">
        <f t="shared" si="1"/>
        <v>-25.173421414952113</v>
      </c>
      <c r="J12" s="1">
        <v>-1.5664460281955854</v>
      </c>
      <c r="K12">
        <f t="shared" si="2"/>
        <v>5.3069971012345114</v>
      </c>
      <c r="L12" s="1">
        <f t="shared" si="3"/>
        <v>-4.0386673506014148</v>
      </c>
      <c r="M12" s="1">
        <f t="shared" si="4"/>
        <v>17.053952895232811</v>
      </c>
      <c r="N12" s="1">
        <f t="shared" si="5"/>
        <v>2.7395807209140344</v>
      </c>
      <c r="O12" s="1">
        <f>E12-E11</f>
        <v>100.16928056256413</v>
      </c>
      <c r="P12" s="1">
        <f t="shared" si="6"/>
        <v>36.57260349272611</v>
      </c>
    </row>
    <row r="13" spans="1:16" x14ac:dyDescent="0.3">
      <c r="A13">
        <v>1993</v>
      </c>
      <c r="B13" s="1">
        <v>7.0759999999999996</v>
      </c>
      <c r="C13" s="1">
        <v>21.876192083857433</v>
      </c>
      <c r="D13" s="1">
        <v>29.722326036700537</v>
      </c>
      <c r="E13" s="1">
        <f>(([1]Raw!H14-[1]Raw!H13)/[1]Raw!H14)*100</f>
        <v>-35.233791632889051</v>
      </c>
      <c r="F13" s="1">
        <f>(([1]Raw!G14-[1]Raw!G13)/[1]Raw!G14)*100</f>
        <v>8.4153546243225463</v>
      </c>
      <c r="G13" s="1">
        <v>164.16505354040328</v>
      </c>
      <c r="H13" s="1">
        <f t="shared" si="0"/>
        <v>2.9246038064865649</v>
      </c>
      <c r="I13">
        <f t="shared" si="1"/>
        <v>-18.626844752717737</v>
      </c>
      <c r="J13" s="1">
        <v>6.5869342138900464</v>
      </c>
      <c r="K13">
        <f t="shared" si="2"/>
        <v>5.1008723457459295</v>
      </c>
      <c r="L13" s="1">
        <f t="shared" si="3"/>
        <v>8.1533802420856318</v>
      </c>
      <c r="M13" s="1">
        <f t="shared" si="4"/>
        <v>47.588922961531011</v>
      </c>
      <c r="N13" s="1">
        <f t="shared" si="5"/>
        <v>38.596502625528927</v>
      </c>
      <c r="O13" s="1">
        <f t="shared" si="6"/>
        <v>-77.089586882988073</v>
      </c>
      <c r="P13" s="1">
        <f t="shared" si="6"/>
        <v>6.3632402970117639</v>
      </c>
    </row>
    <row r="14" spans="1:16" x14ac:dyDescent="0.3">
      <c r="A14">
        <v>1994</v>
      </c>
      <c r="B14" s="1">
        <v>7.008</v>
      </c>
      <c r="C14" s="1">
        <v>9.6306335845578701</v>
      </c>
      <c r="D14" s="1">
        <v>11.242780988463522</v>
      </c>
      <c r="E14" s="1">
        <f>(([1]Raw!H15-[1]Raw!H14)/[1]Raw!H15)*100</f>
        <v>17.337341079562769</v>
      </c>
      <c r="F14" s="1">
        <f>(([1]Raw!G15-[1]Raw!G14)/[1]Raw!G15)*100</f>
        <v>29.242388914817475</v>
      </c>
      <c r="G14" s="1">
        <v>124.55814963658746</v>
      </c>
      <c r="H14" s="1">
        <f t="shared" si="0"/>
        <v>3.18330128431242</v>
      </c>
      <c r="I14">
        <f t="shared" si="1"/>
        <v>-24.126269903154522</v>
      </c>
      <c r="J14" s="1">
        <v>-2.579820815870562</v>
      </c>
      <c r="K14">
        <f t="shared" si="2"/>
        <v>4.8247726722178079</v>
      </c>
      <c r="L14" s="1">
        <f t="shared" si="3"/>
        <v>-9.1667550297606084</v>
      </c>
      <c r="M14" s="1">
        <f t="shared" si="4"/>
        <v>-18.479545048237014</v>
      </c>
      <c r="N14" s="1">
        <f t="shared" si="5"/>
        <v>-12.245558499299563</v>
      </c>
      <c r="O14" s="1">
        <f t="shared" si="6"/>
        <v>52.571132712451821</v>
      </c>
      <c r="P14" s="1">
        <f t="shared" si="6"/>
        <v>20.827034290494929</v>
      </c>
    </row>
    <row r="15" spans="1:16" x14ac:dyDescent="0.3">
      <c r="A15">
        <v>1995</v>
      </c>
      <c r="B15" s="1">
        <v>6.923</v>
      </c>
      <c r="C15" s="1">
        <v>10.585944441129371</v>
      </c>
      <c r="D15" s="1">
        <v>8.8853761512392282</v>
      </c>
      <c r="E15" s="1">
        <f>(([1]Raw!H16-[1]Raw!H15)/[1]Raw!H16)*100</f>
        <v>14.492992200069954</v>
      </c>
      <c r="F15" s="1">
        <f>(([1]Raw!G16-[1]Raw!G15)/[1]Raw!G16)*100</f>
        <v>15.124128782890942</v>
      </c>
      <c r="G15" s="1">
        <v>133.34110058235302</v>
      </c>
      <c r="H15" s="1">
        <f t="shared" si="0"/>
        <v>1.9532099635553808</v>
      </c>
      <c r="I15">
        <f t="shared" si="1"/>
        <v>7.0512856616695245</v>
      </c>
      <c r="J15" s="1">
        <v>3.7666967787353798</v>
      </c>
      <c r="K15">
        <f t="shared" si="2"/>
        <v>4.8929105111108004</v>
      </c>
      <c r="L15" s="1">
        <f t="shared" si="3"/>
        <v>6.3465175946059418</v>
      </c>
      <c r="M15" s="1">
        <f t="shared" si="4"/>
        <v>-2.3574048372242942</v>
      </c>
      <c r="N15" s="1">
        <f t="shared" si="5"/>
        <v>0.95531085657150072</v>
      </c>
      <c r="O15" s="1">
        <f t="shared" si="6"/>
        <v>-2.8443488794928147</v>
      </c>
      <c r="P15" s="1">
        <f t="shared" si="6"/>
        <v>-14.118260131926533</v>
      </c>
    </row>
    <row r="16" spans="1:16" x14ac:dyDescent="0.3">
      <c r="A16">
        <v>1996</v>
      </c>
      <c r="B16" s="1">
        <v>6.85</v>
      </c>
      <c r="C16" s="1">
        <v>6.993321807539516</v>
      </c>
      <c r="D16" s="1">
        <v>3.2258845539530085</v>
      </c>
      <c r="E16" s="1">
        <f>(([1]Raw!H17-[1]Raw!H16)/[1]Raw!H17)*100</f>
        <v>-7.3565692962241176</v>
      </c>
      <c r="F16" s="1">
        <f>(([1]Raw!G17-[1]Raw!G16)/[1]Raw!G17)*100</f>
        <v>-2.2926269876044378E-3</v>
      </c>
      <c r="G16" s="1">
        <v>144.03164867783968</v>
      </c>
      <c r="H16" s="1">
        <f t="shared" si="0"/>
        <v>2.0816196703947147</v>
      </c>
      <c r="I16">
        <f t="shared" si="1"/>
        <v>8.017444020483433</v>
      </c>
      <c r="J16" s="1">
        <v>16.961987938288758</v>
      </c>
      <c r="K16">
        <f t="shared" si="2"/>
        <v>4.9700330579123664</v>
      </c>
      <c r="L16" s="1">
        <f t="shared" si="3"/>
        <v>13.195291159553378</v>
      </c>
      <c r="M16" s="1">
        <f t="shared" si="4"/>
        <v>-5.6594915972862196</v>
      </c>
      <c r="N16" s="1">
        <f t="shared" si="5"/>
        <v>-3.5926226335898548</v>
      </c>
      <c r="O16" s="1">
        <f t="shared" si="6"/>
        <v>-21.849561496294072</v>
      </c>
      <c r="P16" s="1">
        <f t="shared" si="6"/>
        <v>-15.126421409878546</v>
      </c>
    </row>
    <row r="17" spans="1:16" x14ac:dyDescent="0.3">
      <c r="A17">
        <v>1997</v>
      </c>
      <c r="B17" s="1">
        <v>6.7530000000000001</v>
      </c>
      <c r="C17" s="1">
        <v>4.3968396967337213</v>
      </c>
      <c r="D17" s="1">
        <v>2.9652488082763568</v>
      </c>
      <c r="E17" s="1">
        <f>(([1]Raw!H18-[1]Raw!H17)/[1]Raw!H18)*100</f>
        <v>2.3029369475932691</v>
      </c>
      <c r="F17" s="1">
        <f>(([1]Raw!G18-[1]Raw!G17)/[1]Raw!G18)*100</f>
        <v>16.679922573923868</v>
      </c>
      <c r="G17" s="1">
        <v>140.26985548585714</v>
      </c>
      <c r="H17" s="1">
        <f t="shared" si="0"/>
        <v>0.96003288455209757</v>
      </c>
      <c r="I17">
        <f t="shared" si="1"/>
        <v>-2.6117823593040126</v>
      </c>
      <c r="J17" s="1">
        <v>2.0021471480415727</v>
      </c>
      <c r="K17">
        <f t="shared" si="2"/>
        <v>4.9435681064740962</v>
      </c>
      <c r="L17" s="1">
        <f t="shared" si="3"/>
        <v>-14.959840790247185</v>
      </c>
      <c r="M17" s="1">
        <f t="shared" si="4"/>
        <v>-0.26063574567665171</v>
      </c>
      <c r="N17" s="1">
        <f t="shared" si="5"/>
        <v>-2.5964821108057947</v>
      </c>
      <c r="O17" s="1">
        <f t="shared" si="6"/>
        <v>9.6595062438173862</v>
      </c>
      <c r="P17" s="1">
        <f t="shared" si="6"/>
        <v>16.682215200911472</v>
      </c>
    </row>
    <row r="18" spans="1:16" x14ac:dyDescent="0.3">
      <c r="A18">
        <v>1998</v>
      </c>
      <c r="B18" s="1">
        <v>6.6459999999999999</v>
      </c>
      <c r="C18" s="1">
        <v>6.4836497346306459</v>
      </c>
      <c r="D18" s="1">
        <v>0.38386584890086795</v>
      </c>
      <c r="E18" s="1">
        <f>(([1]Raw!H19-[1]Raw!H18)/[1]Raw!H19)*100</f>
        <v>22.249171421590454</v>
      </c>
      <c r="F18" s="1">
        <f>(([1]Raw!G19-[1]Raw!G18)/[1]Raw!G19)*100</f>
        <v>-3.1195852581000598</v>
      </c>
      <c r="G18" s="1">
        <v>123.83052231853792</v>
      </c>
      <c r="H18" s="1">
        <f t="shared" si="0"/>
        <v>2.4612789067207976</v>
      </c>
      <c r="I18">
        <f t="shared" si="1"/>
        <v>-11.719790478415893</v>
      </c>
      <c r="J18" s="1">
        <v>-9.6403273991685268</v>
      </c>
      <c r="K18">
        <f t="shared" si="2"/>
        <v>4.8189138752471665</v>
      </c>
      <c r="L18" s="1">
        <f t="shared" si="3"/>
        <v>-11.642474547210099</v>
      </c>
      <c r="M18" s="1">
        <f t="shared" si="4"/>
        <v>-2.5813829593754889</v>
      </c>
      <c r="N18" s="1">
        <f t="shared" si="5"/>
        <v>2.0868100378969245</v>
      </c>
      <c r="O18" s="1">
        <f t="shared" si="6"/>
        <v>19.946234473997183</v>
      </c>
      <c r="P18" s="1">
        <f t="shared" si="6"/>
        <v>-19.799507832023927</v>
      </c>
    </row>
    <row r="19" spans="1:16" x14ac:dyDescent="0.3">
      <c r="A19">
        <v>1999</v>
      </c>
      <c r="B19" s="1">
        <v>6.56</v>
      </c>
      <c r="C19" s="1">
        <v>8.1131668092199618</v>
      </c>
      <c r="D19" s="1">
        <v>8.7058639009754017</v>
      </c>
      <c r="E19" s="1">
        <f>(([1]Raw!H20-[1]Raw!H19)/[1]Raw!H20)*100</f>
        <v>1.2775101878908659</v>
      </c>
      <c r="F19" s="1">
        <f>(([1]Raw!G20-[1]Raw!G19)/[1]Raw!G20)*100</f>
        <v>-1.5940962337779137</v>
      </c>
      <c r="G19" s="1">
        <v>118.33312794266901</v>
      </c>
      <c r="H19" s="1">
        <f t="shared" si="0"/>
        <v>1.4905305408824214</v>
      </c>
      <c r="I19">
        <f t="shared" si="1"/>
        <v>-4.4394502041488408</v>
      </c>
      <c r="J19" s="1">
        <v>3.3977662440903629</v>
      </c>
      <c r="K19">
        <f t="shared" si="2"/>
        <v>4.7735037651100454</v>
      </c>
      <c r="L19" s="1">
        <f t="shared" si="3"/>
        <v>13.03809364325889</v>
      </c>
      <c r="M19" s="1">
        <f t="shared" si="4"/>
        <v>8.3219980520745338</v>
      </c>
      <c r="N19" s="1">
        <f t="shared" si="5"/>
        <v>1.6295170745893159</v>
      </c>
      <c r="O19" s="1">
        <f t="shared" si="6"/>
        <v>-20.971661233699589</v>
      </c>
      <c r="P19" s="1">
        <f t="shared" si="6"/>
        <v>1.5254890243221462</v>
      </c>
    </row>
    <row r="20" spans="1:16" x14ac:dyDescent="0.3">
      <c r="A20">
        <v>2000</v>
      </c>
      <c r="B20" s="1">
        <v>6.4630000000000001</v>
      </c>
      <c r="C20" s="1">
        <v>10.884424742147928</v>
      </c>
      <c r="D20" s="1">
        <v>6.6570016086833732</v>
      </c>
      <c r="E20" s="1">
        <f>(([1]Raw!H21-[1]Raw!H20)/[1]Raw!H21)*100</f>
        <v>-13.801830043645408</v>
      </c>
      <c r="F20" s="1">
        <f>(([1]Raw!G21-[1]Raw!G20)/[1]Raw!G21)*100</f>
        <v>5.0406609429983789</v>
      </c>
      <c r="G20" s="1">
        <v>122.96229349662323</v>
      </c>
      <c r="H20" s="1">
        <f t="shared" si="0"/>
        <v>1.3640430468057314</v>
      </c>
      <c r="I20">
        <f t="shared" si="1"/>
        <v>3.9119776806685942</v>
      </c>
      <c r="J20" s="1">
        <v>3.0531627146003615</v>
      </c>
      <c r="K20">
        <f t="shared" si="2"/>
        <v>4.8118777514362119</v>
      </c>
      <c r="L20" s="1">
        <f t="shared" si="3"/>
        <v>-0.34460352949000139</v>
      </c>
      <c r="M20" s="1">
        <f t="shared" si="4"/>
        <v>-2.0488622922920285</v>
      </c>
      <c r="N20" s="1">
        <f t="shared" si="5"/>
        <v>2.7712579329279663</v>
      </c>
      <c r="O20" s="1">
        <f t="shared" si="6"/>
        <v>-15.079340231536275</v>
      </c>
      <c r="P20" s="1">
        <f t="shared" si="6"/>
        <v>6.6347571767762927</v>
      </c>
    </row>
    <row r="21" spans="1:16" x14ac:dyDescent="0.3">
      <c r="A21">
        <v>2001</v>
      </c>
      <c r="B21" s="1">
        <v>6.3739999999999997</v>
      </c>
      <c r="C21" s="1">
        <v>4.5404212434582121</v>
      </c>
      <c r="D21" s="1">
        <v>3.8075787313469647</v>
      </c>
      <c r="E21" s="1">
        <f>(([1]Raw!H22-[1]Raw!H21)/[1]Raw!H22)*100</f>
        <v>23.802875271154221</v>
      </c>
      <c r="F21" s="1">
        <f>(([1]Raw!G22-[1]Raw!G21)/[1]Raw!G22)*100</f>
        <v>-1.661623658024785</v>
      </c>
      <c r="G21" s="1">
        <v>119.26185726077216</v>
      </c>
      <c r="H21" s="1">
        <f t="shared" si="0"/>
        <v>1.1017431488335843</v>
      </c>
      <c r="I21">
        <f t="shared" si="1"/>
        <v>-3.0094072992812979</v>
      </c>
      <c r="J21" s="1">
        <v>9.6243066689840191</v>
      </c>
      <c r="K21">
        <f t="shared" si="2"/>
        <v>4.7813215567815819</v>
      </c>
      <c r="L21" s="1">
        <f t="shared" si="3"/>
        <v>6.5711439543836576</v>
      </c>
      <c r="M21" s="1">
        <f t="shared" si="4"/>
        <v>-2.8494228773364085</v>
      </c>
      <c r="N21" s="1">
        <f t="shared" si="5"/>
        <v>-6.344003498689716</v>
      </c>
      <c r="O21" s="1">
        <f t="shared" si="6"/>
        <v>37.604705314799631</v>
      </c>
      <c r="P21" s="1">
        <f t="shared" si="6"/>
        <v>-6.7022846010231643</v>
      </c>
    </row>
    <row r="22" spans="1:16" x14ac:dyDescent="0.3">
      <c r="A22">
        <v>2002</v>
      </c>
      <c r="B22" s="1">
        <v>6.24</v>
      </c>
      <c r="C22" s="1">
        <v>5.6373635187092503</v>
      </c>
      <c r="D22" s="1">
        <v>1.8092352199227832</v>
      </c>
      <c r="E22" s="1">
        <f>(([1]Raw!H23-[1]Raw!H22)/[1]Raw!H23)*100</f>
        <v>-6.0381560920284993</v>
      </c>
      <c r="F22" s="1">
        <f>(([1]Raw!G23-[1]Raw!G22)/[1]Raw!G23)*100</f>
        <v>8.0038371185652135</v>
      </c>
      <c r="G22" s="1">
        <v>110.46087472148301</v>
      </c>
      <c r="H22" s="1">
        <f t="shared" si="0"/>
        <v>1.9987119966499771</v>
      </c>
      <c r="I22">
        <f t="shared" si="1"/>
        <v>-7.3795450963381803</v>
      </c>
      <c r="J22" s="1">
        <v>-1.8755473297294856</v>
      </c>
      <c r="K22">
        <f t="shared" si="2"/>
        <v>4.7046613833397775</v>
      </c>
      <c r="L22" s="1">
        <f t="shared" si="3"/>
        <v>-11.499853998713505</v>
      </c>
      <c r="M22" s="1">
        <f t="shared" si="4"/>
        <v>-1.9983435114241814</v>
      </c>
      <c r="N22" s="1">
        <f t="shared" si="5"/>
        <v>1.0969422752510383</v>
      </c>
      <c r="O22" s="1">
        <f t="shared" si="6"/>
        <v>-29.841031363182722</v>
      </c>
      <c r="P22" s="1">
        <f t="shared" si="6"/>
        <v>9.6654607765899989</v>
      </c>
    </row>
    <row r="23" spans="1:16" x14ac:dyDescent="0.3">
      <c r="A23">
        <v>2003</v>
      </c>
      <c r="B23" s="1">
        <v>6.1070000000000002</v>
      </c>
      <c r="C23" s="1">
        <v>8.4675419479730749</v>
      </c>
      <c r="D23" s="1">
        <v>1.2060749139205456</v>
      </c>
      <c r="E23" s="1">
        <f>(([1]Raw!H24-[1]Raw!H23)/[1]Raw!H24)*100</f>
        <v>21.768680946909001</v>
      </c>
      <c r="F23" s="1">
        <f>(([1]Raw!G24-[1]Raw!G23)/[1]Raw!G24)*100</f>
        <v>15.561999135054231</v>
      </c>
      <c r="G23" s="1">
        <v>117.86016473352753</v>
      </c>
      <c r="H23" s="1">
        <f t="shared" si="0"/>
        <v>1.9018928539371793</v>
      </c>
      <c r="I23">
        <f t="shared" si="1"/>
        <v>6.6985618488909759</v>
      </c>
      <c r="J23" s="1">
        <v>-10.484884878793139</v>
      </c>
      <c r="K23">
        <f t="shared" si="2"/>
        <v>4.7694988771139277</v>
      </c>
      <c r="L23" s="1">
        <f t="shared" si="3"/>
        <v>-8.6093375490636532</v>
      </c>
      <c r="M23" s="1">
        <f t="shared" si="4"/>
        <v>-0.60316030600223769</v>
      </c>
      <c r="N23" s="1">
        <f t="shared" si="5"/>
        <v>2.8301784292638246</v>
      </c>
      <c r="O23" s="1">
        <f t="shared" si="6"/>
        <v>27.806837038937502</v>
      </c>
      <c r="P23" s="1">
        <f t="shared" si="6"/>
        <v>7.5581620164890175</v>
      </c>
    </row>
    <row r="24" spans="1:16" x14ac:dyDescent="0.3">
      <c r="A24">
        <v>2004</v>
      </c>
      <c r="B24" s="1">
        <v>5.9729999999999999</v>
      </c>
      <c r="C24" s="1">
        <v>5.0791072176543253</v>
      </c>
      <c r="D24" s="1">
        <v>7.2653566719992568</v>
      </c>
      <c r="E24" s="1">
        <f>(([1]Raw!H25-[1]Raw!H24)/[1]Raw!H25)*100</f>
        <v>30.111204657876169</v>
      </c>
      <c r="F24" s="1">
        <f>(([1]Raw!G25-[1]Raw!G24)/[1]Raw!G25)*100</f>
        <v>25.560298156786516</v>
      </c>
      <c r="G24" s="1">
        <v>134.54248633268392</v>
      </c>
      <c r="H24" s="1">
        <f t="shared" si="0"/>
        <v>2.6500208807211885</v>
      </c>
      <c r="I24">
        <f t="shared" si="1"/>
        <v>14.15433419499608</v>
      </c>
      <c r="J24" s="1">
        <v>16.944821393816255</v>
      </c>
      <c r="K24">
        <f t="shared" si="2"/>
        <v>4.9018800326755789</v>
      </c>
      <c r="L24" s="1">
        <f t="shared" si="3"/>
        <v>27.429706272609394</v>
      </c>
      <c r="M24" s="1">
        <f t="shared" si="4"/>
        <v>6.0592817580787113</v>
      </c>
      <c r="N24" s="1">
        <f t="shared" si="5"/>
        <v>-3.3884347303187496</v>
      </c>
      <c r="O24" s="1">
        <f t="shared" si="6"/>
        <v>8.3425237109671677</v>
      </c>
      <c r="P24" s="1">
        <f t="shared" si="6"/>
        <v>9.9982990217322847</v>
      </c>
    </row>
    <row r="25" spans="1:16" x14ac:dyDescent="0.3">
      <c r="A25">
        <v>2005</v>
      </c>
      <c r="B25" s="1">
        <v>5.8529999999999998</v>
      </c>
      <c r="C25" s="1">
        <v>12.316710813960924</v>
      </c>
      <c r="D25" s="1">
        <v>13.03492427364128</v>
      </c>
      <c r="E25" s="1">
        <f>(([1]Raw!H26-[1]Raw!H25)/[1]Raw!H26)*100</f>
        <v>23.38002703644592</v>
      </c>
      <c r="F25" s="1">
        <f>(([1]Raw!G26-[1]Raw!G25)/[1]Raw!G26)*100</f>
        <v>13.046840196439227</v>
      </c>
      <c r="G25" s="1">
        <v>160.07679177205804</v>
      </c>
      <c r="H25" s="1">
        <f t="shared" si="0"/>
        <v>2.9433130127043774</v>
      </c>
      <c r="I25">
        <f t="shared" si="1"/>
        <v>18.978618676806157</v>
      </c>
      <c r="J25" s="1">
        <v>13.542938005045642</v>
      </c>
      <c r="K25">
        <f t="shared" si="2"/>
        <v>5.0756536486707109</v>
      </c>
      <c r="L25" s="1">
        <f t="shared" si="3"/>
        <v>-3.4018833887706137</v>
      </c>
      <c r="M25" s="1">
        <f t="shared" si="4"/>
        <v>5.7695676016420236</v>
      </c>
      <c r="N25" s="1">
        <f t="shared" si="5"/>
        <v>7.2376035963065988</v>
      </c>
      <c r="O25" s="1">
        <f t="shared" si="6"/>
        <v>-6.7311776214302483</v>
      </c>
      <c r="P25" s="1">
        <f t="shared" si="6"/>
        <v>-12.513457960347289</v>
      </c>
    </row>
    <row r="26" spans="1:16" x14ac:dyDescent="0.3">
      <c r="A26">
        <v>2006</v>
      </c>
      <c r="B26" s="1">
        <v>5.74</v>
      </c>
      <c r="C26" s="1">
        <v>12.84491057397905</v>
      </c>
      <c r="D26" s="1">
        <v>10.300529875204319</v>
      </c>
      <c r="E26" s="1">
        <f>(([1]Raw!H27-[1]Raw!H26)/[1]Raw!H27)*100</f>
        <v>6.9859332846206614</v>
      </c>
      <c r="F26" s="1">
        <f>(([1]Raw!G27-[1]Raw!G26)/[1]Raw!G27)*100</f>
        <v>12.482027507537659</v>
      </c>
      <c r="G26" s="1">
        <v>191.75129245508001</v>
      </c>
      <c r="H26" s="1">
        <f t="shared" si="0"/>
        <v>2.985028499644121</v>
      </c>
      <c r="I26">
        <f t="shared" si="1"/>
        <v>19.78706615267814</v>
      </c>
      <c r="J26" s="1">
        <v>10.908781446100122</v>
      </c>
      <c r="K26">
        <f t="shared" si="2"/>
        <v>5.2561991805379744</v>
      </c>
      <c r="L26" s="1">
        <f t="shared" si="3"/>
        <v>-2.63415655894552</v>
      </c>
      <c r="M26" s="1">
        <f t="shared" si="4"/>
        <v>-2.7343943984369616</v>
      </c>
      <c r="N26" s="1">
        <f t="shared" si="5"/>
        <v>0.52819976001812563</v>
      </c>
      <c r="O26" s="1">
        <f t="shared" si="6"/>
        <v>-16.39409375182526</v>
      </c>
      <c r="P26" s="1">
        <f t="shared" si="6"/>
        <v>-0.56481268890156855</v>
      </c>
    </row>
    <row r="27" spans="1:16" x14ac:dyDescent="0.3">
      <c r="A27">
        <v>2007</v>
      </c>
      <c r="B27" s="1">
        <v>5.5709999999999997</v>
      </c>
      <c r="C27" s="1">
        <v>15.756621458216785</v>
      </c>
      <c r="D27" s="1">
        <v>9.9302545242239546</v>
      </c>
      <c r="E27" s="1">
        <f>(([1]Raw!H28-[1]Raw!H27)/[1]Raw!H28)*100</f>
        <v>23.446163283884228</v>
      </c>
      <c r="F27" s="1">
        <f>(([1]Raw!G28-[1]Raw!G27)/[1]Raw!G28)*100</f>
        <v>17.308529408969097</v>
      </c>
      <c r="G27" s="1">
        <v>240.34797195503225</v>
      </c>
      <c r="H27" s="1">
        <f t="shared" si="0"/>
        <v>3.2325262109761894</v>
      </c>
      <c r="I27">
        <f t="shared" si="1"/>
        <v>25.343599449968028</v>
      </c>
      <c r="J27" s="1">
        <v>9.4483168847959291</v>
      </c>
      <c r="K27">
        <f t="shared" si="2"/>
        <v>5.4820877564222501</v>
      </c>
      <c r="L27" s="1">
        <f t="shared" si="3"/>
        <v>-1.4604645613041924</v>
      </c>
      <c r="M27" s="1">
        <f t="shared" si="4"/>
        <v>-0.37027535098036424</v>
      </c>
      <c r="N27" s="1">
        <f t="shared" si="5"/>
        <v>2.9117108842377348</v>
      </c>
      <c r="O27" s="1">
        <f t="shared" si="6"/>
        <v>16.460229999263568</v>
      </c>
      <c r="P27" s="1">
        <f t="shared" si="6"/>
        <v>4.8265019014314383</v>
      </c>
    </row>
    <row r="28" spans="1:16" x14ac:dyDescent="0.3">
      <c r="A28">
        <v>2008</v>
      </c>
      <c r="B28" s="1">
        <v>5.39</v>
      </c>
      <c r="C28" s="1">
        <v>16.400398521781185</v>
      </c>
      <c r="D28" s="1">
        <v>9.2618432739614036</v>
      </c>
      <c r="E28" s="1">
        <f>(([1]Raw!H29-[1]Raw!H28)/[1]Raw!H29)*100</f>
        <v>27.946807379389483</v>
      </c>
      <c r="F28" s="1">
        <f>(([1]Raw!G29-[1]Raw!G28)/[1]Raw!G29)*100</f>
        <v>22.83391208791517</v>
      </c>
      <c r="G28" s="1">
        <v>320.86108971168284</v>
      </c>
      <c r="H28" s="1">
        <f t="shared" si="0"/>
        <v>3.5115025542136453</v>
      </c>
      <c r="I28">
        <f t="shared" si="1"/>
        <v>33.498563396122243</v>
      </c>
      <c r="J28" s="1">
        <v>7.5014730247632002</v>
      </c>
      <c r="K28">
        <f t="shared" si="2"/>
        <v>5.7710082871388257</v>
      </c>
      <c r="L28" s="1">
        <f t="shared" si="3"/>
        <v>-1.9468438600327289</v>
      </c>
      <c r="M28" s="1">
        <f t="shared" si="4"/>
        <v>-0.66841125026255099</v>
      </c>
      <c r="N28" s="1">
        <f t="shared" si="5"/>
        <v>0.64377706356440001</v>
      </c>
      <c r="O28" s="1">
        <f t="shared" si="6"/>
        <v>4.5006440955052547</v>
      </c>
      <c r="P28" s="1">
        <f t="shared" si="6"/>
        <v>5.5253826789460732</v>
      </c>
    </row>
    <row r="29" spans="1:16" x14ac:dyDescent="0.3">
      <c r="A29">
        <v>2009</v>
      </c>
      <c r="B29" s="1">
        <v>5.2169999999999996</v>
      </c>
      <c r="C29" s="1">
        <v>14.682129516412147</v>
      </c>
      <c r="D29" s="1">
        <v>8.624984431956932</v>
      </c>
      <c r="E29" s="1">
        <f>(([1]Raw!H30-[1]Raw!H29)/[1]Raw!H30)*100</f>
        <v>-6.0273658837832107</v>
      </c>
      <c r="F29" s="1">
        <f>(([1]Raw!G30-[1]Raw!G29)/[1]Raw!G30)*100</f>
        <v>-2.8041672541104696</v>
      </c>
      <c r="G29" s="1">
        <v>373.89395871214521</v>
      </c>
      <c r="H29" s="1">
        <f t="shared" si="0"/>
        <v>2.8050737899956002</v>
      </c>
      <c r="I29">
        <f t="shared" si="1"/>
        <v>16.528295483916818</v>
      </c>
      <c r="J29" s="1">
        <v>6.3609603302942048</v>
      </c>
      <c r="K29">
        <f t="shared" si="2"/>
        <v>5.923972224356266</v>
      </c>
      <c r="L29" s="1">
        <f t="shared" si="3"/>
        <v>-1.1405126944689954</v>
      </c>
      <c r="M29" s="1">
        <f t="shared" si="4"/>
        <v>-0.63685884200447163</v>
      </c>
      <c r="N29" s="1">
        <f t="shared" si="5"/>
        <v>-1.7182690053690379</v>
      </c>
      <c r="O29" s="1">
        <f t="shared" si="6"/>
        <v>-33.974173263172695</v>
      </c>
      <c r="P29" s="1">
        <f t="shared" si="6"/>
        <v>-25.638079342025641</v>
      </c>
    </row>
    <row r="30" spans="1:16" x14ac:dyDescent="0.3">
      <c r="A30">
        <v>2010</v>
      </c>
      <c r="B30" s="1">
        <v>5.05</v>
      </c>
      <c r="C30" s="1">
        <v>16.737399508686622</v>
      </c>
      <c r="D30" s="1">
        <v>9.2076912083467874</v>
      </c>
      <c r="E30" s="1">
        <f>(([1]Raw!H31-[1]Raw!H30)/[1]Raw!H31)*100</f>
        <v>9.0087823908006666</v>
      </c>
      <c r="F30" s="1">
        <f>(([1]Raw!G31-[1]Raw!G30)/[1]Raw!G31)*100</f>
        <v>26.135867648066647</v>
      </c>
      <c r="G30" s="1">
        <v>335.43849527093056</v>
      </c>
      <c r="H30" s="1">
        <f t="shared" si="0"/>
        <v>2.3306987395885628</v>
      </c>
      <c r="I30">
        <f t="shared" si="1"/>
        <v>-10.285125647301745</v>
      </c>
      <c r="J30" s="1">
        <v>5.1303026212786733</v>
      </c>
      <c r="K30">
        <f t="shared" si="2"/>
        <v>5.815438617015726</v>
      </c>
      <c r="L30" s="1">
        <f t="shared" si="3"/>
        <v>-1.2306577090155315</v>
      </c>
      <c r="M30" s="1">
        <f t="shared" si="4"/>
        <v>0.58270677638985546</v>
      </c>
      <c r="N30" s="1">
        <f t="shared" si="5"/>
        <v>2.055269992274475</v>
      </c>
      <c r="O30" s="1">
        <f t="shared" si="6"/>
        <v>15.036148274583876</v>
      </c>
      <c r="P30" s="1">
        <f t="shared" si="6"/>
        <v>28.940034902177118</v>
      </c>
    </row>
    <row r="31" spans="1:16" x14ac:dyDescent="0.3">
      <c r="A31">
        <v>2011</v>
      </c>
      <c r="B31" s="1">
        <v>4.883</v>
      </c>
      <c r="C31" s="1">
        <v>13.002182953231852</v>
      </c>
      <c r="D31" s="1">
        <v>9.2383930835546977</v>
      </c>
      <c r="E31" s="1">
        <f>(([1]Raw!H32-[1]Raw!H31)/[1]Raw!H32)*100</f>
        <v>15.784490934984879</v>
      </c>
      <c r="F31" s="1">
        <f>(([1]Raw!G32-[1]Raw!G31)/[1]Raw!G32)*100</f>
        <v>20.340884307615926</v>
      </c>
      <c r="G31" s="1">
        <v>348.00134829146521</v>
      </c>
      <c r="H31" s="1">
        <f t="shared" si="0"/>
        <v>1.3204758555339169</v>
      </c>
      <c r="I31">
        <f t="shared" si="1"/>
        <v>3.7452031289335905</v>
      </c>
      <c r="J31" s="1">
        <v>9.0149848166224444</v>
      </c>
      <c r="K31">
        <f t="shared" si="2"/>
        <v>5.8522063541677314</v>
      </c>
      <c r="L31" s="1">
        <f t="shared" si="3"/>
        <v>3.8846821953437711</v>
      </c>
      <c r="M31" s="1">
        <f t="shared" si="4"/>
        <v>3.0701875207910234E-2</v>
      </c>
      <c r="N31" s="1">
        <f t="shared" si="5"/>
        <v>-3.7352165554547696</v>
      </c>
      <c r="O31" s="1">
        <f t="shared" si="6"/>
        <v>6.7757085441842122</v>
      </c>
      <c r="P31" s="1">
        <f t="shared" si="6"/>
        <v>-5.7949833404507203</v>
      </c>
    </row>
    <row r="32" spans="1:16" x14ac:dyDescent="0.3">
      <c r="A32">
        <v>2012</v>
      </c>
      <c r="B32" s="1">
        <v>4.7240000000000002</v>
      </c>
      <c r="C32" s="1">
        <v>9.908847914735901</v>
      </c>
      <c r="D32" s="1">
        <v>11.804471823223068</v>
      </c>
      <c r="E32" s="1">
        <f>(([1]Raw!H33-[1]Raw!H32)/[1]Raw!H33)*100</f>
        <v>16.705182429232178</v>
      </c>
      <c r="F32" s="1">
        <f>(([1]Raw!G33-[1]Raw!G32)/[1]Raw!G33)*100</f>
        <v>2.7191490645262646</v>
      </c>
      <c r="G32" s="1">
        <v>458.55092079305729</v>
      </c>
      <c r="H32" s="1">
        <f t="shared" si="0"/>
        <v>3.4584278721022463</v>
      </c>
      <c r="I32">
        <f t="shared" si="1"/>
        <v>31.766995456868845</v>
      </c>
      <c r="J32" s="1">
        <v>4.9220987229010404</v>
      </c>
      <c r="K32">
        <f t="shared" si="2"/>
        <v>6.1280713450567097</v>
      </c>
      <c r="L32" s="1">
        <f t="shared" si="3"/>
        <v>-4.092886093721404</v>
      </c>
      <c r="M32" s="1">
        <f t="shared" si="4"/>
        <v>2.5660787396683702</v>
      </c>
      <c r="N32" s="1">
        <f t="shared" si="5"/>
        <v>-3.093335038495951</v>
      </c>
      <c r="O32" s="1">
        <f t="shared" si="6"/>
        <v>0.92069149424729879</v>
      </c>
      <c r="P32" s="1">
        <f t="shared" si="6"/>
        <v>-17.621735243089663</v>
      </c>
    </row>
    <row r="33" spans="1:16" x14ac:dyDescent="0.3">
      <c r="A33">
        <v>2013</v>
      </c>
      <c r="B33" s="1">
        <v>4.609</v>
      </c>
      <c r="C33" s="1">
        <v>9.0502491717840599</v>
      </c>
      <c r="D33" s="1">
        <v>16.933577047063153</v>
      </c>
      <c r="E33" s="1">
        <f>(([1]Raw!H34-[1]Raw!H33)/[1]Raw!H34)*100</f>
        <v>1.0739557038263154</v>
      </c>
      <c r="F33" s="1">
        <f>(([1]Raw!G34-[1]Raw!G33)/[1]Raw!G34)*100</f>
        <v>1.9678702073488203</v>
      </c>
      <c r="G33" s="1">
        <v>490.79180403998606</v>
      </c>
      <c r="H33" s="1">
        <f t="shared" si="0"/>
        <v>1.9503341541910963</v>
      </c>
      <c r="I33">
        <f t="shared" si="1"/>
        <v>7.0310366384541609</v>
      </c>
      <c r="J33" s="1">
        <v>7.0984576392807668</v>
      </c>
      <c r="K33">
        <f t="shared" si="2"/>
        <v>6.1960200135122907</v>
      </c>
      <c r="L33" s="1">
        <f t="shared" si="3"/>
        <v>2.1763589163797263</v>
      </c>
      <c r="M33" s="1">
        <f t="shared" si="4"/>
        <v>5.1291052238400852</v>
      </c>
      <c r="N33" s="1">
        <f t="shared" si="5"/>
        <v>-0.85859874295184113</v>
      </c>
      <c r="O33" s="1">
        <f t="shared" si="6"/>
        <v>-15.631226725405861</v>
      </c>
      <c r="P33" s="1">
        <f t="shared" si="6"/>
        <v>-0.75127885717744425</v>
      </c>
    </row>
    <row r="34" spans="1:16" x14ac:dyDescent="0.3">
      <c r="A34">
        <v>2014</v>
      </c>
      <c r="B34" s="1">
        <v>4.5309999999999997</v>
      </c>
      <c r="C34" s="1">
        <v>12.865554089525034</v>
      </c>
      <c r="D34" s="1">
        <v>16.637034301260172</v>
      </c>
      <c r="E34" s="1">
        <f>(([1]Raw!H35-[1]Raw!H34)/[1]Raw!H35)*100</f>
        <v>21.752168889292264</v>
      </c>
      <c r="F34" s="1">
        <f>(([1]Raw!G35-[1]Raw!G34)/[1]Raw!G35)*100</f>
        <v>4.2530763885169511</v>
      </c>
      <c r="G34" s="1">
        <v>557.53414836043771</v>
      </c>
      <c r="H34" s="1">
        <f t="shared" si="0"/>
        <v>2.6099897713501088</v>
      </c>
      <c r="I34">
        <f t="shared" si="1"/>
        <v>13.598911752612311</v>
      </c>
      <c r="J34" s="1">
        <v>5.446729289622283</v>
      </c>
      <c r="K34">
        <f t="shared" si="2"/>
        <v>6.3235237541228679</v>
      </c>
      <c r="L34" s="1">
        <f t="shared" si="3"/>
        <v>-1.6517283496584838</v>
      </c>
      <c r="M34" s="1">
        <f t="shared" si="4"/>
        <v>-0.29654274580298079</v>
      </c>
      <c r="N34" s="1">
        <f t="shared" si="5"/>
        <v>3.8153049177409741</v>
      </c>
      <c r="O34" s="1">
        <f t="shared" si="6"/>
        <v>20.67821318546595</v>
      </c>
      <c r="P34" s="1">
        <f t="shared" si="6"/>
        <v>2.2852061811681308</v>
      </c>
    </row>
    <row r="35" spans="1:16" x14ac:dyDescent="0.3">
      <c r="A35">
        <v>2015</v>
      </c>
      <c r="B35" s="1">
        <v>4.4690000000000003</v>
      </c>
      <c r="C35" s="1">
        <v>11.105243189877442</v>
      </c>
      <c r="D35" s="1">
        <v>18.222644064024422</v>
      </c>
      <c r="E35" s="1">
        <f>(([1]Raw!H36-[1]Raw!H35)/[1]Raw!H36)*100</f>
        <v>8.8338584888040828</v>
      </c>
      <c r="F35" s="1">
        <f>(([1]Raw!G36-[1]Raw!G35)/[1]Raw!G36)*100</f>
        <v>-6.1413459679669886</v>
      </c>
      <c r="G35" s="1">
        <v>630.31268211446002</v>
      </c>
      <c r="H35" s="1">
        <f t="shared" si="0"/>
        <v>2.569067477570155</v>
      </c>
      <c r="I35">
        <f t="shared" si="1"/>
        <v>13.05364594582143</v>
      </c>
      <c r="J35" s="1">
        <v>6.3777898269961071</v>
      </c>
      <c r="K35">
        <f t="shared" si="2"/>
        <v>6.4462160170757432</v>
      </c>
      <c r="L35" s="1">
        <f t="shared" si="3"/>
        <v>0.9310605373738241</v>
      </c>
      <c r="M35" s="1">
        <f t="shared" si="4"/>
        <v>1.5856097627642498</v>
      </c>
      <c r="N35" s="1">
        <f t="shared" si="5"/>
        <v>-1.7603108996475925</v>
      </c>
      <c r="O35" s="1">
        <f t="shared" si="6"/>
        <v>-12.918310400488181</v>
      </c>
      <c r="P35" s="1">
        <f t="shared" si="6"/>
        <v>-10.39442235648394</v>
      </c>
    </row>
    <row r="36" spans="1:16" x14ac:dyDescent="0.3">
      <c r="A36">
        <v>2016</v>
      </c>
      <c r="B36" s="1">
        <v>4.3899999999999997</v>
      </c>
      <c r="C36" s="1">
        <v>11.214100077226519</v>
      </c>
      <c r="D36" s="1">
        <v>22.900629309103238</v>
      </c>
      <c r="E36" s="1">
        <f>(([1]Raw!H37-[1]Raw!H36)/[1]Raw!H37)*100</f>
        <v>1.2218840366945145</v>
      </c>
      <c r="F36" s="1">
        <f>(([1]Raw!G37-[1]Raw!G36)/[1]Raw!G37)*100</f>
        <v>-1.828540818906075</v>
      </c>
      <c r="G36" s="1">
        <v>705.61630498295892</v>
      </c>
      <c r="H36" s="1">
        <f t="shared" si="0"/>
        <v>2.480482415024293</v>
      </c>
      <c r="I36">
        <f t="shared" si="1"/>
        <v>11.947026452947735</v>
      </c>
      <c r="J36" s="1">
        <v>4.1998353143709863</v>
      </c>
      <c r="K36">
        <f t="shared" si="2"/>
        <v>6.5590716123946429</v>
      </c>
      <c r="L36" s="1">
        <f t="shared" si="3"/>
        <v>-2.1779545126251207</v>
      </c>
      <c r="M36" s="1">
        <f t="shared" si="4"/>
        <v>4.6779852450788155</v>
      </c>
      <c r="N36" s="1">
        <f t="shared" si="5"/>
        <v>0.10885688734907717</v>
      </c>
      <c r="O36" s="1">
        <f t="shared" si="6"/>
        <v>-7.6119744521095685</v>
      </c>
      <c r="P36" s="1">
        <f t="shared" si="6"/>
        <v>4.3128051490609138</v>
      </c>
    </row>
    <row r="37" spans="1:16" x14ac:dyDescent="0.3">
      <c r="A37">
        <v>2017</v>
      </c>
      <c r="B37" s="1">
        <v>4.343</v>
      </c>
      <c r="C37" s="1">
        <v>7.5331635854521579</v>
      </c>
      <c r="D37" s="1">
        <v>24.655226850297367</v>
      </c>
      <c r="E37" s="1">
        <f>(([1]Raw!H38-[1]Raw!H37)/[1]Raw!H38)*100</f>
        <v>-3.0868029707139795</v>
      </c>
      <c r="F37" s="1">
        <f>(([1]Raw!G38-[1]Raw!G37)/[1]Raw!G38)*100</f>
        <v>11.227549957903966</v>
      </c>
      <c r="G37" s="1">
        <v>755.75176767195717</v>
      </c>
      <c r="H37" s="1">
        <f t="shared" si="0"/>
        <v>1.9608271693887891</v>
      </c>
      <c r="I37">
        <f t="shared" si="1"/>
        <v>7.105201840568161</v>
      </c>
      <c r="J37" s="1">
        <v>6.6773482655898562</v>
      </c>
      <c r="K37">
        <f t="shared" si="2"/>
        <v>6.6277129726207189</v>
      </c>
      <c r="L37" s="1">
        <f t="shared" si="3"/>
        <v>2.4775129512188698</v>
      </c>
      <c r="M37" s="1">
        <f t="shared" si="4"/>
        <v>1.7545975411941299</v>
      </c>
      <c r="N37" s="1">
        <f t="shared" si="5"/>
        <v>-3.6809364917743608</v>
      </c>
      <c r="O37" s="1">
        <f t="shared" si="6"/>
        <v>-4.3086870074084942</v>
      </c>
      <c r="P37" s="1">
        <f t="shared" si="6"/>
        <v>13.056090776810041</v>
      </c>
    </row>
    <row r="38" spans="1:16" x14ac:dyDescent="0.3">
      <c r="A38">
        <v>2018</v>
      </c>
      <c r="B38" s="1">
        <v>4.3230000000000004</v>
      </c>
      <c r="C38" s="1">
        <v>8.4847387045656149</v>
      </c>
      <c r="D38" s="1">
        <v>6.8213409221570203</v>
      </c>
      <c r="E38" s="1">
        <f>(([1]Raw!H39-[1]Raw!H38)/[1]Raw!H39)*100</f>
        <v>2.5527511413134438</v>
      </c>
      <c r="F38" s="1">
        <f>(([1]Raw!G39-[1]Raw!G38)/[1]Raw!G39)*100</f>
        <v>13.321340415484793</v>
      </c>
      <c r="G38" s="1">
        <v>758.29905958262316</v>
      </c>
      <c r="H38" s="1">
        <f t="shared" si="0"/>
        <v>-1.0875119875966794</v>
      </c>
      <c r="I38">
        <f t="shared" si="1"/>
        <v>0.33705404600147382</v>
      </c>
      <c r="J38" s="1">
        <v>3.5068347770810533</v>
      </c>
      <c r="K38">
        <f t="shared" si="2"/>
        <v>6.6310778455407817</v>
      </c>
      <c r="L38" s="1">
        <f t="shared" si="3"/>
        <v>-3.1705134885088029</v>
      </c>
      <c r="M38" s="1">
        <f t="shared" si="4"/>
        <v>-17.833885928140347</v>
      </c>
      <c r="N38" s="1">
        <f t="shared" si="5"/>
        <v>0.95157511911345694</v>
      </c>
      <c r="O38" s="1">
        <f t="shared" si="6"/>
        <v>5.6395541120274233</v>
      </c>
      <c r="P38" s="1">
        <f t="shared" si="6"/>
        <v>2.0937904575808268</v>
      </c>
    </row>
    <row r="39" spans="1:16" x14ac:dyDescent="0.3">
      <c r="A39">
        <v>2019</v>
      </c>
      <c r="B39" s="1">
        <v>4.2430000000000003</v>
      </c>
      <c r="C39" s="1">
        <v>11.245579756241938</v>
      </c>
      <c r="D39" s="1">
        <v>7.6971684214872624</v>
      </c>
      <c r="E39" s="1">
        <f>(([1]Raw!H40-[1]Raw!H39)/[1]Raw!H40)*100</f>
        <v>-2.1925505777471446</v>
      </c>
      <c r="F39" s="1">
        <f>(([1]Raw!G40-[1]Raw!G39)/[1]Raw!G40)*100</f>
        <v>-0.47110460943800586</v>
      </c>
      <c r="G39" s="1">
        <v>840.44945146483587</v>
      </c>
      <c r="H39" s="1">
        <f t="shared" si="0"/>
        <v>2.382643955244379</v>
      </c>
      <c r="I39">
        <f t="shared" si="1"/>
        <v>10.833508342662231</v>
      </c>
      <c r="J39" s="1">
        <v>3.8343649311121339</v>
      </c>
      <c r="K39">
        <f t="shared" si="2"/>
        <v>6.7339368100107819</v>
      </c>
      <c r="L39" s="1">
        <f t="shared" si="3"/>
        <v>0.32753015403108066</v>
      </c>
      <c r="M39" s="1">
        <f t="shared" si="4"/>
        <v>0.87582749933024218</v>
      </c>
      <c r="N39" s="1">
        <f t="shared" si="5"/>
        <v>2.7608410516763229</v>
      </c>
      <c r="O39" s="1">
        <f t="shared" si="6"/>
        <v>-4.7453017190605884</v>
      </c>
      <c r="P39" s="1">
        <f t="shared" si="6"/>
        <v>-13.792445024922799</v>
      </c>
    </row>
    <row r="40" spans="1:16" x14ac:dyDescent="0.3">
      <c r="A40">
        <v>2020</v>
      </c>
      <c r="B40" s="1">
        <f>AVERAGE(B36:B39)</f>
        <v>4.3247499999999999</v>
      </c>
      <c r="C40" s="1">
        <v>5.2875228023018508</v>
      </c>
      <c r="D40" s="1">
        <v>7.5123822267993745</v>
      </c>
      <c r="E40" s="1">
        <f>(([1]Raw!H41-[1]Raw!H40)/[1]Raw!H41)*100</f>
        <v>-11.487473939574944</v>
      </c>
      <c r="F40" s="1">
        <f>(([1]Raw!G41-[1]Raw!G40)/[1]Raw!G41)*100</f>
        <v>0.94074881647459219</v>
      </c>
      <c r="G40" s="1">
        <v>918.65259407741826</v>
      </c>
      <c r="H40" s="1">
        <f t="shared" si="0"/>
        <v>2.2305432095827724</v>
      </c>
      <c r="I40">
        <f t="shared" si="1"/>
        <v>9.3049192281916042</v>
      </c>
      <c r="J40" s="1">
        <v>4.253859861622189</v>
      </c>
      <c r="K40">
        <f t="shared" si="2"/>
        <v>6.8229080248547342</v>
      </c>
      <c r="L40" s="1">
        <f t="shared" si="3"/>
        <v>0.41949493051005504</v>
      </c>
      <c r="M40" s="1">
        <f t="shared" si="4"/>
        <v>-0.18478619468788793</v>
      </c>
      <c r="N40" s="1">
        <f t="shared" si="5"/>
        <v>-5.9580569539400869</v>
      </c>
      <c r="O40" s="1">
        <f t="shared" si="6"/>
        <v>-9.2949233618277987</v>
      </c>
      <c r="P40" s="1">
        <f t="shared" si="6"/>
        <v>1.4118534259125981</v>
      </c>
    </row>
    <row r="41" spans="1:16" x14ac:dyDescent="0.3">
      <c r="A41">
        <v>2021</v>
      </c>
      <c r="B41" s="1">
        <f t="shared" ref="B41:B42" si="7">AVERAGE(B37:B40)</f>
        <v>4.3084375000000001</v>
      </c>
      <c r="C41" s="1">
        <v>6.2697345916050438</v>
      </c>
      <c r="D41" s="1">
        <v>5.0997488981226411</v>
      </c>
      <c r="E41" s="1">
        <f>(([1]Raw!H42-[1]Raw!H41)/[1]Raw!H42)*100</f>
        <v>16.657365401919822</v>
      </c>
      <c r="F41" s="1">
        <f>(([1]Raw!G42-[1]Raw!G41)/[1]Raw!G42)*100</f>
        <v>18.682644471503931</v>
      </c>
      <c r="G41" s="1">
        <v>925.07742804853365</v>
      </c>
      <c r="H41" s="1">
        <f t="shared" si="0"/>
        <v>-0.35756704949077983</v>
      </c>
      <c r="I41">
        <f t="shared" si="1"/>
        <v>0.69937580457906434</v>
      </c>
      <c r="J41" s="1">
        <v>5.5496586746064338</v>
      </c>
      <c r="K41">
        <f t="shared" si="2"/>
        <v>6.8298774400076887</v>
      </c>
      <c r="L41" s="1">
        <f t="shared" si="3"/>
        <v>1.2957988129842448</v>
      </c>
      <c r="M41" s="1">
        <f t="shared" si="4"/>
        <v>-2.4126333286767334</v>
      </c>
      <c r="N41" s="1">
        <f t="shared" si="5"/>
        <v>0.98221178930319297</v>
      </c>
      <c r="O41" s="1">
        <f t="shared" si="6"/>
        <v>28.144839341494766</v>
      </c>
      <c r="P41" s="1">
        <f t="shared" si="6"/>
        <v>17.741895655029339</v>
      </c>
    </row>
    <row r="42" spans="1:16" x14ac:dyDescent="0.3">
      <c r="A42">
        <v>2022</v>
      </c>
      <c r="B42" s="1">
        <f t="shared" si="7"/>
        <v>4.2997968750000002</v>
      </c>
      <c r="C42" s="1">
        <v>7.6052743984050579</v>
      </c>
      <c r="D42" s="1">
        <v>4.8161680885144875</v>
      </c>
      <c r="E42" s="1">
        <f>(([1]Raw!H43-[1]Raw!H42)/[1]Raw!H43)*100</f>
        <v>-7.7548254494157112</v>
      </c>
      <c r="F42" s="1">
        <f>(([1]Raw!G43-[1]Raw!G42)/[1]Raw!G43)*100</f>
        <v>-16.685580497699689</v>
      </c>
      <c r="G42" s="1">
        <v>960.34</v>
      </c>
      <c r="H42" s="1">
        <f t="shared" si="0"/>
        <v>1.3381148627592225</v>
      </c>
      <c r="I42">
        <f t="shared" si="1"/>
        <v>3.8118508659165289</v>
      </c>
      <c r="J42" s="1">
        <v>6.1184881465983381</v>
      </c>
      <c r="K42">
        <f t="shared" si="2"/>
        <v>6.8672873884263392</v>
      </c>
      <c r="L42" s="1">
        <f t="shared" si="3"/>
        <v>0.56882947199190426</v>
      </c>
      <c r="M42" s="1">
        <f t="shared" si="4"/>
        <v>-0.28358080960815357</v>
      </c>
      <c r="N42" s="1">
        <f t="shared" si="5"/>
        <v>1.3355398068000142</v>
      </c>
      <c r="O42" s="1">
        <f t="shared" si="6"/>
        <v>-24.412190851335534</v>
      </c>
      <c r="P42" s="1">
        <f t="shared" si="6"/>
        <v>-35.368224969203624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DAS</dc:creator>
  <cp:lastModifiedBy>ARPAN DAS</cp:lastModifiedBy>
  <dcterms:created xsi:type="dcterms:W3CDTF">2023-09-25T10:26:14Z</dcterms:created>
  <dcterms:modified xsi:type="dcterms:W3CDTF">2023-09-28T13:50:35Z</dcterms:modified>
</cp:coreProperties>
</file>