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3d3cb6f302b11d/Personal Off Files/"/>
    </mc:Choice>
  </mc:AlternateContent>
  <xr:revisionPtr revIDLastSave="4" documentId="13_ncr:1_{66890E2E-2891-4BF0-A015-4E6923DCB3C9}" xr6:coauthVersionLast="47" xr6:coauthVersionMax="47" xr10:uidLastSave="{32794892-3A04-4606-88CC-F9D3046955E6}"/>
  <bookViews>
    <workbookView xWindow="-120" yWindow="-120" windowWidth="20730" windowHeight="11160" firstSheet="8" activeTab="10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Expressions'!$A$1:$H$130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0" i="17"/>
  <c r="B7" i="17"/>
  <c r="B6" i="17"/>
  <c r="B14" i="17"/>
  <c r="B13" i="17"/>
  <c r="B5" i="17"/>
  <c r="B12" i="17"/>
  <c r="B4" i="17"/>
  <c r="B9" i="17"/>
  <c r="B8" i="17"/>
  <c r="B15" i="17"/>
  <c r="B11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<sst xmlns="http://schemas.openxmlformats.org/spreadsheetml/2006/main" count="1694" uniqueCount="568">
  <si>
    <t>Row Labels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</si>
  <si>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</si>
  <si>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</si>
  <si>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</si>
  <si>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</si>
  <si>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</si>
  <si>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</si>
  <si>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</si>
  <si>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</si>
  <si>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</si>
  <si>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</si>
  <si>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</si>
  <si>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</si>
  <si>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</si>
  <si>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</si>
  <si>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</si>
  <si>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</si>
  <si>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</si>
  <si>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</si>
  <si>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</si>
  <si>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</si>
  <si>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</si>
  <si>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</si>
  <si>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</si>
  <si>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</si>
  <si>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</si>
  <si>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</si>
  <si>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</si>
  <si>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</si>
  <si>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</si>
  <si>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</si>
  <si>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</si>
  <si>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</si>
  <si>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</si>
  <si>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</si>
  <si>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</si>
  <si>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</si>
  <si>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</si>
  <si>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</si>
  <si>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</si>
  <si>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</si>
  <si>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</si>
  <si>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</si>
  <si>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</si>
  <si>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</si>
  <si>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</si>
  <si>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</si>
  <si>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</si>
  <si>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</si>
  <si>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</si>
  <si>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</si>
  <si>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</si>
  <si>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</si>
  <si>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</si>
  <si>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</si>
  <si>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</si>
  <si>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</si>
  <si>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</si>
  <si>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</si>
  <si>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</si>
  <si>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</si>
  <si>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</si>
  <si>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</si>
  <si>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</si>
  <si>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</si>
  <si>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</si>
  <si>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</si>
  <si>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</si>
  <si>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</si>
  <si>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</si>
  <si>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</si>
  <si>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</si>
  <si>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</si>
  <si>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#,0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</si>
  <si>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</si>
  <si>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</si>
  <si>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</si>
  <si>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</si>
  <si>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</si>
  <si>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</si>
  <si>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</si>
  <si>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</si>
  <si>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</si>
  <si>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</si>
  <si>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</si>
  <si>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TRUE</t>
  </si>
  <si>
    <t>C:\Users\arpit\Desktop\factoring.vpax</t>
  </si>
  <si>
    <t>Billed</t>
  </si>
  <si>
    <t>Cut off</t>
  </si>
  <si>
    <t>=
VAR isBilled = CALCULATE(COUNTROWS('Billed'), 'Billed'[Voucher]=EARLIER([Voucher]),'Billed'[Reporting Month]=EARLIER([Reporting Month])/*, 'Billed New'[Source]="1st Run Sales Day Book"*/, ALL('Billed'))
return 
/*IF([Source] = "Final Month Sales Day Book",*/if(ISBLANK(isBilled),"Include","Exclude")//,"Exclude")</t>
  </si>
  <si>
    <t>Exclude Purchase Group or Company</t>
  </si>
  <si>
    <t>=if([Purchasing Group Mapping.Exclude]="Exclude" || [Excluded Companies.Exclude Company]="Exclude Company" || [Exclude Defaulted]&lt;&gt;"Include", "Exclude", "Include")</t>
  </si>
  <si>
    <t>Billed Field Parameter</t>
  </si>
  <si>
    <t>={
    ("Gross amount", NAMEOF('Key Measures'[Gross amount - Billed]), 0),
    ("Bad Debt Exposure", NAMEOF('Key Measures'[Bad Debt Exposure - Billed]), 1),
    ("Net Receivable", NAMEOF('Key Measures'[Net Receivable - Billed]), 2),
    ("PV Discount", NAMEOF('Key Measures'[PV Discount - Billed]), 3),
    ("PV Receivable", NAMEOF('Key Measures'[PV Receivable - Billed]), 4),
    (" ", NAMEOF('Key Measures'[Blank Column]), 4.1),
    ("Net Amount", NAMEOF('Key Measures'[Net Amount - Billed]), 5),
    ("VAT Amount", NAMEOF('Key Measures'[VAT Amount - Billed]), 6),
    ("CCL Amount", NAMEOF('Key Measures'[CCL Amount - Billed]), 7),
    ("Gross amount", NAMEOF('Key Measures'[Gross amount - Billed]), 8)
}</t>
  </si>
  <si>
    <t>Default Billed Field Parameter</t>
  </si>
  <si>
    <t>=IF(HASONEVALUE('Billed Field Parameter'[Parameter Fields]),MAX('Billed Field Parameter'[Parameter]),[PV Receivable - Billed])</t>
  </si>
  <si>
    <t>CDP Short Code</t>
  </si>
  <si>
    <t>=FILTER(DISTINCT(UNION(VALUES(Billed[CDP Short Code]), VALUES(Receipts[CDP Short Code]), VALUES(Unbilled[CDP Short Code]))), [CDP Short Code]&gt;BLANK())</t>
  </si>
  <si>
    <t>Company Name</t>
  </si>
  <si>
    <t>=FILTER(DISTINCT(UNION(VALUES(Billed[Name]), VALUES(Receipts[Name]), VALUES(Unbilled[CompanyName]))), [Name]&gt;BLANK())</t>
  </si>
  <si>
    <t>Deferred Interest Dates</t>
  </si>
  <si>
    <t>='Reporting Period'</t>
  </si>
  <si>
    <t>Exclude / Include</t>
  </si>
  <si>
    <t>=DISTINCT(UNION(VALUES('Receipts'[Exclude Purchase Group or Company]), VALUES(Billed[Exclude Purchase Group or Company]), VALUES('Unbilled'[Exclude Purchase Group or Company])))</t>
  </si>
  <si>
    <t>Include / Exclude Companies</t>
  </si>
  <si>
    <t>=VALUES(Billed[Excluded Companies.Exclude Company])</t>
  </si>
  <si>
    <t>Include / Exclude Defaulted</t>
  </si>
  <si>
    <t>=DISTINCT(UNION(VALUES(Billed[Exclude Defaulted]), VALUES(Receipts[Exclude Defaulted]), VALUES(Unbilled[Exclude Defaulted])))</t>
  </si>
  <si>
    <t>Include / Exclude Purchasing Groups</t>
  </si>
  <si>
    <t>=VALUES(Billed[Purchasing Group Mapping.Exclude])</t>
  </si>
  <si>
    <t>Key Measures</t>
  </si>
  <si>
    <t>Adjusted Volume - Unbilled</t>
  </si>
  <si>
    <t>=SUM('Unbilled'[Adjusted Volume])</t>
  </si>
  <si>
    <t>Unbilled</t>
  </si>
  <si>
    <t>#,0;(#,0);</t>
  </si>
  <si>
    <t>This measure is the sum of column 'Unbilled'[Adjusted Volume]</t>
  </si>
  <si>
    <t>Bad Debt Exposure - Billed</t>
  </si>
  <si>
    <t>=SUM('Billed'[Bad Debt Exposure])</t>
  </si>
  <si>
    <t>This measure is the sum of column 'Billed'[Bad Debt Exposure]</t>
  </si>
  <si>
    <t>Bad Debt Exposure - Billed New</t>
  </si>
  <si>
    <t>Billed\Billed New</t>
  </si>
  <si>
    <t>Bad Debt Exposure - Unbilled</t>
  </si>
  <si>
    <t>=SUM('Unbilled'[Bad Debt Exposure])</t>
  </si>
  <si>
    <t>This measure is the sum of column 'Unbilled'[Bad Debt Exposure]</t>
  </si>
  <si>
    <t>Blank Column</t>
  </si>
  <si>
    <t>=BLANK()</t>
  </si>
  <si>
    <t>Other</t>
  </si>
  <si>
    <t>CCL Amount - Billed</t>
  </si>
  <si>
    <t>=SUM('Billed'[CCL Amount])</t>
  </si>
  <si>
    <t>This measure is the sum of column 'Billed'[CCL Amount]</t>
  </si>
  <si>
    <t>CCL Amount - Billed New</t>
  </si>
  <si>
    <t>Check 1</t>
  </si>
  <si>
    <t>=[Net Receivable - Billed] - [Net Receivable - Billed New]</t>
  </si>
  <si>
    <t>This measure is the sum of column 'Billed'[Gross amount]</t>
  </si>
  <si>
    <t>Current Month Billed</t>
  </si>
  <si>
    <t>=[PV Receivable - Billed]
/*CALCULATE (
    [PV Receivable - Billed],
    Billed[Source]
        IN { "1st Run Sales Day Book", "Prior Month Cfwd Sales Day Book" }
)*/</t>
  </si>
  <si>
    <t>Metrics</t>
  </si>
  <si>
    <t>Current Month Billing Variance</t>
  </si>
  <si>
    <t>=[Current Month Billed] - [Prior Month Unbilled]</t>
  </si>
  <si>
    <t>Current Month Deferred Interest - BuyBack</t>
  </si>
  <si>
    <t>=[Deferred Interest on Unbilled BD10] - [Deferred Interest on Unbilled WD3]</t>
  </si>
  <si>
    <t>Deferred Interest</t>
  </si>
  <si>
    <t>Current Month Interest Margin</t>
  </si>
  <si>
    <t>=[Current Month Net Interest Margin] + [Current Month Unbilled Interest Margin WD3]</t>
  </si>
  <si>
    <t>Current Month Net Interest Margin</t>
  </si>
  <si>
    <t>=[PV Discount - Billed] + [Previous Month Unbilled Interest Margin BD10]</t>
  </si>
  <si>
    <t>Interest Margin</t>
  </si>
  <si>
    <t>Current Month Receipts</t>
  </si>
  <si>
    <t>=
[Gross amount - Latest Receipts]</t>
  </si>
  <si>
    <t>Current Month Unbilled</t>
  </si>
  <si>
    <t>=
[PV Receivable - Unbilled]</t>
  </si>
  <si>
    <t>Current Month Unbilled - BD10</t>
  </si>
  <si>
    <t>=
CALCULATE([Current Month Unbilled], Unbilled[Source] = "Cashout")</t>
  </si>
  <si>
    <t>Current Month Unbilled - Buyback</t>
  </si>
  <si>
    <t>=SUMX('Company Name',
[Current Month Unbilled - WD3]  - [Current Month Unbilled - BD10])</t>
  </si>
  <si>
    <t>Current Month Unbilled - WD3</t>
  </si>
  <si>
    <t>=
CALCULATE([Current Month Unbilled], Unbilled[Source] = "Flash WAP")</t>
  </si>
  <si>
    <t>Current Month Unbilled Interest Margin BD10</t>
  </si>
  <si>
    <t>=CALCULATE([PV Discount - Unbilled], Unbilled[Source]="Cashout")</t>
  </si>
  <si>
    <t>Current Month Unbilled Interest Margin WD3</t>
  </si>
  <si>
    <t>=
CALCULATE([PV Discount - Unbilled], Unbilled[Source]="Flash WAP")</t>
  </si>
  <si>
    <t>Current Month Volume</t>
  </si>
  <si>
    <t>=
[Volume - Unbilled]</t>
  </si>
  <si>
    <t>Current Month Volume - WD3</t>
  </si>
  <si>
    <t>=
CALCULATE([Current Month Volume], Unbilled[Source] = "Flash WAP")</t>
  </si>
  <si>
    <t>Customer Count - Billed</t>
  </si>
  <si>
    <t>=COUNTROWS(Billed)</t>
  </si>
  <si>
    <t>Customer Count - Receipts</t>
  </si>
  <si>
    <t>=COUNTROWS(Receipts)</t>
  </si>
  <si>
    <t>Customer Count - Unbilled</t>
  </si>
  <si>
    <t>=COUNTROWS(Unbilled)</t>
  </si>
  <si>
    <t>Deferred Interest - Billed Amount</t>
  </si>
  <si>
    <t>=
SUMX('Deferred Interest Dates',
    VAR defaultInterval = IF('Deferred Interest Dates'[Reporting Month]&gt;= date(2022,9,1), 50, 45)
    VAR deferredInterestMonth = max('Reporting Period'[Reporting Month])
    VAR defferedInterestMonthEnd = EOMONTH([Reporting Month],0)
    VAR reportingMonthEnd = EOMONTH(max('Reporting Period'[Reporting Month]),0)    
    VAR TotalInterestDays = DATEDIFF(reportingMonthEnd,defferedInterestMonthEnd,DAY) + defaultInterval
    VAR reportingCadence = if(deferredInterestMonth&lt;=date(2022,3,1) , "Flash WAP", "Cashout")
    return
    IF(defferedInterestMonthEnd + defaultInterval &gt;= reportingMonthEnd &amp;&amp; defferedInterestMonthEnd&lt;=reportingMonthEnd, Calculate(CALCULATE(SUM(Billed[PV Discount])/*,Billed[Source]
        IN { "1st Run Sales Day Book", "Prior Month Cfwd Sales Day Book" }*/) - CALCULATE(SUM(Unbilled[PV Discount]), PREVIOUSMONTH('Reporting Period'[Reporting Month]), Unbilled[Source]=reportingCadence),'Reporting Period'[Reporting Month]=EARLIER('Deferred Interest Dates'[Reporting Month]))  ,BLANK()
))</t>
  </si>
  <si>
    <t>Deferred Interest - Unbilled WD3</t>
  </si>
  <si>
    <t>=
SUMX('Deferred Interest Dates', 
VAR deferredInterestMonth = max('Reporting Period'[Reporting Month])
    VAR defferedInterestMonthEnd = EOMONTH([Reporting Month],0)
    VAR reportingMonthEnd = EOMONTH(max('Reporting Period'[Reporting Month]),0)    
    VAR interval = [Deferred Interest Interval]
    VAR TotalInterestDays = DATEDIFF(reportingMonthEnd,defferedInterestMonthEnd,DAY) + interval     
    VAR reportingCadence = "Flash WAP"
    return
    IF(defferedInterestMonthEnd + interval &gt;=reportingMonthEnd &amp;&amp; defferedInterestMonthEnd&lt;=reportingMonthEnd, Calculate(SUM(Unbilled[PV Discount]),'Reporting Period'[Reporting Month]=EARLIER('Deferred Interest Dates'[Reporting Month]), Unbilled[Source]=reportingCadence)   ,BLANK()
))</t>
  </si>
  <si>
    <t>Deferred Interest Charged</t>
  </si>
  <si>
    <t>=SUMX('Reporting Period', [Total Deferred Interest] - Calculate([Total Deferred Interest], PREVIOUSMONTH('Reporting Period'[Reporting Month])))</t>
  </si>
  <si>
    <t>Deferred Interest Interval</t>
  </si>
  <si>
    <t>=
SUMX('Deferred Interest Dates', 
    VAR defaultInterval = IF('Deferred Interest Dates'[Reporting Month]&gt;= date(2022,9,1), 50, 45)
    VAR defferedInterestMonthEnd = EOMONTH(MAX('Deferred Interest Dates'[Reporting Month]),0)
    VAR reportingMonthEnd = EOMONTH(max('Reporting Period'[Reporting Month]),0)        
    return
    if(defferedInterestMonthEnd+defaultInterval&gt;=reportingMonthEnd  &amp;&amp; defferedInterestMonthEnd&lt;=reportingMonthEnd,
IF(HASONEVALUE('Deferred Interest Dates'[Reporting Month]), defaultInterval,BLANK()), BLANK()))</t>
  </si>
  <si>
    <t>Deferred Interest on Billed</t>
  </si>
  <si>
    <t>=
SUMX('Deferred Interest Dates', 
    VAR defaultInterval = IF('Deferred Interest Dates'[Reporting Month]&gt;= date(2022,9,1), 50, 45)
    VAR deferredInterestMonth = max('Reporting Period'[Reporting Month])
    VAR defferedInterestMonthEnd = EOMONTH([Reporting Month],0)
    VAR reportingMonthEnd = EOMONTH(max('Reporting Period'[Reporting Month]),0)    
    VAR TotalInterestDays = DATEDIFF(reportingMonthEnd,defferedInterestMonthEnd,DAY) + defaultInterval
    VAR reportingCadence = if(deferredInterestMonth&lt;=date(2022,3,1) , "Flash WAP", "Cashout")
    return
    IF(defferedInterestMonthEnd + defaultInterval &gt;= reportingMonthEnd &amp;&amp; defferedInterestMonthEnd&lt;=reportingMonthEnd, Divide(Calculate(CALCULATE(SUM(Billed[PV Discount])/*,Billed[Source]
        IN { "1st Run Sales Day Book", "Prior Month Cfwd Sales Day Book" }*/) - CALCULATE(SUM(Unbilled[PV Discount]), PREVIOUSMONTH('Reporting Period'[Reporting Month]), Unbilled[Source]=reportingCadence),'Reporting Period'[Reporting Month]=EARLIER('Deferred Interest Dates'[Reporting Month])) * TotalInterestDays, defaultInterval, BLANK())  ,BLANK()
))</t>
  </si>
  <si>
    <t>Deferred Interest on Unbilled BD10</t>
  </si>
  <si>
    <t>=
SUMX('Deferred Interest Dates', 
    VAR defferedInterestMonthEnd = EOMONTH([Reporting Month],0)
    VAR reportingMonthEnd = EOMONTH(max('Reporting Period'[Reporting Month]),0)    
    VAR interval = [Deferred Interest Interval]
    VAR TotalInterestDays = DATEDIFF(reportingMonthEnd,defferedInterestMonthEnd,DAY) + interval     
    return
    IF(defferedInterestMonthEnd + interval &gt;=reportingMonthEnd &amp;&amp; defferedInterestMonthEnd&lt;=reportingMonthEnd, Divide(Calculate(SUM(Unbilled[PV Discount]),'Reporting Period'[Reporting Month]=EARLIER('Deferred Interest Dates'[Reporting Month]), Unbilled[Source]="Cashout") * TotalInterestDays, interval, BLANK())  ,BLANK()
))</t>
  </si>
  <si>
    <t>Deferred Interest on Unbilled WD3</t>
  </si>
  <si>
    <t>=
SUMX('Deferred Interest Dates', 
VAR deferredInterestMonth = max('Reporting Period'[Reporting Month])
    VAR defferedInterestMonthEnd = EOMONTH([Reporting Month],0)
    VAR reportingMonthEnd = EOMONTH(max('Reporting Period'[Reporting Month]),0)    
    VAR interval = [Deferred Interest Interval]
    VAR TotalInterestDays = DATEDIFF(reportingMonthEnd,defferedInterestMonthEnd,DAY) + interval     
    VAR reportingCadence = "Flash WAP"
    return
    IF(defferedInterestMonthEnd + interval &gt;=reportingMonthEnd &amp;&amp; defferedInterestMonthEnd&lt;=reportingMonthEnd, Divide(Calculate(SUM(Unbilled[PV Discount]),'Reporting Period'[Reporting Month]=EARLIER('Deferred Interest Dates'[Reporting Month]), Unbilled[Source]=reportingCadence) * TotalInterestDays, interval, BLANK())  ,BLANK()
))</t>
  </si>
  <si>
    <t>Deferred Interest Period End</t>
  </si>
  <si>
    <t>=
    VAR defferedInterestMonthEnd = EOMONTH(MAX('Deferred Interest Dates'[Reporting Month]),0)
    VAR reportingMonthEnd = EOMONTH(max('Reporting Period'[Reporting Month]),0)        
    return
    if(defferedInterestMonthEnd+45&gt;=reportingMonthEnd  &amp;&amp; defferedInterestMonthEnd&lt;=reportingMonthEnd, IF(HASONEVALUE('Deferred Interest Dates'[Reporting Month]), EOMonth(MAX('Deferred Interest Dates'[Reporting Month]),0) + [Deferred Interest Interval],BLANK()))</t>
  </si>
  <si>
    <t>Deferred Interest Unexpired Portion</t>
  </si>
  <si>
    <t>=
    VAR defferedInterestMonthEnd = EOMONTH(MAX('Deferred Interest Dates'[Reporting Month]),0)
    VAR reportingMonthEnd = EOMONTH(max('Reporting Period'[Reporting Month]),0)    
    VAR interval = [Deferred Interest Interval]
    VAR TotalInterestDays = DATEDIFF(reportingMonthEnd,defferedInterestMonthEnd,DAY) + interval
    return
    if(HASONEVALUE('Deferred Interest Dates'[Reporting Month]) &amp;&amp; defferedInterestMonthEnd+45&gt;=reportingMonthEnd  &amp;&amp; defferedInterestMonthEnd&lt;=reportingMonthEnd,    TotalInterestDays,BLANK())</t>
  </si>
  <si>
    <t>Dilution Risk</t>
  </si>
  <si>
    <t>=[Current Month Billed] + [Total Deferred Interest - Movement] + [Prior Month Unbilled]</t>
  </si>
  <si>
    <t>Gross amount - Billed</t>
  </si>
  <si>
    <t>=SUM('Billed'[Gross amount])</t>
  </si>
  <si>
    <t>Gross amount - Billed New</t>
  </si>
  <si>
    <t>Gross amount - Latest Receipts</t>
  </si>
  <si>
    <t>=[Gross amount - Receipts]</t>
  </si>
  <si>
    <t>Receipts</t>
  </si>
  <si>
    <t>Gross amount - Receipts</t>
  </si>
  <si>
    <t>=SUM('Receipts'[Gross amount]) * -1</t>
  </si>
  <si>
    <t>Gross amount - Unbilled</t>
  </si>
  <si>
    <t>=SUM('unBilled'[Gross amount])</t>
  </si>
  <si>
    <t>Gross Amount Billed Cut off Analysis</t>
  </si>
  <si>
    <t>=
// CALCULATE([Gross amount], Billed[Source]="Final Month Sales Day Book") - CALCULATE([Gross amount], Billed[Source]="1st Run Sales Day Book")
 CALCULATE([Gross amount - Billed], Billed[Cut off]="Include")</t>
  </si>
  <si>
    <t>Cut Off Analysis</t>
  </si>
  <si>
    <t>Max Date</t>
  </si>
  <si>
    <t>=MAX('Reporting Period'[Reporting Month])</t>
  </si>
  <si>
    <t>Net Amount - Billed</t>
  </si>
  <si>
    <t>=SUM('Billed'[Net Amount])</t>
  </si>
  <si>
    <t>This measure is the sum of column 'Billed'[Net Amount]</t>
  </si>
  <si>
    <t>Net Amount - Billed New</t>
  </si>
  <si>
    <t>Net Receivable - Billed</t>
  </si>
  <si>
    <t>=SUM('Billed'[Net Receivable])</t>
  </si>
  <si>
    <t>This measure is the sum of column 'Billed'[Net Receivable]</t>
  </si>
  <si>
    <t>Net Receivable - Billed New</t>
  </si>
  <si>
    <t>Net Receivable - Unbilled</t>
  </si>
  <si>
    <t>=SUM('Unbilled'[Net Receivable])</t>
  </si>
  <si>
    <t>This measure is the sum of column 'Unbilled'[Net Receivable]</t>
  </si>
  <si>
    <t>Previous Month Billed</t>
  </si>
  <si>
    <t>=CALCULATE([Current Month Billed],PreviousMonth( 'Reporting Period'[Reporting Month]))</t>
  </si>
  <si>
    <t>Previous Month Unbilled Interest Margin BD10</t>
  </si>
  <si>
    <t>=CALCULATE([Current Month Unbilled Interest Margin BD10], PREVIOUSMONTH('Reporting Period'[Reporting Month]))*-1</t>
  </si>
  <si>
    <t>Prior Month Unbilled</t>
  </si>
  <si>
    <t>=
CALCULATE([Current Month Unbilled],All('Reporting Period'), PreviousMonth('Reporting Period'[Reporting Month]))* -1</t>
  </si>
  <si>
    <t>PV Discount - Billed</t>
  </si>
  <si>
    <t>=SUM('Billed'[PV Discount])</t>
  </si>
  <si>
    <t>This measure is the sum of column 'Billed'[PV Discount]</t>
  </si>
  <si>
    <t>PV Discount - Billed New</t>
  </si>
  <si>
    <t>PV Discount - Unbilled</t>
  </si>
  <si>
    <t>=SUM('Unbilled'[PV Discount])</t>
  </si>
  <si>
    <t>This measure is the sum of column 'Unbilled'[PV Discount]</t>
  </si>
  <si>
    <t>PV Receivable - Billed</t>
  </si>
  <si>
    <t>=SUM('Billed'[PV Receivable])</t>
  </si>
  <si>
    <t>This measure is the sum of column 'Billed'[PV Receivable]</t>
  </si>
  <si>
    <t>PV Receivable - Billed New</t>
  </si>
  <si>
    <t>PV Receivable - Unbilled</t>
  </si>
  <si>
    <t>=SUM('Unbilled'[PV Receivable])</t>
  </si>
  <si>
    <t>This measure is the sum of column 'Unbilled'[PV Receivable]</t>
  </si>
  <si>
    <t>Receipt / Payment to MBL</t>
  </si>
  <si>
    <t>=//[Current Month Billing Variance] + [Current Month Unbilled] + [Current Month Receipts]
VAR maxDate =
    MAX ( 'Reporting Period'[Reporting Month] )
RETURN
[Total Deferred Interest - Previous Month] + [Total Deferred Interest] + [Current Month Billed] + [Prior Month Unbilled] + [Current Month Unbilled] +  [Current Month Receipts]</t>
  </si>
  <si>
    <t>Receipt / Payment to MBL BD10</t>
  </si>
  <si>
    <t>=[Receipt / Payment to MBL WD3] - [Current Month Unbilled - BD10] + [Current Month Unbilled - WD3]</t>
  </si>
  <si>
    <t>Receipt / Payment to MBL WD3</t>
  </si>
  <si>
    <t>=
CALCULATE([Receipt / Payment to MBL], Unbilled[Source] = "Flash WAP")</t>
  </si>
  <si>
    <t>Receipts Cut off Analysis</t>
  </si>
  <si>
    <t>=
 CALCULATE([Gross amount - Receipts], Receipts[Cut off]="Include")</t>
  </si>
  <si>
    <t>selectedMonth</t>
  </si>
  <si>
    <t>=FORMAT([Max Date], "Mmm YYYY")</t>
  </si>
  <si>
    <t>Total Billed</t>
  </si>
  <si>
    <t>=[Current Month Billed] + [Total Deferred Interest - Movement]</t>
  </si>
  <si>
    <t>Total Deferred Interest</t>
  </si>
  <si>
    <t>=
([Deferred Interest on Billed] + [Deferred Interest on Unbilled WD3] )*-1</t>
  </si>
  <si>
    <t>Total Deferred Interest - Movement</t>
  </si>
  <si>
    <t>=[Total Deferred Interest - Previous Month] + [Total Deferred Interest]</t>
  </si>
  <si>
    <t>Total Deferred Interest - Previous Month</t>
  </si>
  <si>
    <t>=CALCULATE (
        [Total Deferred Interest],
        All('Reporting Period'), PREVIOUSMONTH('Reporting Period'[Last day of the month])
    )*-1</t>
  </si>
  <si>
    <t>Total Deferred Interest BD10</t>
  </si>
  <si>
    <t>=
[Deferred Interest on Billed]     + [Deferred Interest on Unbilled BD10]</t>
  </si>
  <si>
    <t>Total Unbilled - BuyBack</t>
  </si>
  <si>
    <t>=[Current Month Unbilled - Buyback] + [Current Month Deferred Interest - BuyBack]</t>
  </si>
  <si>
    <t>Unbiled Failed</t>
  </si>
  <si>
    <t>=
SUMX('Company Name',
if([Current Month Unbilled - WD3]&lt;&gt;BLANK() &amp;&amp; [Current Month Unbilled - BD10]=BLANK()
||
[Current Month Unbilled - WD3]=BLANK() &amp;&amp; [Current Month Unbilled - BD10]&lt;&gt;BLANK(), [Current Month Unbilled - Buyback],BLANK()))</t>
  </si>
  <si>
    <t>Unbiled Price Change</t>
  </si>
  <si>
    <t>=
SUMX('Company Name',
if([Current Month Unbilled - WD3]&lt;&gt;BLANK() &amp;&amp; [Current Month Unbilled - BD10]&lt;&gt;BLANK(), [Current Month Unbilled - Buyback],BLANK()) )</t>
  </si>
  <si>
    <t>VAT Amount - Billed</t>
  </si>
  <si>
    <t>=SUM('Billed'[VAT Amount])</t>
  </si>
  <si>
    <t>This measure is the sum of column 'Billed'[VAT Amount]</t>
  </si>
  <si>
    <t>VAT Amount - Billed New</t>
  </si>
  <si>
    <t>Volume</t>
  </si>
  <si>
    <t>=
Calculate(SUM(Unbilled[Adjusted Volume]), Unbilled[Source]="Flash WAP")</t>
  </si>
  <si>
    <t>Volume - Unbilled</t>
  </si>
  <si>
    <t>Calc Item</t>
  </si>
  <si>
    <t xml:space="preserve">            Current Month Deferred Interest</t>
  </si>
  <si>
    <t>=
    IF (
        ISSELECTEDMEASURE ( [Default Metrics Selected] ),
        [Default Metrics Selected],
             [Total Deferred Interest]
    )</t>
  </si>
  <si>
    <t xml:space="preserve">            Prior Month Deferred Interest</t>
  </si>
  <si>
    <t>=[Total Deferred Interest - Previous Month]</t>
  </si>
  <si>
    <t xml:space="preserve">        Current Month Billed</t>
  </si>
  <si>
    <t>=IF (
    ISSELECTEDMEASURE ( [Default Metrics Selected] ),
    [Default Metrics Selected],
        IF (
        SELECTEDVALUE ( 'Reporting Cadence'[Reporting Cadence] ) IN { "BD10" },
        Blank(),
        [Current Month Billed]
    )
)</t>
  </si>
  <si>
    <t xml:space="preserve">        Deferred Interest</t>
  </si>
  <si>
    <t>=
IF (
    ISSELECTEDMEASURE ( [Default Metrics Selected] ),
    [Default Metrics Selected],
    [Total Deferred Interest - Movement]
)</t>
  </si>
  <si>
    <t xml:space="preserve">    Current Month Receipts</t>
  </si>
  <si>
    <t>=IF (
    ISSELECTEDMEASURE ( [Default Metrics Selected] ),
    [Default Metrics Selected],IF (SELECTEDVALUE ( 'Reporting Cadence'[Reporting Cadence] ) IN { "BD10" },BLANK (),
    [Current Month Receipts]
    )
)</t>
  </si>
  <si>
    <t xml:space="preserve">    Current Month Unbilled</t>
  </si>
  <si>
    <t>=IF (
    ISSELECTEDMEASURE ( [Default Metrics Selected] ),
    [Default Metrics Selected],
        SWITCH (
            SELECTEDVALUE ( 'Reporting Cadence'[Reporting Cadence] ),
            "BD10",
                IF (
                    Max ( 'Reporting Period'[Reporting Month] ) &lt;= DATE ( 2022, 2, 1 ),
                    Blank()
                    /*CALCULATE (
                        [Current Month Unbilled],
                        ALL ( uNBILLED[Source] ),
                        uNBILLED[Source] = "Flash WAP"
                    )*/,
                    CALCULATE (
                        [Current Month Unbilled],
                        REMOVEFILTERS ( uNBILLED[Source] ),
                        uNBILLED[Source] = "Cashout"
                    )
                ),            
                CALCULATE (
                    [Current Month Unbilled],
                    REMOVEFILTERS ( uNBILLED[Source] ),
                    uNBILLED[Source] = "Flash WAP"
                )
        )
)</t>
  </si>
  <si>
    <t xml:space="preserve">    Prior Month Unbilled</t>
  </si>
  <si>
    <t>=IF (
    ISSELECTEDMEASURE ( [Default Metrics Selected] ),
    [Default Metrics Selected],
    /*SWITCH (
        SELECTEDVALUE ( 'Reporting Cadence'[Reporting Cadence] ),
        "BD10",
            IF (
                MAX ( 'Reporting Period'[Reporting Month] ) &lt;= DATE ( 2022, 2, 1 ),
                BLANK (),
                CALCULATE (
                    [Current Month Unbilled],
                    ALL ( uNBILLED[Source] ),
                    uNBILLED[Source] = "Flash WAP"
                )
            ),
        IF (
            MAX ( 'Reporting Period'[Reporting Month] ) &lt;= DATE ( 2022, 3, 1 ),
            CALCULATE (
                [Prior Month Unbilled],
                ALL ( uNBILLED[Source] ),
                uNBILLED[Source] = "Flash WAP"
            ),
            CALCULATE (
                [Prior Month Unbilled],
                ALL ( uNBILLED[Source] ),
                uNBILLED[Source] = "Cashout"
            )
        )
    )*/ 
    CALCULATE (
        [Prior Month Unbilled],
        ALL ( uNBILLED[Source] ),
        uNBILLED[Source] = "Flash WAP"
    )
)</t>
  </si>
  <si>
    <t xml:space="preserve">    Total Billed</t>
  </si>
  <si>
    <t>=/*IF (
    ISSELECTEDMEASURE ( [Default Metrics Selected] ),
    [Default Metrics Selected],
    Switch (
        SELECTEDVALUE ( 'Reporting Cadence'[Reporting Cadence] ), 
        "BD10" ,  Blank(),
        "WD3" , CALCULATE ( [Current Month Billed] ,Removefilters( uNBILLED[Source]),  uNBILLED[Source] = "Flash WAP" )
         - CALCULATE ( [Prior Month Unbilled],Removefilters( uNBILLED[Source]),  uNBILLED[Source] = "Cashout" ),
        BLANK ()
    )
)*/
IF (
    ISSELECTEDMEASURE ( [Default Metrics Selected] ),
    [Default Metrics Selected],
            [Total Billed]
)</t>
  </si>
  <si>
    <t>Default Metrics Selected</t>
  </si>
  <si>
    <t>=
//"Default Value = " &amp; SELECTEDVALUE(Metrics[Metric], "Current Month Billed")
 SELECTEDVALUE(Metrics[Metric], "Current Month Billed")</t>
  </si>
  <si>
    <t>Default Value</t>
  </si>
  <si>
    <t>=if(HASONEVALUE(Metrics[Metric]), BLANK(),[Current Month Billed])</t>
  </si>
  <si>
    <t>=/*IF (
    ISSELECTEDMEASURE ( [Default Metrics Selected] ),
    [Default Metrics Selected],
    Switch (
        SELECTEDVALUE ( 'Reporting Cadence'[Reporting Cadence] ), 
        "BD10" ,  Blank(),
        "WD3" , CALCULATE ( [Current Month Billed] ,Removefilters( uNBILLED[Source]),  uNBILLED[Source] = "Flash WAP" )
         - CALCULATE ( [Prior Month Unbilled],Removefilters( uNBILLED[Source]),  uNBILLED[Source] = "Cashout" ),
        BLANK ()
    )
)*/
IF (
    ISSELECTEDMEASURE ( [Default Metrics Selected] ),
    [Default Metrics Selected],
    [Dilution Risk]            
)</t>
  </si>
  <si>
    <t>Metrics Formatted</t>
  </si>
  <si>
    <t>=TRIM([Metric])</t>
  </si>
  <si>
    <t>Receipt / (Payment) to MBL</t>
  </si>
  <si>
    <t>=IF (
    ISSELECTEDMEASURE ( [Default Metrics Selected] ),
    [Default Metrics Selected],
    [Receipt / Payment to MBL]
    /*Calculate(selectedmeasure(), Metrics[Metric] = "Dilution Risk")     
+Calculate(selectedmeasure(), Metrics[Metric] = "    Current Month UnBilled")
+ Calculate(selectedmeasure(), Metrics[Metric] = "    Current Month Receipts")*/
    )</t>
  </si>
  <si>
    <t>Volume (All)</t>
  </si>
  <si>
    <t>=IF (
    ISSELECTEDMEASURE ( [Default Metrics Selected] ),
    [Default Metrics Selected],
    IF (
    SELECTEDVALUE ( 'Reporting Cadence'[Reporting Cadence] ) IN { "BD10" },
    Blank(),
        CALCULATE (
            [Volume],
            REMOVEFILTERS ( 'Include / Exclude Purchasing Groups'[Include / Exclude Purchasing Groups] ),
            REMOVEFILTERS ( 'Include / Exclude Companies'[Include / Exclude Companies] ),
            REMOVEFILTERS ('Exclude / Include'[Exclude / Include] )
        )
    )
)</t>
  </si>
  <si>
    <t>Volume (Selected)</t>
  </si>
  <si>
    <t>=IF (
    ISSELECTEDMEASURE ( [Default Metrics Selected] ),
    [Default Metrics Selected],
        IF (
        SELECTEDVALUE ( 'Reporting Cadence'[Reporting Cadence] ) IN { "BD10" },
        Blank(),
    [Volume]
    )
)</t>
  </si>
  <si>
    <t>Portfolio</t>
  </si>
  <si>
    <t>=FILTER(DISTINCT(UNION(VALUES(Billed[Portfolio]), VALUES(Receipts[Portfolio]), VALUES(Unbilled[Company]))), [Portfolio]&lt;&gt;BLANK())</t>
  </si>
  <si>
    <t>Purchasing Group</t>
  </si>
  <si>
    <t>=FILTER(DISTINCT(UNION(VALUES(Billed[Purchasing Group Mapping.purchasing group ]), VALUES(Receipts[Purchasing Group - Consumption File.purchasing group ]), VALUES(Unbilled[Purchasing Group - Consumption File.purchasing group ]))), [Purchasing Group Mapping.purchasing group ]&lt;&gt;BLANK())</t>
  </si>
  <si>
    <t>=
VAR isReceipts = CALCULATE(COUNTROWS(Receipts), Receipts[Voucher]=EARLIER([Voucher]),Receipts[Reporting Month]=EARLIER([Reporting Month]), ALL(Receipts))
return 
if(ISBLANK(isReceipts),"Include","Exclude")</t>
  </si>
  <si>
    <t>=If([Purchasing Group - Consumption File.Exclude]="Exclude" || [Excluded Companies.Exclude Company]="Exclude Company" || [Exclude Defaulted]&lt;&gt;"Include", "Exclude", "Include")</t>
  </si>
  <si>
    <t>Receipts - Cut Off Data</t>
  </si>
  <si>
    <t>Cut off Amount</t>
  </si>
  <si>
    <t>=[Gross amount]- CALCULATE(SUM(Receipts[Gross amount]),All(Receipts), Receipts[Voucher]=EARLIER([Voucher]))</t>
  </si>
  <si>
    <t>Reporting Cadence</t>
  </si>
  <si>
    <t>BD10</t>
  </si>
  <si>
    <t>=Calculate(selectedmeasure(), Unbilled[Source]="Cashout")</t>
  </si>
  <si>
    <t>WD3</t>
  </si>
  <si>
    <t>=Calculate(selectedmeasure(), Unbilled[Source]="Flash WAP")</t>
  </si>
  <si>
    <t>Reporting Period</t>
  </si>
  <si>
    <t>=DISTINCT(UNION(VALUES(Receipts[Reporting Month]), VALUES(Billed[Reporting Month]), VALUES(Unbilled[Reporting Month])))</t>
  </si>
  <si>
    <t>Last day of the month</t>
  </si>
  <si>
    <t>=EOMONTH('Reporting Period'[Reporting Month],0)</t>
  </si>
  <si>
    <t>Short Date</t>
  </si>
  <si>
    <t>Month Year</t>
  </si>
  <si>
    <t>=FORMAT([Reporting Month],"Mmm YYYY")</t>
  </si>
  <si>
    <t>Period Type</t>
  </si>
  <si>
    <t>=IF(CALCULATE(MAX('Reporting Period'[Reporting Month]),all('Reporting Period'))=[Reporting Month],"Current Month", "Previous Months")</t>
  </si>
  <si>
    <t>Reverse Sign</t>
  </si>
  <si>
    <t>No</t>
  </si>
  <si>
    <t>=selectedmeasure()</t>
  </si>
  <si>
    <t>Yes</t>
  </si>
  <si>
    <t>=
IF (
    ISNUMBER ( SELECTEDMEASURE () ) = FALSE ()
        || ISSELECTEDMEASURE ( [Max Date] )
        || ISSELECTEDMEASURE ( [Deferred Interest Period End] )
        || ISSELECTEDMEASURE ( [Deferred Interest Interval] )
        || ISSELECTEDMEASURE ( [Deferred Interest Unexpired Portion] )
        ,
    SELECTEDMEASURE (),
    SELECTEDMEASURE () * -1
)</t>
  </si>
  <si>
    <t>Scale</t>
  </si>
  <si>
    <t>Actual</t>
  </si>
  <si>
    <t>Millions</t>
  </si>
  <si>
    <t>=SELECTEDMEASURE ()</t>
  </si>
  <si>
    <t>"#,###,,.00;-#,###,,.00"</t>
  </si>
  <si>
    <t>Calc Item Format</t>
  </si>
  <si>
    <t>="#,###,,.00;-#,###,,.00"</t>
  </si>
  <si>
    <t>Thousands</t>
  </si>
  <si>
    <t>"#,###,.00;-#,###,.00"</t>
  </si>
  <si>
    <t>="#,###,.00;-#,###,.00"</t>
  </si>
  <si>
    <t>Time Intelligence</t>
  </si>
  <si>
    <t>Current Month</t>
  </si>
  <si>
    <t>Current Month%</t>
  </si>
  <si>
    <t>=VAR maxDate = [Max Date]
VAR selectedata =            
    IF (
        HASONEVALUE ( 'Reporting Period'[Reporting Month] ),
        SELECTEDMEASURE (),
        CALCULATE ( SELECTEDMEASURE (), 'Reporting Period'[Reporting Month] = maxDate )        
    )
VAR groupData = 
    IF (
        HASONEVALUE ( 'Reporting Period'[Reporting Month] ),
        Calculate(SELECTEDMEASURE (), 
           All(PortFolio)),
        CALCULATE ( SELECTEDMEASURE (), 'Reporting Period'[Reporting Month] = maxDate, 
           All(PortFolio) )        
    )
RETURN
DIVIDE( selectedata ,    groupData  , BLANK()) 
//groupData</t>
  </si>
  <si>
    <t>"#%"</t>
  </si>
  <si>
    <t>="#%"</t>
  </si>
  <si>
    <t>Month Mvt</t>
  </si>
  <si>
    <t>=VAR maxDate = [Max Date]
RETURN
    CALCULATE (
        SELECTEDMEASURE (),
        'Time Intelligence'[Time Intelligence] = "Current Month"
    )
        - CALCULATE (
            SELECTEDMEASURE (),
            'Reporting Period'[Reporting Month]
                = EOMONTH ( maxDate, -2 ) + 1
        )</t>
  </si>
  <si>
    <t>Previous Month</t>
  </si>
  <si>
    <t>=VAR maxDate = [Max Date]
RETURN
           /* CALCULATE (
            CALCULATE (
                SELECTEDMEASURE (),
                PREVIOUSMONTH ( 'Reporting Period'[Reporting Month] )
            ),
            'Reporting Period'[Reporting Month] = maxDate
        )*/
                    CALCULATE (
                SELECTEDMEASURE (),
                All('Reporting Period') , PREVIOUSMONTH('Reporting Period'[Last day of the month])
            )</t>
  </si>
  <si>
    <t>Previous Month%</t>
  </si>
  <si>
    <t>=VAR maxDate = [Max Date]
VAR selectedata =            
    CALCULATE (
        SELECTEDMEASURE (),
        All('Reporting Period') , PREVIOUSMONTH('Reporting Period'[Last day of the month])
    )
VAR groupData = 
CALCULATE (
        SELECTEDMEASURE (),            
        All('Reporting Period') , PREVIOUSMONTH('Reporting Period'[Last day of the month]),
        All(PortFolio)
    )
RETURN
DIVIDE( selectedata ,    groupData , BLANK())</t>
  </si>
  <si>
    <t>Prior Year</t>
  </si>
  <si>
    <t>=VAR maxDate = [Max Date]
RETURN
    IF (
        HASONEVALUE ( 'Reporting Period'[Reporting Month] ),
        CALCULATE (
            SELECTEDMEASURE (),
            SAMEPERIODLASTYEAR ( 'Reporting Period'[Reporting Month] )
        ),
        CALCULATE (
            CALCULATE (
                SELECTEDMEASURE (),
                SAMEPERIODLASTYEAR ( 'Reporting Period'[Reporting Month] )
            ),
            'Reporting Period'[Reporting Month] = maxDate
        )
    )</t>
  </si>
  <si>
    <t>Unbilled Field Parameter</t>
  </si>
  <si>
    <t>={
    ("Gross amount", NAMEOF('Key Measures'[Gross amount - Unbilled]), 0),
    ("Bad Debt Exposure", NAMEOF('Key Measures'[Bad Debt Exposure - Unbilled]), 1),
    ("PV Discount", NAMEOF('Key Measures'[PV Discount - Unbilled]), 2),
    ("PV Receivable", NAMEOF('Key Measures'[PV Receivable - Unbilled]), 3),
    ("Net Receivable", NAMEOF('Key Measures'[Net Receivable - Unbilled]), 4)
}</t>
  </si>
  <si>
    <t>Default Unbilled Field Parameter</t>
  </si>
  <si>
    <t>=IF(HASONEVALUE('UnBilled Field Parameter'[Parameter Fields]),MAX('UnBilled Field Parameter'[Parameter]),[PV Receivable - UnBilled])</t>
  </si>
  <si>
    <t>Voucher</t>
  </si>
  <si>
    <t>=DISTINCT(UNION(DISTINCT('Billed'[Voucher]), DISTINCT(Billed[Voucher])))</t>
  </si>
  <si>
    <t>'Unbilled'[PV Receivable]</t>
  </si>
  <si>
    <t>'Unbilled'[PV Discount]</t>
  </si>
  <si>
    <t>'Receipts'[Voucher]</t>
  </si>
  <si>
    <t>'Unbilled'[Net Receivable]</t>
  </si>
  <si>
    <t>'Unbilled'[Bad Debt Exposure]</t>
  </si>
  <si>
    <t>'Billed'[PV Receivable]</t>
  </si>
  <si>
    <t>'Billed'[PV Discount]</t>
  </si>
  <si>
    <t>'Billed'[Voucher]</t>
  </si>
  <si>
    <t>'Voucher'[Voucher]</t>
  </si>
  <si>
    <t>'Billed'[Net Receivable]</t>
  </si>
  <si>
    <t>'Billed'[Bad Debt Exposure]</t>
  </si>
  <si>
    <t>'Receipts'[Gross amount]</t>
  </si>
  <si>
    <t>'Unbilled'[Gross Amount]</t>
  </si>
  <si>
    <t>'Unbilled'[Adjusted Volume]</t>
  </si>
  <si>
    <t>'Billed'[Gross amount]</t>
  </si>
  <si>
    <t>'Receipts - Cut Off Data'[Cut off Amount]</t>
  </si>
  <si>
    <t>'Receipts - Cut Off Data'[Voucher]</t>
  </si>
  <si>
    <t>'Receipts - Cut Off Data'[Gross amount]</t>
  </si>
  <si>
    <t>'Unbilled'[MPR]</t>
  </si>
  <si>
    <t>'Unbilled'[SupplyPointId]</t>
  </si>
  <si>
    <t>'Receipts'[Customer account]</t>
  </si>
  <si>
    <t>'Receipts'[Name]</t>
  </si>
  <si>
    <t>'Unbilled'[CompanyName]</t>
  </si>
  <si>
    <t>'Billed'[Name]</t>
  </si>
  <si>
    <t>'Receipts - Cut Off Data'[Customer account]</t>
  </si>
  <si>
    <t>'Receipts - Cut Off Data'[Name]</t>
  </si>
  <si>
    <t>'Unbilled'[CustomerId]</t>
  </si>
  <si>
    <t>'Billed'[Customer account]</t>
  </si>
  <si>
    <t>'Company Name'[Name]</t>
  </si>
  <si>
    <t>'Receipts'[Date]</t>
  </si>
  <si>
    <t>'Receipts'[Reporting Month]</t>
  </si>
  <si>
    <t>'Billed'[Date]</t>
  </si>
  <si>
    <t>'Unbilled'[Purchasing Group - Consumption File.purchasing group ]</t>
  </si>
  <si>
    <t>'Billed'[Purchasing Group Mapping.purchasing group ]</t>
  </si>
  <si>
    <t>'Receipts'[Purchasing Group - Consumption File.purchasing group ]</t>
  </si>
  <si>
    <t>'Purchasing Group'[Purchasing Group]</t>
  </si>
  <si>
    <t>'Receipts - Cut Off Data'[Date]</t>
  </si>
  <si>
    <t>'Receipts'[CDP Short Code]</t>
  </si>
  <si>
    <t>'Receipts'[MBL Company Short Name]</t>
  </si>
  <si>
    <t>'Receipts - Cut Off Data'[Purchasing Group - Consumption File.purchasing group ]</t>
  </si>
  <si>
    <t>'Unbilled'[Discount Factor]</t>
  </si>
  <si>
    <t>'Unbilled'[CDP Short Code]</t>
  </si>
  <si>
    <t>'Unbilled'[MBL Company Short Name]</t>
  </si>
  <si>
    <t>'Billed'[CDP Short Code]</t>
  </si>
  <si>
    <t>'Billed'[MBL Company Short Name]</t>
  </si>
  <si>
    <t>'Receipts'[Portfolio]</t>
  </si>
  <si>
    <t>'Receipts - Cut Off Data'[CDP Short Code]</t>
  </si>
  <si>
    <t>'Receipts - Cut Off Data'[MBL Company Short Name]</t>
  </si>
  <si>
    <t>'Unbilled'[Industry]</t>
  </si>
  <si>
    <t>'CDP Short Code'[CDP Short Code]</t>
  </si>
  <si>
    <t>'Unbilled'[Industry Type]</t>
  </si>
  <si>
    <t>'Unbilled'[MBL Short Name]</t>
  </si>
  <si>
    <t>'Unbilled'[Industry Type Revised]</t>
  </si>
  <si>
    <t>'Unbilled'[Adj'd Industry Code]</t>
  </si>
  <si>
    <t>'Unbilled'[Corona Industry Code]</t>
  </si>
  <si>
    <t>'Billed'[Portfolio]</t>
  </si>
  <si>
    <t>'Receipts - Cut Off Data'[Portfolio]</t>
  </si>
  <si>
    <t>'Unbilled'[Product]</t>
  </si>
  <si>
    <t>'Unbilled'[Reporting Month]</t>
  </si>
  <si>
    <t>'Receipts'[Exclude Purchase Group or Company]</t>
  </si>
  <si>
    <t>'Unbilled'[Recovery]</t>
  </si>
  <si>
    <t>'Unbilled'[Source]</t>
  </si>
  <si>
    <t>'Receipts'[Excluded Companies.Exclude Company]</t>
  </si>
  <si>
    <t>'Unbilled'[EDF]</t>
  </si>
  <si>
    <t>'Receipts'[Exclude Defaulted]</t>
  </si>
  <si>
    <t>'Billed'[Exclude Purchase Group or Company]</t>
  </si>
  <si>
    <t>'Receipts - Cut Off Data'[Excluded Companies.Exclude Company]</t>
  </si>
  <si>
    <t>'Unbilled'[Final Rating]</t>
  </si>
  <si>
    <t>'Receipts'[Billing Month]</t>
  </si>
  <si>
    <t>'Billed'[Days.1]</t>
  </si>
  <si>
    <t>'Receipts'[Month Sort]</t>
  </si>
  <si>
    <t>'Unbilled'[Rating]</t>
  </si>
  <si>
    <t>'Unbilled'[Company]</t>
  </si>
  <si>
    <t>'Receipts'[Industry code]</t>
  </si>
  <si>
    <t>'Billed'[Final Rating]</t>
  </si>
  <si>
    <t>'Billed'[Rating]</t>
  </si>
  <si>
    <t>'Billed'[Exclude Defaulted]</t>
  </si>
  <si>
    <t>'Unbilled'[Days.1]</t>
  </si>
  <si>
    <t>'Unbilled'[Exclude Purchase Group or Company]</t>
  </si>
  <si>
    <t>'Billed'[Excluded Companies.Exclude Company]</t>
  </si>
  <si>
    <t>'Receipts - Cut Off Data'[Industry code]</t>
  </si>
  <si>
    <t>'Unbilled'[Exclude Defaulted]</t>
  </si>
  <si>
    <t>'Billed'[Industry Type]</t>
  </si>
  <si>
    <t>'Billed'[Industry code]</t>
  </si>
  <si>
    <t>'Billed'[MBL Short Name]</t>
  </si>
  <si>
    <t>'Receipts - Cut Off Data'[Exclude Defaulted]</t>
  </si>
  <si>
    <t>'Metrics'[Metric]</t>
  </si>
  <si>
    <t>'Billed Field Parameter'[Parameter Fields]</t>
  </si>
  <si>
    <t>'Unbilled'[Large Customer Corona Industry Code]</t>
  </si>
  <si>
    <t>'Unbilled'[Excluded Companies.Exclude Company]</t>
  </si>
  <si>
    <t>'Metrics'[Metrics Formatted]</t>
  </si>
  <si>
    <t>'Billed'[Adj'd Industry Code]</t>
  </si>
  <si>
    <t>'Unbilled Field Parameter'[Parameter Fields]</t>
  </si>
  <si>
    <t>'Unbilled'[New Industry code]</t>
  </si>
  <si>
    <t>'Billed Field Parameter'[Parameter]</t>
  </si>
  <si>
    <t>'Reporting Period'[Month Year]</t>
  </si>
  <si>
    <t>'Deferred Interest Dates'[Month Year]</t>
  </si>
  <si>
    <t>'Unbilled'[New MQ Rating]</t>
  </si>
  <si>
    <t>'Time Intelligence'[Time Intelligence]</t>
  </si>
  <si>
    <t>'Receipts'[Industry code1]</t>
  </si>
  <si>
    <t>'Receipts'[New Industry code]</t>
  </si>
  <si>
    <t>'Billed'[Large Customer Corona Industry Code]</t>
  </si>
  <si>
    <t>'Unbilled Field Parameter'[Parameter]</t>
  </si>
  <si>
    <t>'Receipts - Cut Off Data'[Purchasing Group - Consumption File.Exclude]</t>
  </si>
  <si>
    <t>'Receipts'[Purchasing Group - Consumption File.Exclude]</t>
  </si>
  <si>
    <t>'Billed'[Industry code1]</t>
  </si>
  <si>
    <t>'Receipts - Cut Off Data'[Industry code1]</t>
  </si>
  <si>
    <t>'Receipts - Cut Off Data'[New Industry code]</t>
  </si>
  <si>
    <t>'Unbilled'[Purchasing Group - Consumption File.Exclude]</t>
  </si>
  <si>
    <t>'Portfolio'[Portfolio]</t>
  </si>
  <si>
    <t>'Billed'[New Industry code]</t>
  </si>
  <si>
    <t>'Include / Exclude Defaulted'[Include / Exclude Defaulted]</t>
  </si>
  <si>
    <t>'Billed'[Purchasing Group Mapping.Exclude]</t>
  </si>
  <si>
    <t>'Billed'[New MQ Rating]</t>
  </si>
  <si>
    <t>'Include / Exclude Companies'[Include / Exclude Companies]</t>
  </si>
  <si>
    <t>'Unbilled'[Customer Types]</t>
  </si>
  <si>
    <t>'Billed'[Customer Types]</t>
  </si>
  <si>
    <t>'Receipts - Cut Off Data'[Customer Type]</t>
  </si>
  <si>
    <t>'Receipts'[Customer Type]</t>
  </si>
  <si>
    <t>'Deferred Interest Dates'[Period Type]</t>
  </si>
  <si>
    <t>'Reporting Period'[Period Type]</t>
  </si>
  <si>
    <t>'Scale'[Scale]</t>
  </si>
  <si>
    <t>'Include / Exclude Purchasing Groups'[Include / Exclude Purchasing Groups]</t>
  </si>
  <si>
    <t>'Exclude / Include'[Exclude / Include]</t>
  </si>
  <si>
    <t>'Reporting Cadence'[Reporting Cadence]</t>
  </si>
  <si>
    <t>'Reverse Sign'[Reverse Sign]</t>
  </si>
  <si>
    <t>'Receipts'[Cut off]</t>
  </si>
  <si>
    <t>'Billed'[Trans Type]</t>
  </si>
  <si>
    <t>'Billed'[Cut off]</t>
  </si>
  <si>
    <t>'Receipts'[Account Type]</t>
  </si>
  <si>
    <t>'Receipts - Cut Off Data'[Account Type]</t>
  </si>
  <si>
    <t>'Billed'[CustomerId]</t>
  </si>
  <si>
    <t>'Receipts - Cut Off Data'[Reporting Month]</t>
  </si>
  <si>
    <t>'Billed'[Discount Factor]</t>
  </si>
  <si>
    <t>'Billed'[Reporting Month]</t>
  </si>
  <si>
    <t>'Unbilled'[Final Recovery]</t>
  </si>
  <si>
    <t>'Billed'[Final Recovery]</t>
  </si>
  <si>
    <t>'Billed'[Recovery]</t>
  </si>
  <si>
    <t>'Unbilled'[Final EDF]</t>
  </si>
  <si>
    <t>'Billed'[EDF]</t>
  </si>
  <si>
    <t>'Billed'[Final EDF]</t>
  </si>
  <si>
    <t>'Billed'[CCL Amount]</t>
  </si>
  <si>
    <t>'Billed'[VAT Amount]</t>
  </si>
  <si>
    <t>'Billed'[Net Amount]</t>
  </si>
  <si>
    <t>'Billed'[Final Days]</t>
  </si>
  <si>
    <t>'Unbilled'[Final Days]</t>
  </si>
  <si>
    <t>'Unbilled'[New EDF]</t>
  </si>
  <si>
    <t>'Unbilled'[New Recoveries]</t>
  </si>
  <si>
    <t>'Reporting Period'[Reporting Month]</t>
  </si>
  <si>
    <t>'Billed'[New Recoveries]</t>
  </si>
  <si>
    <t>'Billed'[New EDF]</t>
  </si>
  <si>
    <t>'Billed'[Days]</t>
  </si>
  <si>
    <t>'Unbilled'[Days]</t>
  </si>
  <si>
    <t>'Billed Field Parameter'[Parameter Order]</t>
  </si>
  <si>
    <t>'Metrics'[Ordinal]</t>
  </si>
  <si>
    <t>'Deferred Interest Dates'[Last day of the month]</t>
  </si>
  <si>
    <t>'Reporting Period'[Last day of the month]</t>
  </si>
  <si>
    <t>'Deferred Interest Dates'[Reporting Month]</t>
  </si>
  <si>
    <t>'Unbilled Field Parameter'[Parameter Order]</t>
  </si>
  <si>
    <t>'Time Intelligence'[Ordinal]</t>
  </si>
  <si>
    <t>'Reporting Cadence'[Ordinal]</t>
  </si>
  <si>
    <t>'Scale'[Ordinal]</t>
  </si>
  <si>
    <t>'Reverse Sign'[Ordinal]</t>
  </si>
  <si>
    <t>Billed-88ae7afa-c86b-4e5a-ae78-ebe39a66d147</t>
  </si>
  <si>
    <t>Billed Field Parameter-841c7405-e6a2-44d6-b062-276d0329bf2d</t>
  </si>
  <si>
    <t>CDP Short Code-0968ef0b-290e-427e-8d70-e1e404347f54</t>
  </si>
  <si>
    <t>Company Name-253f3328-03a5-4ace-9068-7cdce665b1ce</t>
  </si>
  <si>
    <t>Deferred Interest Dates-cdf60388-c179-4626-9d6b-a24da7c5e949</t>
  </si>
  <si>
    <t>Exclude / Include-6d5fa6be-28b7-47ba-9937-872834ac9fc3</t>
  </si>
  <si>
    <t>Include / Exclude Companies-a686261f-17ee-4697-8aa1-37549de9f129</t>
  </si>
  <si>
    <t>Include / Exclude Defaulted-f49a3b0d-2787-472d-a313-83ab2a8760d0</t>
  </si>
  <si>
    <t>Include / Exclude Purchasing Groups-3d5e15a8-0701-4d4c-8b62-5cba7b3fea1c</t>
  </si>
  <si>
    <t>Key Measures-db199c5a-ccdc-4039-9c8d-82c77661298d</t>
  </si>
  <si>
    <t>Partition</t>
  </si>
  <si>
    <t>Portfolio-6c8f1f35-80f2-427f-b11d-db808b402392</t>
  </si>
  <si>
    <t>Purchasing Group-115d6e94-5c57-482d-914a-ac05efd6466f</t>
  </si>
  <si>
    <t>Receipts-ca245cd3-5c87-42a4-9639-276ed762f8c5</t>
  </si>
  <si>
    <t>Receipts - Cut Off Data-e2ac8ade-c1d3-4b56-862c-6ae522665fec</t>
  </si>
  <si>
    <t>Reporting Period-17cef20c-d9ce-401f-a944-67b0c6394d4b</t>
  </si>
  <si>
    <t>Unbilled-770b2a73-43a9-4f7a-9f32-a1d3475ce11d</t>
  </si>
  <si>
    <t>Unbilled Field Parameter-4f028c5f-348b-458f-8438-5fe7b9709046</t>
  </si>
  <si>
    <t>Voucher-f521b2df-94c5-4b1f-9aaa-3807645506f6</t>
  </si>
  <si>
    <t>'Billed'[CDP Short Code] ∞←1 'CDP Short Code'[CDP Short Code]</t>
  </si>
  <si>
    <t>'Billed'[Exclude Defaulted] ∞←1 'Include / Exclude Defaulted'[Include / Exclude Defaulted]</t>
  </si>
  <si>
    <t>'Billed'[Exclude Purchase Group or Company] ∞←1 'Exclude / Include'[Exclude / Include]</t>
  </si>
  <si>
    <t>'Billed'[Excluded Companies.Exclude Company] ∞←1 'Include / Exclude Companies'[Include / Exclude Companies]</t>
  </si>
  <si>
    <t>'Billed'[Name] ∞←1 'Company Name'[Name]</t>
  </si>
  <si>
    <t>'Billed'[Portfolio] ∞←1 'Portfolio'[Portfolio]</t>
  </si>
  <si>
    <t>'Billed'[Purchasing Group Mapping.Exclude] ∞←1 'Include / Exclude Purchasing Groups'[Include / Exclude Purchasing Groups]</t>
  </si>
  <si>
    <t>'Billed'[Purchasing Group Mapping.purchasing group ] ∞←1 'Purchasing Group'[Purchasing Group]</t>
  </si>
  <si>
    <t>'Billed'[Reporting Month] ∞←1 'Reporting Period'[Reporting Month]</t>
  </si>
  <si>
    <t>'Billed'[Voucher] ∞←1 'Voucher'[Voucher]</t>
  </si>
  <si>
    <t>'Receipts'[CDP Short Code] ∞←1 'CDP Short Code'[CDP Short Code]</t>
  </si>
  <si>
    <t>'Receipts'[Exclude Defaulted] ∞←1 'Include / Exclude Defaulted'[Include / Exclude Defaulted]</t>
  </si>
  <si>
    <t>'Receipts'[Exclude Purchase Group or Company] ∞←1 'Exclude / Include'[Exclude / Include]</t>
  </si>
  <si>
    <t>'Receipts'[Excluded Companies.Exclude Company] ∞←1 'Include / Exclude Companies'[Include / Exclude Companies]</t>
  </si>
  <si>
    <t>'Receipts'[Portfolio] ∞←1 'Portfolio'[Portfolio]</t>
  </si>
  <si>
    <t>'Receipts'[Purchasing Group - Consumption File.Exclude] ∞←1 'Include / Exclude Purchasing Groups'[Include / Exclude Purchasing Groups]</t>
  </si>
  <si>
    <t>'Receipts'[Purchasing Group - Consumption File.purchasing group ] ∞←1 'Purchasing Group'[Purchasing Group]</t>
  </si>
  <si>
    <t>'Receipts'[Reporting Month] ∞←1 'Reporting Period'[Reporting Month]</t>
  </si>
  <si>
    <t>'Receipts - Cut Off Data'[Reporting Month] ∞←1 'Reporting Period'[Reporting Month]</t>
  </si>
  <si>
    <t>'Unbilled'[CDP Short Code] ∞←1 'CDP Short Code'[CDP Short Code]</t>
  </si>
  <si>
    <t>'Unbilled'[Company] ∞←1 'Portfolio'[Portfolio]</t>
  </si>
  <si>
    <t>'Unbilled'[CompanyName] ∞←1 'Company Name'[Name]</t>
  </si>
  <si>
    <t>'Unbilled'[Exclude Defaulted] ∞←1 'Include / Exclude Defaulted'[Include / Exclude Defaulted]</t>
  </si>
  <si>
    <t>'Unbilled'[Exclude Purchase Group or Company] ∞←1 'Exclude / Include'[Exclude / Include]</t>
  </si>
  <si>
    <t>'Unbilled'[Excluded Companies.Exclude Company] ∞←1 'Include / Exclude Companies'[Include / Exclude Companies]</t>
  </si>
  <si>
    <t>'Unbilled'[Purchasing Group - Consumption File.Exclude] ∞←1 'Include / Exclude Purchasing Groups'[Include / Exclude Purchasing Groups]</t>
  </si>
  <si>
    <t>'Unbilled'[Purchasing Group - Consumption File.purchasing group ] ∞←1 'Purchasing Group'[Purchasing Group]</t>
  </si>
  <si>
    <t>'Unbilled'[Reporting Month] ∞←1 'Reporting Period'[Reporting Month]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</si>
</sst>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49" fontId="2" fillId="0" borderId="0" xfId="0" applyNumberFormat="1" applyFont="1" applyAlignment="1">
      <alignment wrapText="1"/>
    </xf>
    <xf numFmtId="0" fontId="12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1" s="17"/>
        <tr r="B11" s="17"/>
        <tr r="B15" s="17"/>
        <tr r="B15" s="17"/>
        <tr r="B8" s="17"/>
        <tr r="B8" s="17"/>
        <tr r="B9" s="17"/>
        <tr r="B9" s="17"/>
        <tr r="B4" s="17"/>
        <tr r="B4" s="17"/>
        <tr r="B12" s="17"/>
        <tr r="B12" s="17"/>
        <tr r="B5" s="17"/>
        <tr r="B5" s="17"/>
        <tr r="B13" s="17"/>
        <tr r="B13" s="17"/>
        <tr r="B6" s="17"/>
        <tr r="B6" s="17"/>
        <tr r="B7" s="17"/>
        <tr r="B7" s="17"/>
        <tr r="B10" s="17"/>
        <tr r="B10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37384256" createdVersion="5" refreshedVersion="8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22">
        <s v="Billed"/>
        <s v="Billed Field Parameter"/>
        <s v="CDP Short Code"/>
        <s v="Company Name"/>
        <s v="Deferred Interest Dates"/>
        <s v="Exclude / Include"/>
        <s v="Include / Exclude Companies"/>
        <s v="Include / Exclude Defaulted"/>
        <s v="Include / Exclude Purchasing Groups"/>
        <s v="Metrics"/>
        <s v="Portfolio"/>
        <s v="Purchasing Group"/>
        <s v="Receipts"/>
        <s v="Receipts - Cut Off Data"/>
        <s v="Reporting Cadence"/>
        <s v="Reporting Period"/>
        <s v="Reverse Sign"/>
        <s v="Scale"/>
        <s v="Time Intelligence"/>
        <s v="Unbilled"/>
        <s v="Unbilled Field Parameter"/>
        <s v="Voucher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Billed]"/>
            <x15:cachedUniqueName index="1" name="[Columns].[Tables-Columns].[Table].&amp;[Billed Field Parameter]"/>
            <x15:cachedUniqueName index="2" name="[Columns].[Tables-Columns].[Table].&amp;[CDP Short Code]"/>
            <x15:cachedUniqueName index="3" name="[Columns].[Tables-Columns].[Table].&amp;[Company Name]"/>
            <x15:cachedUniqueName index="4" name="[Columns].[Tables-Columns].[Table].&amp;[Deferred Interest Dates]"/>
            <x15:cachedUniqueName index="5" name="[Columns].[Tables-Columns].[Table].&amp;[Exclude / Include]"/>
            <x15:cachedUniqueName index="6" name="[Columns].[Tables-Columns].[Table].&amp;[Include / Exclude Companies]"/>
            <x15:cachedUniqueName index="7" name="[Columns].[Tables-Columns].[Table].&amp;[Include / Exclude Defaulted]"/>
            <x15:cachedUniqueName index="8" name="[Columns].[Tables-Columns].[Table].&amp;[Include / Exclude Purchasing Groups]"/>
            <x15:cachedUniqueName index="9" name="[Columns].[Tables-Columns].[Table].&amp;[Metrics]"/>
            <x15:cachedUniqueName index="10" name="[Columns].[Tables-Columns].[Table].&amp;[Portfolio]"/>
            <x15:cachedUniqueName index="11" name="[Columns].[Tables-Columns].[Table].&amp;[Purchasing Group]"/>
            <x15:cachedUniqueName index="12" name="[Columns].[Tables-Columns].[Table].&amp;[Receipts]"/>
            <x15:cachedUniqueName index="13" name="[Columns].[Tables-Columns].[Table].&amp;[Receipts - Cut Off Data]"/>
            <x15:cachedUniqueName index="14" name="[Columns].[Tables-Columns].[Table].&amp;[Reporting Cadence]"/>
            <x15:cachedUniqueName index="15" name="[Columns].[Tables-Columns].[Table].&amp;[Reporting Period]"/>
            <x15:cachedUniqueName index="16" name="[Columns].[Tables-Columns].[Table].&amp;[Reverse Sign]"/>
            <x15:cachedUniqueName index="17" name="[Columns].[Tables-Columns].[Table].&amp;[Scale]"/>
            <x15:cachedUniqueName index="18" name="[Columns].[Tables-Columns].[Table].&amp;[Time Intelligence]"/>
            <x15:cachedUniqueName index="19" name="[Columns].[Tables-Columns].[Table].&amp;[Unbilled]"/>
            <x15:cachedUniqueName index="20" name="[Columns].[Tables-Columns].[Table].&amp;[Unbilled Field Parameter]"/>
            <x15:cachedUniqueName index="21" name="[Columns].[Tables-Columns].[Table].&amp;[Voucher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41782405" createdVersion="5" refreshedVersion="8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163">
        <s v="'Billed Field Parameter'[Parameter Fields]"/>
        <s v="'Billed Field Parameter'[Parameter Order]"/>
        <s v="'Billed Field Parameter'[Parameter]"/>
        <s v="'Billed'[Adj'd Industry Code]"/>
        <s v="'Billed'[Bad Debt Exposure]"/>
        <s v="'Billed'[CCL Amount]"/>
        <s v="'Billed'[CDP Short Code]"/>
        <s v="'Billed'[Customer account]"/>
        <s v="'Billed'[Customer Types]"/>
        <s v="'Billed'[CustomerId]"/>
        <s v="'Billed'[Cut off]"/>
        <s v="'Billed'[Date]"/>
        <s v="'Billed'[Days.1]"/>
        <s v="'Billed'[Days]"/>
        <s v="'Billed'[Discount Factor]"/>
        <s v="'Billed'[EDF]"/>
        <s v="'Billed'[Exclude Defaulted]"/>
        <s v="'Billed'[Exclude Purchase Group or Company]"/>
        <s v="'Billed'[Excluded Companies.Exclude Company]"/>
        <s v="'Billed'[Final Days]"/>
        <s v="'Billed'[Final EDF]"/>
        <s v="'Billed'[Final Rating]"/>
        <s v="'Billed'[Final Recovery]"/>
        <s v="'Billed'[Gross amount]"/>
        <s v="'Billed'[Industry code]"/>
        <s v="'Billed'[Industry code1]"/>
        <s v="'Billed'[Industry Type]"/>
        <s v="'Billed'[Large Customer Corona Industry Code]"/>
        <s v="'Billed'[MBL Company Short Name]"/>
        <s v="'Billed'[MBL Short Name]"/>
        <s v="'Billed'[Name]"/>
        <s v="'Billed'[Net Amount]"/>
        <s v="'Billed'[Net Receivable]"/>
        <s v="'Billed'[New EDF]"/>
        <s v="'Billed'[New Industry code]"/>
        <s v="'Billed'[New MQ Rating]"/>
        <s v="'Billed'[New Recoveries]"/>
        <s v="'Billed'[Portfolio]"/>
        <s v="'Billed'[Purchasing Group Mapping.Exclude]"/>
        <s v="'Billed'[Purchasing Group Mapping.purchasing group ]"/>
        <s v="'Billed'[PV Discount]"/>
        <s v="'Billed'[PV Receivable]"/>
        <s v="'Billed'[Rating]"/>
        <s v="'Billed'[Recovery]"/>
        <s v="'Billed'[Reporting Month]"/>
        <s v="'Billed'[Trans Type]"/>
        <s v="'Billed'[VAT Amount]"/>
        <s v="'Billed'[Voucher]"/>
        <s v="'CDP Short Code'[CDP Short Code]"/>
        <s v="'Company Name'[Name]"/>
        <s v="'Deferred Interest Dates'[Last day of the month]"/>
        <s v="'Deferred Interest Dates'[Month Year]"/>
        <s v="'Deferred Interest Dates'[Period Type]"/>
        <s v="'Deferred Interest Dates'[Reporting Month]"/>
        <s v="'Exclude / Include'[Exclude / Include]"/>
        <s v="'Include / Exclude Companies'[Include / Exclude Companies]"/>
        <s v="'Include / Exclude Defaulted'[Include / Exclude Defaulted]"/>
        <s v="'Include / Exclude Purchasing Groups'[Include / Exclude Purchasing Groups]"/>
        <s v="'Metrics'[Metric]"/>
        <s v="'Metrics'[Metrics Formatted]"/>
        <s v="'Metrics'[Ordinal]"/>
        <s v="'Portfolio'[Portfolio]"/>
        <s v="'Purchasing Group'[Purchasing Group]"/>
        <s v="'Receipts - Cut Off Data'[Account Type]"/>
        <s v="'Receipts - Cut Off Data'[CDP Short Code]"/>
        <s v="'Receipts - Cut Off Data'[Customer account]"/>
        <s v="'Receipts - Cut Off Data'[Customer Type]"/>
        <s v="'Receipts - Cut Off Data'[Cut off Amount]"/>
        <s v="'Receipts - Cut Off Data'[Date]"/>
        <s v="'Receipts - Cut Off Data'[Exclude Defaulted]"/>
        <s v="'Receipts - Cut Off Data'[Excluded Companies.Exclude Company]"/>
        <s v="'Receipts - Cut Off Data'[Gross amount]"/>
        <s v="'Receipts - Cut Off Data'[Industry code]"/>
        <s v="'Receipts - Cut Off Data'[Industry code1]"/>
        <s v="'Receipts - Cut Off Data'[MBL Company Short Name]"/>
        <s v="'Receipts - Cut Off Data'[Name]"/>
        <s v="'Receipts - Cut Off Data'[New Industry code]"/>
        <s v="'Receipts - Cut Off Data'[Portfolio]"/>
        <s v="'Receipts - Cut Off Data'[Purchasing Group - Consumption File.Exclude]"/>
        <s v="'Receipts - Cut Off Data'[Purchasing Group - Consumption File.purchasing group ]"/>
        <s v="'Receipts - Cut Off Data'[Reporting Month]"/>
        <s v="'Receipts - Cut Off Data'[Voucher]"/>
        <s v="'Receipts'[Account Type]"/>
        <s v="'Receipts'[Billing Month]"/>
        <s v="'Receipts'[CDP Short Code]"/>
        <s v="'Receipts'[Customer account]"/>
        <s v="'Receipts'[Customer Type]"/>
        <s v="'Receipts'[Cut off]"/>
        <s v="'Receipts'[Date]"/>
        <s v="'Receipts'[Exclude Defaulted]"/>
        <s v="'Receipts'[Exclude Purchase Group or Company]"/>
        <s v="'Receipts'[Excluded Companies.Exclude Company]"/>
        <s v="'Receipts'[Gross amount]"/>
        <s v="'Receipts'[Industry code]"/>
        <s v="'Receipts'[Industry code1]"/>
        <s v="'Receipts'[MBL Company Short Name]"/>
        <s v="'Receipts'[Month Sort]"/>
        <s v="'Receipts'[Name]"/>
        <s v="'Receipts'[New Industry code]"/>
        <s v="'Receipts'[Portfolio]"/>
        <s v="'Receipts'[Purchasing Group - Consumption File.Exclude]"/>
        <s v="'Receipts'[Purchasing Group - Consumption File.purchasing group ]"/>
        <s v="'Receipts'[Reporting Month]"/>
        <s v="'Receipts'[Voucher]"/>
        <s v="'Reporting Cadence'[Ordinal]"/>
        <s v="'Reporting Cadence'[Reporting Cadence]"/>
        <s v="'Reporting Period'[Last day of the month]"/>
        <s v="'Reporting Period'[Month Year]"/>
        <s v="'Reporting Period'[Period Type]"/>
        <s v="'Reporting Period'[Reporting Month]"/>
        <s v="'Reverse Sign'[Ordinal]"/>
        <s v="'Reverse Sign'[Reverse Sign]"/>
        <s v="'Scale'[Ordinal]"/>
        <s v="'Scale'[Scale]"/>
        <s v="'Time Intelligence'[Ordinal]"/>
        <s v="'Time Intelligence'[Time Intelligence]"/>
        <s v="'Unbilled Field Parameter'[Parameter Fields]"/>
        <s v="'Unbilled Field Parameter'[Parameter Order]"/>
        <s v="'Unbilled Field Parameter'[Parameter]"/>
        <s v="'Unbilled'[Adj'd Industry Code]"/>
        <s v="'Unbilled'[Adjusted Volume]"/>
        <s v="'Unbilled'[Bad Debt Exposure]"/>
        <s v="'Unbilled'[CDP Short Code]"/>
        <s v="'Unbilled'[Company]"/>
        <s v="'Unbilled'[CompanyName]"/>
        <s v="'Unbilled'[Corona Industry Code]"/>
        <s v="'Unbilled'[Customer Types]"/>
        <s v="'Unbilled'[CustomerId]"/>
        <s v="'Unbilled'[Days.1]"/>
        <s v="'Unbilled'[Days]"/>
        <s v="'Unbilled'[Discount Factor]"/>
        <s v="'Unbilled'[EDF]"/>
        <s v="'Unbilled'[Exclude Defaulted]"/>
        <s v="'Unbilled'[Exclude Purchase Group or Company]"/>
        <s v="'Unbilled'[Excluded Companies.Exclude Company]"/>
        <s v="'Unbilled'[Final Days]"/>
        <s v="'Unbilled'[Final EDF]"/>
        <s v="'Unbilled'[Final Rating]"/>
        <s v="'Unbilled'[Final Recovery]"/>
        <s v="'Unbilled'[Gross Amount]"/>
        <s v="'Unbilled'[Industry Type Revised]"/>
        <s v="'Unbilled'[Industry Type]"/>
        <s v="'Unbilled'[Industry]"/>
        <s v="'Unbilled'[Large Customer Corona Industry Code]"/>
        <s v="'Unbilled'[MBL Company Short Name]"/>
        <s v="'Unbilled'[MBL Short Name]"/>
        <s v="'Unbilled'[MPR]"/>
        <s v="'Unbilled'[Net Receivable]"/>
        <s v="'Unbilled'[New EDF]"/>
        <s v="'Unbilled'[New Industry code]"/>
        <s v="'Unbilled'[New MQ Rating]"/>
        <s v="'Unbilled'[New Recoveries]"/>
        <s v="'Unbilled'[Product]"/>
        <s v="'Unbilled'[Purchasing Group - Consumption File.Exclude]"/>
        <s v="'Unbilled'[Purchasing Group - Consumption File.purchasing group ]"/>
        <s v="'Unbilled'[PV Discount]"/>
        <s v="'Unbilled'[PV Receivable]"/>
        <s v="'Unbilled'[Rating]"/>
        <s v="'Unbilled'[Recovery]"/>
        <s v="'Unbilled'[Reporting Month]"/>
        <s v="'Unbilled'[Source]"/>
        <s v="'Unbilled'[SupplyPointId]"/>
        <s v="'Voucher'[Voucher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Billed Field Parameter'[Parameter Fields]]]"/>
            <x15:cachedUniqueName index="1" name="[Columns].[FullColumnName].&amp;['Billed Field Parameter'[Parameter Order]]]"/>
            <x15:cachedUniqueName index="2" name="[Columns].[FullColumnName].&amp;['Billed Field Parameter'[Parameter]]]"/>
            <x15:cachedUniqueName index="3" name="[Columns].[FullColumnName].&amp;['Billed'[Adj'd Industry Code]]]"/>
            <x15:cachedUniqueName index="4" name="[Columns].[FullColumnName].&amp;['Billed'[Bad Debt Exposure]]]"/>
            <x15:cachedUniqueName index="5" name="[Columns].[FullColumnName].&amp;['Billed'[CCL Amount]]]"/>
            <x15:cachedUniqueName index="6" name="[Columns].[FullColumnName].&amp;['Billed'[CDP Short Code]]]"/>
            <x15:cachedUniqueName index="7" name="[Columns].[FullColumnName].&amp;['Billed'[Customer account]]]"/>
            <x15:cachedUniqueName index="8" name="[Columns].[FullColumnName].&amp;['Billed'[Customer Types]]]"/>
            <x15:cachedUniqueName index="9" name="[Columns].[FullColumnName].&amp;['Billed'[CustomerId]]]"/>
            <x15:cachedUniqueName index="10" name="[Columns].[FullColumnName].&amp;['Billed'[Cut off]]]"/>
            <x15:cachedUniqueName index="11" name="[Columns].[FullColumnName].&amp;['Billed'[Date]]]"/>
            <x15:cachedUniqueName index="12" name="[Columns].[FullColumnName].&amp;['Billed'[Days.1]]]"/>
            <x15:cachedUniqueName index="13" name="[Columns].[FullColumnName].&amp;['Billed'[Days]]]"/>
            <x15:cachedUniqueName index="14" name="[Columns].[FullColumnName].&amp;['Billed'[Discount Factor]]]"/>
            <x15:cachedUniqueName index="15" name="[Columns].[FullColumnName].&amp;['Billed'[EDF]]]"/>
            <x15:cachedUniqueName index="16" name="[Columns].[FullColumnName].&amp;['Billed'[Exclude Defaulted]]]"/>
            <x15:cachedUniqueName index="17" name="[Columns].[FullColumnName].&amp;['Billed'[Exclude Purchase Group or Company]]]"/>
            <x15:cachedUniqueName index="18" name="[Columns].[FullColumnName].&amp;['Billed'[Excluded Companies.Exclude Company]]]"/>
            <x15:cachedUniqueName index="19" name="[Columns].[FullColumnName].&amp;['Billed'[Final Days]]]"/>
            <x15:cachedUniqueName index="20" name="[Columns].[FullColumnName].&amp;['Billed'[Final EDF]]]"/>
            <x15:cachedUniqueName index="21" name="[Columns].[FullColumnName].&amp;['Billed'[Final Rating]]]"/>
            <x15:cachedUniqueName index="22" name="[Columns].[FullColumnName].&amp;['Billed'[Final Recovery]]]"/>
            <x15:cachedUniqueName index="23" name="[Columns].[FullColumnName].&amp;['Billed'[Gross amount]]]"/>
            <x15:cachedUniqueName index="24" name="[Columns].[FullColumnName].&amp;['Billed'[Industry code]]]"/>
            <x15:cachedUniqueName index="25" name="[Columns].[FullColumnName].&amp;['Billed'[Industry code1]]]"/>
            <x15:cachedUniqueName index="26" name="[Columns].[FullColumnName].&amp;['Billed'[Industry Type]]]"/>
            <x15:cachedUniqueName index="27" name="[Columns].[FullColumnName].&amp;['Billed'[Large Customer Corona Industry Code]]]"/>
            <x15:cachedUniqueName index="28" name="[Columns].[FullColumnName].&amp;['Billed'[MBL Company Short Name]]]"/>
            <x15:cachedUniqueName index="29" name="[Columns].[FullColumnName].&amp;['Billed'[MBL Short Name]]]"/>
            <x15:cachedUniqueName index="30" name="[Columns].[FullColumnName].&amp;['Billed'[Name]]]"/>
            <x15:cachedUniqueName index="31" name="[Columns].[FullColumnName].&amp;['Billed'[Net Amount]]]"/>
            <x15:cachedUniqueName index="32" name="[Columns].[FullColumnName].&amp;['Billed'[Net Receivable]]]"/>
            <x15:cachedUniqueName index="33" name="[Columns].[FullColumnName].&amp;['Billed'[New EDF]]]"/>
            <x15:cachedUniqueName index="34" name="[Columns].[FullColumnName].&amp;['Billed'[New Industry code]]]"/>
            <x15:cachedUniqueName index="35" name="[Columns].[FullColumnName].&amp;['Billed'[New MQ Rating]]]"/>
            <x15:cachedUniqueName index="36" name="[Columns].[FullColumnName].&amp;['Billed'[New Recoveries]]]"/>
            <x15:cachedUniqueName index="37" name="[Columns].[FullColumnName].&amp;['Billed'[Portfolio]]]"/>
            <x15:cachedUniqueName index="38" name="[Columns].[FullColumnName].&amp;['Billed'[Purchasing Group Mapping.Exclude]]]"/>
            <x15:cachedUniqueName index="39" name="[Columns].[FullColumnName].&amp;['Billed'[Purchasing Group Mapping.purchasing group ]]]"/>
            <x15:cachedUniqueName index="40" name="[Columns].[FullColumnName].&amp;['Billed'[PV Discount]]]"/>
            <x15:cachedUniqueName index="41" name="[Columns].[FullColumnName].&amp;['Billed'[PV Receivable]]]"/>
            <x15:cachedUniqueName index="42" name="[Columns].[FullColumnName].&amp;['Billed'[Rating]]]"/>
            <x15:cachedUniqueName index="43" name="[Columns].[FullColumnName].&amp;['Billed'[Recovery]]]"/>
            <x15:cachedUniqueName index="44" name="[Columns].[FullColumnName].&amp;['Billed'[Reporting Month]]]"/>
            <x15:cachedUniqueName index="45" name="[Columns].[FullColumnName].&amp;['Billed'[Trans Type]]]"/>
            <x15:cachedUniqueName index="46" name="[Columns].[FullColumnName].&amp;['Billed'[VAT Amount]]]"/>
            <x15:cachedUniqueName index="47" name="[Columns].[FullColumnName].&amp;['Billed'[Voucher]]]"/>
            <x15:cachedUniqueName index="48" name="[Columns].[FullColumnName].&amp;['CDP Short Code'[CDP Short Code]]]"/>
            <x15:cachedUniqueName index="49" name="[Columns].[FullColumnName].&amp;['Company Name'[Name]]]"/>
            <x15:cachedUniqueName index="50" name="[Columns].[FullColumnName].&amp;['Deferred Interest Dates'[Last day of the month]]]"/>
            <x15:cachedUniqueName index="51" name="[Columns].[FullColumnName].&amp;['Deferred Interest Dates'[Month Year]]]"/>
            <x15:cachedUniqueName index="52" name="[Columns].[FullColumnName].&amp;['Deferred Interest Dates'[Period Type]]]"/>
            <x15:cachedUniqueName index="53" name="[Columns].[FullColumnName].&amp;['Deferred Interest Dates'[Reporting Month]]]"/>
            <x15:cachedUniqueName index="54" name="[Columns].[FullColumnName].&amp;['Exclude / Include'[Exclude / Include]]]"/>
            <x15:cachedUniqueName index="55" name="[Columns].[FullColumnName].&amp;['Include / Exclude Companies'[Include / Exclude Companies]]]"/>
            <x15:cachedUniqueName index="56" name="[Columns].[FullColumnName].&amp;['Include / Exclude Defaulted'[Include / Exclude Defaulted]]]"/>
            <x15:cachedUniqueName index="57" name="[Columns].[FullColumnName].&amp;['Include / Exclude Purchasing Groups'[Include / Exclude Purchasing Groups]]]"/>
            <x15:cachedUniqueName index="58" name="[Columns].[FullColumnName].&amp;['Metrics'[Metric]]]"/>
            <x15:cachedUniqueName index="59" name="[Columns].[FullColumnName].&amp;['Metrics'[Metrics Formatted]]]"/>
            <x15:cachedUniqueName index="60" name="[Columns].[FullColumnName].&amp;['Metrics'[Ordinal]]]"/>
            <x15:cachedUniqueName index="61" name="[Columns].[FullColumnName].&amp;['Portfolio'[Portfolio]]]"/>
            <x15:cachedUniqueName index="62" name="[Columns].[FullColumnName].&amp;['Purchasing Group'[Purchasing Group]]]"/>
            <x15:cachedUniqueName index="63" name="[Columns].[FullColumnName].&amp;['Receipts - Cut Off Data'[Account Type]]]"/>
            <x15:cachedUniqueName index="64" name="[Columns].[FullColumnName].&amp;['Receipts - Cut Off Data'[CDP Short Code]]]"/>
            <x15:cachedUniqueName index="65" name="[Columns].[FullColumnName].&amp;['Receipts - Cut Off Data'[Customer account]]]"/>
            <x15:cachedUniqueName index="66" name="[Columns].[FullColumnName].&amp;['Receipts - Cut Off Data'[Customer Type]]]"/>
            <x15:cachedUniqueName index="67" name="[Columns].[FullColumnName].&amp;['Receipts - Cut Off Data'[Cut off Amount]]]"/>
            <x15:cachedUniqueName index="68" name="[Columns].[FullColumnName].&amp;['Receipts - Cut Off Data'[Date]]]"/>
            <x15:cachedUniqueName index="69" name="[Columns].[FullColumnName].&amp;['Receipts - Cut Off Data'[Exclude Defaulted]]]"/>
            <x15:cachedUniqueName index="70" name="[Columns].[FullColumnName].&amp;['Receipts - Cut Off Data'[Excluded Companies.Exclude Company]]]"/>
            <x15:cachedUniqueName index="71" name="[Columns].[FullColumnName].&amp;['Receipts - Cut Off Data'[Gross amount]]]"/>
            <x15:cachedUniqueName index="72" name="[Columns].[FullColumnName].&amp;['Receipts - Cut Off Data'[Industry code]]]"/>
            <x15:cachedUniqueName index="73" name="[Columns].[FullColumnName].&amp;['Receipts - Cut Off Data'[Industry code1]]]"/>
            <x15:cachedUniqueName index="74" name="[Columns].[FullColumnName].&amp;['Receipts - Cut Off Data'[MBL Company Short Name]]]"/>
            <x15:cachedUniqueName index="75" name="[Columns].[FullColumnName].&amp;['Receipts - Cut Off Data'[Name]]]"/>
            <x15:cachedUniqueName index="76" name="[Columns].[FullColumnName].&amp;['Receipts - Cut Off Data'[New Industry code]]]"/>
            <x15:cachedUniqueName index="77" name="[Columns].[FullColumnName].&amp;['Receipts - Cut Off Data'[Portfolio]]]"/>
            <x15:cachedUniqueName index="78" name="[Columns].[FullColumnName].&amp;['Receipts - Cut Off Data'[Purchasing Group - Consumption File.Exclude]]]"/>
            <x15:cachedUniqueName index="79" name="[Columns].[FullColumnName].&amp;['Receipts - Cut Off Data'[Purchasing Group - Consumption File.purchasing group ]]]"/>
            <x15:cachedUniqueName index="80" name="[Columns].[FullColumnName].&amp;['Receipts - Cut Off Data'[Reporting Month]]]"/>
            <x15:cachedUniqueName index="81" name="[Columns].[FullColumnName].&amp;['Receipts - Cut Off Data'[Voucher]]]"/>
            <x15:cachedUniqueName index="82" name="[Columns].[FullColumnName].&amp;['Receipts'[Account Type]]]"/>
            <x15:cachedUniqueName index="83" name="[Columns].[FullColumnName].&amp;['Receipts'[Billing Month]]]"/>
            <x15:cachedUniqueName index="84" name="[Columns].[FullColumnName].&amp;['Receipts'[CDP Short Code]]]"/>
            <x15:cachedUniqueName index="85" name="[Columns].[FullColumnName].&amp;['Receipts'[Customer account]]]"/>
            <x15:cachedUniqueName index="86" name="[Columns].[FullColumnName].&amp;['Receipts'[Customer Type]]]"/>
            <x15:cachedUniqueName index="87" name="[Columns].[FullColumnName].&amp;['Receipts'[Cut off]]]"/>
            <x15:cachedUniqueName index="88" name="[Columns].[FullColumnName].&amp;['Receipts'[Date]]]"/>
            <x15:cachedUniqueName index="89" name="[Columns].[FullColumnName].&amp;['Receipts'[Exclude Defaulted]]]"/>
            <x15:cachedUniqueName index="90" name="[Columns].[FullColumnName].&amp;['Receipts'[Exclude Purchase Group or Company]]]"/>
            <x15:cachedUniqueName index="91" name="[Columns].[FullColumnName].&amp;['Receipts'[Excluded Companies.Exclude Company]]]"/>
            <x15:cachedUniqueName index="92" name="[Columns].[FullColumnName].&amp;['Receipts'[Gross amount]]]"/>
            <x15:cachedUniqueName index="93" name="[Columns].[FullColumnName].&amp;['Receipts'[Industry code]]]"/>
            <x15:cachedUniqueName index="94" name="[Columns].[FullColumnName].&amp;['Receipts'[Industry code1]]]"/>
            <x15:cachedUniqueName index="95" name="[Columns].[FullColumnName].&amp;['Receipts'[MBL Company Short Name]]]"/>
            <x15:cachedUniqueName index="96" name="[Columns].[FullColumnName].&amp;['Receipts'[Month Sort]]]"/>
            <x15:cachedUniqueName index="97" name="[Columns].[FullColumnName].&amp;['Receipts'[Name]]]"/>
            <x15:cachedUniqueName index="98" name="[Columns].[FullColumnName].&amp;['Receipts'[New Industry code]]]"/>
            <x15:cachedUniqueName index="99" name="[Columns].[FullColumnName].&amp;['Receipts'[Portfolio]]]"/>
            <x15:cachedUniqueName index="100" name="[Columns].[FullColumnName].&amp;['Receipts'[Purchasing Group - Consumption File.Exclude]]]"/>
            <x15:cachedUniqueName index="101" name="[Columns].[FullColumnName].&amp;['Receipts'[Purchasing Group - Consumption File.purchasing group ]]]"/>
            <x15:cachedUniqueName index="102" name="[Columns].[FullColumnName].&amp;['Receipts'[Reporting Month]]]"/>
            <x15:cachedUniqueName index="103" name="[Columns].[FullColumnName].&amp;['Receipts'[Voucher]]]"/>
            <x15:cachedUniqueName index="104" name="[Columns].[FullColumnName].&amp;['Reporting Cadence'[Ordinal]]]"/>
            <x15:cachedUniqueName index="105" name="[Columns].[FullColumnName].&amp;['Reporting Cadence'[Reporting Cadence]]]"/>
            <x15:cachedUniqueName index="106" name="[Columns].[FullColumnName].&amp;['Reporting Period'[Last day of the month]]]"/>
            <x15:cachedUniqueName index="107" name="[Columns].[FullColumnName].&amp;['Reporting Period'[Month Year]]]"/>
            <x15:cachedUniqueName index="108" name="[Columns].[FullColumnName].&amp;['Reporting Period'[Period Type]]]"/>
            <x15:cachedUniqueName index="109" name="[Columns].[FullColumnName].&amp;['Reporting Period'[Reporting Month]]]"/>
            <x15:cachedUniqueName index="110" name="[Columns].[FullColumnName].&amp;['Reverse Sign'[Ordinal]]]"/>
            <x15:cachedUniqueName index="111" name="[Columns].[FullColumnName].&amp;['Reverse Sign'[Reverse Sign]]]"/>
            <x15:cachedUniqueName index="112" name="[Columns].[FullColumnName].&amp;['Scale'[Ordinal]]]"/>
            <x15:cachedUniqueName index="113" name="[Columns].[FullColumnName].&amp;['Scale'[Scale]]]"/>
            <x15:cachedUniqueName index="114" name="[Columns].[FullColumnName].&amp;['Time Intelligence'[Ordinal]]]"/>
            <x15:cachedUniqueName index="115" name="[Columns].[FullColumnName].&amp;['Time Intelligence'[Time Intelligence]]]"/>
            <x15:cachedUniqueName index="116" name="[Columns].[FullColumnName].&amp;['Unbilled Field Parameter'[Parameter Fields]]]"/>
            <x15:cachedUniqueName index="117" name="[Columns].[FullColumnName].&amp;['Unbilled Field Parameter'[Parameter Order]]]"/>
            <x15:cachedUniqueName index="118" name="[Columns].[FullColumnName].&amp;['Unbilled Field Parameter'[Parameter]]]"/>
            <x15:cachedUniqueName index="119" name="[Columns].[FullColumnName].&amp;['Unbilled'[Adj'd Industry Code]]]"/>
            <x15:cachedUniqueName index="120" name="[Columns].[FullColumnName].&amp;['Unbilled'[Adjusted Volume]]]"/>
            <x15:cachedUniqueName index="121" name="[Columns].[FullColumnName].&amp;['Unbilled'[Bad Debt Exposure]]]"/>
            <x15:cachedUniqueName index="122" name="[Columns].[FullColumnName].&amp;['Unbilled'[CDP Short Code]]]"/>
            <x15:cachedUniqueName index="123" name="[Columns].[FullColumnName].&amp;['Unbilled'[Company]]]"/>
            <x15:cachedUniqueName index="124" name="[Columns].[FullColumnName].&amp;['Unbilled'[CompanyName]]]"/>
            <x15:cachedUniqueName index="125" name="[Columns].[FullColumnName].&amp;['Unbilled'[Corona Industry Code]]]"/>
            <x15:cachedUniqueName index="126" name="[Columns].[FullColumnName].&amp;['Unbilled'[Customer Types]]]"/>
            <x15:cachedUniqueName index="127" name="[Columns].[FullColumnName].&amp;['Unbilled'[CustomerId]]]"/>
            <x15:cachedUniqueName index="128" name="[Columns].[FullColumnName].&amp;['Unbilled'[Days.1]]]"/>
            <x15:cachedUniqueName index="129" name="[Columns].[FullColumnName].&amp;['Unbilled'[Days]]]"/>
            <x15:cachedUniqueName index="130" name="[Columns].[FullColumnName].&amp;['Unbilled'[Discount Factor]]]"/>
            <x15:cachedUniqueName index="131" name="[Columns].[FullColumnName].&amp;['Unbilled'[EDF]]]"/>
            <x15:cachedUniqueName index="132" name="[Columns].[FullColumnName].&amp;['Unbilled'[Exclude Defaulted]]]"/>
            <x15:cachedUniqueName index="133" name="[Columns].[FullColumnName].&amp;['Unbilled'[Exclude Purchase Group or Company]]]"/>
            <x15:cachedUniqueName index="134" name="[Columns].[FullColumnName].&amp;['Unbilled'[Excluded Companies.Exclude Company]]]"/>
            <x15:cachedUniqueName index="135" name="[Columns].[FullColumnName].&amp;['Unbilled'[Final Days]]]"/>
            <x15:cachedUniqueName index="136" name="[Columns].[FullColumnName].&amp;['Unbilled'[Final EDF]]]"/>
            <x15:cachedUniqueName index="137" name="[Columns].[FullColumnName].&amp;['Unbilled'[Final Rating]]]"/>
            <x15:cachedUniqueName index="138" name="[Columns].[FullColumnName].&amp;['Unbilled'[Final Recovery]]]"/>
            <x15:cachedUniqueName index="139" name="[Columns].[FullColumnName].&amp;['Unbilled'[Gross Amount]]]"/>
            <x15:cachedUniqueName index="140" name="[Columns].[FullColumnName].&amp;['Unbilled'[Industry Type Revised]]]"/>
            <x15:cachedUniqueName index="141" name="[Columns].[FullColumnName].&amp;['Unbilled'[Industry Type]]]"/>
            <x15:cachedUniqueName index="142" name="[Columns].[FullColumnName].&amp;['Unbilled'[Industry]]]"/>
            <x15:cachedUniqueName index="143" name="[Columns].[FullColumnName].&amp;['Unbilled'[Large Customer Corona Industry Code]]]"/>
            <x15:cachedUniqueName index="144" name="[Columns].[FullColumnName].&amp;['Unbilled'[MBL Company Short Name]]]"/>
            <x15:cachedUniqueName index="145" name="[Columns].[FullColumnName].&amp;['Unbilled'[MBL Short Name]]]"/>
            <x15:cachedUniqueName index="146" name="[Columns].[FullColumnName].&amp;['Unbilled'[MPR]]]"/>
            <x15:cachedUniqueName index="147" name="[Columns].[FullColumnName].&amp;['Unbilled'[Net Receivable]]]"/>
            <x15:cachedUniqueName index="148" name="[Columns].[FullColumnName].&amp;['Unbilled'[New EDF]]]"/>
            <x15:cachedUniqueName index="149" name="[Columns].[FullColumnName].&amp;['Unbilled'[New Industry code]]]"/>
            <x15:cachedUniqueName index="150" name="[Columns].[FullColumnName].&amp;['Unbilled'[New MQ Rating]]]"/>
            <x15:cachedUniqueName index="151" name="[Columns].[FullColumnName].&amp;['Unbilled'[New Recoveries]]]"/>
            <x15:cachedUniqueName index="152" name="[Columns].[FullColumnName].&amp;['Unbilled'[Product]]]"/>
            <x15:cachedUniqueName index="153" name="[Columns].[FullColumnName].&amp;['Unbilled'[Purchasing Group - Consumption File.Exclude]]]"/>
            <x15:cachedUniqueName index="154" name="[Columns].[FullColumnName].&amp;['Unbilled'[Purchasing Group - Consumption File.purchasing group ]]]"/>
            <x15:cachedUniqueName index="155" name="[Columns].[FullColumnName].&amp;['Unbilled'[PV Discount]]]"/>
            <x15:cachedUniqueName index="156" name="[Columns].[FullColumnName].&amp;['Unbilled'[PV Receivable]]]"/>
            <x15:cachedUniqueName index="157" name="[Columns].[FullColumnName].&amp;['Unbilled'[Rating]]]"/>
            <x15:cachedUniqueName index="158" name="[Columns].[FullColumnName].&amp;['Unbilled'[Recovery]]]"/>
            <x15:cachedUniqueName index="159" name="[Columns].[FullColumnName].&amp;['Unbilled'[Reporting Month]]]"/>
            <x15:cachedUniqueName index="160" name="[Columns].[FullColumnName].&amp;['Unbilled'[Source]]]"/>
            <x15:cachedUniqueName index="161" name="[Columns].[FullColumnName].&amp;['Unbilled'[SupplyPointId]]]"/>
            <x15:cachedUniqueName index="162" name="[Columns].[FullColumnName].&amp;['Voucher'[Voucher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45370369" createdVersion="5" refreshedVersion="8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23">
        <s v="Billed"/>
        <s v="Billed Field Parameter"/>
        <s v="CDP Short Code"/>
        <s v="Company Name"/>
        <s v="Deferred Interest Dates"/>
        <s v="Exclude / Include"/>
        <s v="Include / Exclude Companies"/>
        <s v="Include / Exclude Defaulted"/>
        <s v="Include / Exclude Purchasing Groups"/>
        <s v="Key Measures"/>
        <s v="Metrics"/>
        <s v="Portfolio"/>
        <s v="Purchasing Group"/>
        <s v="Receipts"/>
        <s v="Receipts - Cut Off Data"/>
        <s v="Reporting Cadence"/>
        <s v="Reporting Period"/>
        <s v="Reverse Sign"/>
        <s v="Scale"/>
        <s v="Time Intelligence"/>
        <s v="Unbilled"/>
        <s v="Unbilled Field Parameter"/>
        <s v="Voucher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Billed]"/>
            <x15:cachedUniqueName index="1" name="[Columns].[Tables-Columns].[Table].&amp;[Billed Field Parameter]"/>
            <x15:cachedUniqueName index="2" name="[Columns].[Tables-Columns].[Table].&amp;[CDP Short Code]"/>
            <x15:cachedUniqueName index="3" name="[Columns].[Tables-Columns].[Table].&amp;[Company Name]"/>
            <x15:cachedUniqueName index="4" name="[Columns].[Tables-Columns].[Table].&amp;[Deferred Interest Dates]"/>
            <x15:cachedUniqueName index="5" name="[Columns].[Tables-Columns].[Table].&amp;[Exclude / Include]"/>
            <x15:cachedUniqueName index="6" name="[Columns].[Tables-Columns].[Table].&amp;[Include / Exclude Companies]"/>
            <x15:cachedUniqueName index="7" name="[Columns].[Tables-Columns].[Table].&amp;[Include / Exclude Defaulted]"/>
            <x15:cachedUniqueName index="8" name="[Columns].[Tables-Columns].[Table].&amp;[Include / Exclude Purchasing Groups]"/>
            <x15:cachedUniqueName index="9" name="[Columns].[Tables-Columns].[Table].&amp;[Key Measures]"/>
            <x15:cachedUniqueName index="10" name="[Columns].[Tables-Columns].[Table].&amp;[Metrics]"/>
            <x15:cachedUniqueName index="11" name="[Columns].[Tables-Columns].[Table].&amp;[Portfolio]"/>
            <x15:cachedUniqueName index="12" name="[Columns].[Tables-Columns].[Table].&amp;[Purchasing Group]"/>
            <x15:cachedUniqueName index="13" name="[Columns].[Tables-Columns].[Table].&amp;[Receipts]"/>
            <x15:cachedUniqueName index="14" name="[Columns].[Tables-Columns].[Table].&amp;[Receipts - Cut Off Data]"/>
            <x15:cachedUniqueName index="15" name="[Columns].[Tables-Columns].[Table].&amp;[Reporting Cadence]"/>
            <x15:cachedUniqueName index="16" name="[Columns].[Tables-Columns].[Table].&amp;[Reporting Period]"/>
            <x15:cachedUniqueName index="17" name="[Columns].[Tables-Columns].[Table].&amp;[Reverse Sign]"/>
            <x15:cachedUniqueName index="18" name="[Columns].[Tables-Columns].[Table].&amp;[Scale]"/>
            <x15:cachedUniqueName index="19" name="[Columns].[Tables-Columns].[Table].&amp;[Time Intelligence]"/>
            <x15:cachedUniqueName index="20" name="[Columns].[Tables-Columns].[Table].&amp;[Unbilled]"/>
            <x15:cachedUniqueName index="21" name="[Columns].[Tables-Columns].[Table].&amp;[Unbilled Field Parameter]"/>
            <x15:cachedUniqueName index="22" name="[Columns].[Tables-Columns].[Table].&amp;[Voucher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19">
        <s v="Billed Field Parameter-841c7405-e6a2-44d6-b062-276d0329bf2d"/>
        <s v="Billed-88ae7afa-c86b-4e5a-ae78-ebe39a66d147"/>
        <s v="CDP Short Code-0968ef0b-290e-427e-8d70-e1e404347f54"/>
        <s v="Company Name-253f3328-03a5-4ace-9068-7cdce665b1ce"/>
        <s v="Deferred Interest Dates-cdf60388-c179-4626-9d6b-a24da7c5e949"/>
        <s v="Exclude / Include-6d5fa6be-28b7-47ba-9937-872834ac9fc3"/>
        <s v="Include / Exclude Companies-a686261f-17ee-4697-8aa1-37549de9f129"/>
        <s v="Include / Exclude Defaulted-f49a3b0d-2787-472d-a313-83ab2a8760d0"/>
        <s v="Include / Exclude Purchasing Groups-3d5e15a8-0701-4d4c-8b62-5cba7b3fea1c"/>
        <s v="Key Measures-db199c5a-ccdc-4039-9c8d-82c77661298d"/>
        <s v="Partition"/>
        <s v="Portfolio-6c8f1f35-80f2-427f-b11d-db808b402392"/>
        <s v="Purchasing Group-115d6e94-5c57-482d-914a-ac05efd6466f"/>
        <s v="Receipts - Cut Off Data-e2ac8ade-c1d3-4b56-862c-6ae522665fec"/>
        <s v="Receipts-ca245cd3-5c87-42a4-9639-276ed762f8c5"/>
        <s v="Reporting Period-17cef20c-d9ce-401f-a944-67b0c6394d4b"/>
        <s v="Unbilled Field Parameter-4f028c5f-348b-458f-8438-5fe7b9709046"/>
        <s v="Unbilled-770b2a73-43a9-4f7a-9f32-a1d3475ce11d"/>
        <s v="Voucher-f521b2df-94c5-4b1f-9aaa-3807645506f6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Billed Field Parameter-841c7405-e6a2-44d6-b062-276d0329bf2d]"/>
            <x15:cachedUniqueName index="1" name="[Columns Segments].[PartitionName].&amp;[Billed-88ae7afa-c86b-4e5a-ae78-ebe39a66d147]"/>
            <x15:cachedUniqueName index="2" name="[Columns Segments].[PartitionName].&amp;[CDP Short Code-0968ef0b-290e-427e-8d70-e1e404347f54]"/>
            <x15:cachedUniqueName index="3" name="[Columns Segments].[PartitionName].&amp;[Company Name-253f3328-03a5-4ace-9068-7cdce665b1ce]"/>
            <x15:cachedUniqueName index="4" name="[Columns Segments].[PartitionName].&amp;[Deferred Interest Dates-cdf60388-c179-4626-9d6b-a24da7c5e949]"/>
            <x15:cachedUniqueName index="5" name="[Columns Segments].[PartitionName].&amp;[Exclude / Include-6d5fa6be-28b7-47ba-9937-872834ac9fc3]"/>
            <x15:cachedUniqueName index="6" name="[Columns Segments].[PartitionName].&amp;[Include / Exclude Companies-a686261f-17ee-4697-8aa1-37549de9f129]"/>
            <x15:cachedUniqueName index="7" name="[Columns Segments].[PartitionName].&amp;[Include / Exclude Defaulted-f49a3b0d-2787-472d-a313-83ab2a8760d0]"/>
            <x15:cachedUniqueName index="8" name="[Columns Segments].[PartitionName].&amp;[Include / Exclude Purchasing Groups-3d5e15a8-0701-4d4c-8b62-5cba7b3fea1c]"/>
            <x15:cachedUniqueName index="9" name="[Columns Segments].[PartitionName].&amp;[Key Measures-db199c5a-ccdc-4039-9c8d-82c77661298d]"/>
            <x15:cachedUniqueName index="10" name="[Columns Segments].[PartitionName].&amp;[Partition]"/>
            <x15:cachedUniqueName index="11" name="[Columns Segments].[PartitionName].&amp;[Portfolio-6c8f1f35-80f2-427f-b11d-db808b402392]"/>
            <x15:cachedUniqueName index="12" name="[Columns Segments].[PartitionName].&amp;[Purchasing Group-115d6e94-5c57-482d-914a-ac05efd6466f]"/>
            <x15:cachedUniqueName index="13" name="[Columns Segments].[PartitionName].&amp;[Receipts - Cut Off Data-e2ac8ade-c1d3-4b56-862c-6ae522665fec]"/>
            <x15:cachedUniqueName index="14" name="[Columns Segments].[PartitionName].&amp;[Receipts-ca245cd3-5c87-42a4-9639-276ed762f8c5]"/>
            <x15:cachedUniqueName index="15" name="[Columns Segments].[PartitionName].&amp;[Reporting Period-17cef20c-d9ce-401f-a944-67b0c6394d4b]"/>
            <x15:cachedUniqueName index="16" name="[Columns Segments].[PartitionName].&amp;[Unbilled Field Parameter-4f028c5f-348b-458f-8438-5fe7b9709046]"/>
            <x15:cachedUniqueName index="17" name="[Columns Segments].[PartitionName].&amp;[Unbilled-770b2a73-43a9-4f7a-9f32-a1d3475ce11d]"/>
            <x15:cachedUniqueName index="18" name="[Columns Segments].[PartitionName].&amp;[Voucher-f521b2df-94c5-4b1f-9aaa-3807645506f6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50925926" createdVersion="5" refreshedVersion="8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56249999" createdVersion="5" refreshedVersion="8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30">
        <s v="'Billed Field Parameter'[Parameter Order]"/>
        <s v="'Billed'[Bad Debt Exposure]"/>
        <s v="'Billed'[CCL Amount]"/>
        <s v="'Billed'[Discount Factor]"/>
        <s v="'Billed'[EDF]"/>
        <s v="'Billed'[Final EDF]"/>
        <s v="'Billed'[Final Recovery]"/>
        <s v="'Billed'[Gross amount]"/>
        <s v="'Billed'[Net Amount]"/>
        <s v="'Billed'[Net Receivable]"/>
        <s v="'Billed'[New EDF]"/>
        <s v="'Billed'[New Recoveries]"/>
        <s v="'Billed'[PV Discount]"/>
        <s v="'Billed'[PV Receivable]"/>
        <s v="'Billed'[Recovery]"/>
        <s v="'Billed'[VAT Amount]"/>
        <s v="'Receipts - Cut Off Data'[Cut off Amount]"/>
        <s v="'Receipts - Cut Off Data'[Gross amount]"/>
        <s v="'Receipts'[Gross amount]"/>
        <s v="'Unbilled'[Adjusted Volume]"/>
        <s v="'Unbilled'[Bad Debt Exposure]"/>
        <s v="'Unbilled'[Discount Factor]"/>
        <s v="'Unbilled'[Final EDF]"/>
        <s v="'Unbilled'[Final Recovery]"/>
        <s v="'Unbilled'[Gross Amount]"/>
        <s v="'Unbilled'[Net Receivable]"/>
        <s v="'Unbilled'[New EDF]"/>
        <s v="'Unbilled'[New Recoveries]"/>
        <s v="'Unbilled'[PV Discount]"/>
        <s v="'Unbilled'[PV Receivabl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Billed Field Parameter'[Parameter Order]]]"/>
            <x15:cachedUniqueName index="1" name="[Columns].[FullColumnName].&amp;['Billed'[Bad Debt Exposure]]]"/>
            <x15:cachedUniqueName index="2" name="[Columns].[FullColumnName].&amp;['Billed'[CCL Amount]]]"/>
            <x15:cachedUniqueName index="3" name="[Columns].[FullColumnName].&amp;['Billed'[Discount Factor]]]"/>
            <x15:cachedUniqueName index="4" name="[Columns].[FullColumnName].&amp;['Billed'[EDF]]]"/>
            <x15:cachedUniqueName index="5" name="[Columns].[FullColumnName].&amp;['Billed'[Final EDF]]]"/>
            <x15:cachedUniqueName index="6" name="[Columns].[FullColumnName].&amp;['Billed'[Final Recovery]]]"/>
            <x15:cachedUniqueName index="7" name="[Columns].[FullColumnName].&amp;['Billed'[Gross amount]]]"/>
            <x15:cachedUniqueName index="8" name="[Columns].[FullColumnName].&amp;['Billed'[Net Amount]]]"/>
            <x15:cachedUniqueName index="9" name="[Columns].[FullColumnName].&amp;['Billed'[Net Receivable]]]"/>
            <x15:cachedUniqueName index="10" name="[Columns].[FullColumnName].&amp;['Billed'[New EDF]]]"/>
            <x15:cachedUniqueName index="11" name="[Columns].[FullColumnName].&amp;['Billed'[New Recoveries]]]"/>
            <x15:cachedUniqueName index="12" name="[Columns].[FullColumnName].&amp;['Billed'[PV Discount]]]"/>
            <x15:cachedUniqueName index="13" name="[Columns].[FullColumnName].&amp;['Billed'[PV Receivable]]]"/>
            <x15:cachedUniqueName index="14" name="[Columns].[FullColumnName].&amp;['Billed'[Recovery]]]"/>
            <x15:cachedUniqueName index="15" name="[Columns].[FullColumnName].&amp;['Billed'[VAT Amount]]]"/>
            <x15:cachedUniqueName index="16" name="[Columns].[FullColumnName].&amp;['Receipts - Cut Off Data'[Cut off Amount]]]"/>
            <x15:cachedUniqueName index="17" name="[Columns].[FullColumnName].&amp;['Receipts - Cut Off Data'[Gross amount]]]"/>
            <x15:cachedUniqueName index="18" name="[Columns].[FullColumnName].&amp;['Receipts'[Gross amount]]]"/>
            <x15:cachedUniqueName index="19" name="[Columns].[FullColumnName].&amp;['Unbilled'[Adjusted Volume]]]"/>
            <x15:cachedUniqueName index="20" name="[Columns].[FullColumnName].&amp;['Unbilled'[Bad Debt Exposure]]]"/>
            <x15:cachedUniqueName index="21" name="[Columns].[FullColumnName].&amp;['Unbilled'[Discount Factor]]]"/>
            <x15:cachedUniqueName index="22" name="[Columns].[FullColumnName].&amp;['Unbilled'[Final EDF]]]"/>
            <x15:cachedUniqueName index="23" name="[Columns].[FullColumnName].&amp;['Unbilled'[Final Recovery]]]"/>
            <x15:cachedUniqueName index="24" name="[Columns].[FullColumnName].&amp;['Unbilled'[Gross Amount]]]"/>
            <x15:cachedUniqueName index="25" name="[Columns].[FullColumnName].&amp;['Unbilled'[Net Receivable]]]"/>
            <x15:cachedUniqueName index="26" name="[Columns].[FullColumnName].&amp;['Unbilled'[New EDF]]]"/>
            <x15:cachedUniqueName index="27" name="[Columns].[FullColumnName].&amp;['Unbilled'[New Recoveries]]]"/>
            <x15:cachedUniqueName index="28" name="[Columns].[FullColumnName].&amp;['Unbilled'[PV Discount]]]"/>
            <x15:cachedUniqueName index="29" name="[Columns].[FullColumnName].&amp;['Unbilled'[PV Receivable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58564816" createdVersion="5" refreshedVersion="8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21" count="10">
        <n v="1"/>
        <n v="2"/>
        <n v="3"/>
        <n v="4"/>
        <n v="5"/>
        <n v="6"/>
        <n v="7"/>
        <n v="8"/>
        <n v="16"/>
        <n v="21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16]"/>
            <x15:cachedUniqueName index="9" name="[Columns Segments].[BitsCount].&amp;[21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6377315" createdVersion="5" refreshedVersion="8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4">
        <s v="Billed"/>
        <s v="Receipts"/>
        <s v="Receipts - Cut Off Data"/>
        <s v="Unbille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Billed]"/>
            <x15:cachedUniqueName index="1" name="[Columns].[Tables-Columns].[Table].&amp;[Receipts]"/>
            <x15:cachedUniqueName index="2" name="[Columns].[Tables-Columns].[Table].&amp;[Receipts - Cut Off Data]"/>
            <x15:cachedUniqueName index="3" name="[Columns].[Tables-Columns].[Table].&amp;[Unbilled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28">
        <s v="'Billed'[CDP Short Code] ∞←1 'CDP Short Code'[CDP Short Code]"/>
        <s v="'Billed'[Exclude Defaulted] ∞←1 'Include / Exclude Defaulted'[Include / Exclude Defaulted]"/>
        <s v="'Billed'[Exclude Purchase Group or Company] ∞←1 'Exclude / Include'[Exclude / Include]"/>
        <s v="'Billed'[Excluded Companies.Exclude Company] ∞←1 'Include / Exclude Companies'[Include / Exclude Companies]"/>
        <s v="'Billed'[Name] ∞←1 'Company Name'[Name]"/>
        <s v="'Billed'[Portfolio] ∞←1 'Portfolio'[Portfolio]"/>
        <s v="'Billed'[Purchasing Group Mapping.Exclude] ∞←1 'Include / Exclude Purchasing Groups'[Include / Exclude Purchasing Groups]"/>
        <s v="'Billed'[Purchasing Group Mapping.purchasing group ] ∞←1 'Purchasing Group'[Purchasing Group]"/>
        <s v="'Billed'[Reporting Month] ∞←1 'Reporting Period'[Reporting Month]"/>
        <s v="'Billed'[Voucher] ∞←1 'Voucher'[Voucher]"/>
        <s v="'Receipts - Cut Off Data'[Reporting Month] ∞←1 'Reporting Period'[Reporting Month]"/>
        <s v="'Receipts'[CDP Short Code] ∞←1 'CDP Short Code'[CDP Short Code]"/>
        <s v="'Receipts'[Exclude Defaulted] ∞←1 'Include / Exclude Defaulted'[Include / Exclude Defaulted]"/>
        <s v="'Receipts'[Exclude Purchase Group or Company] ∞←1 'Exclude / Include'[Exclude / Include]"/>
        <s v="'Receipts'[Excluded Companies.Exclude Company] ∞←1 'Include / Exclude Companies'[Include / Exclude Companies]"/>
        <s v="'Receipts'[Portfolio] ∞←1 'Portfolio'[Portfolio]"/>
        <s v="'Receipts'[Purchasing Group - Consumption File.Exclude] ∞←1 'Include / Exclude Purchasing Groups'[Include / Exclude Purchasing Groups]"/>
        <s v="'Receipts'[Purchasing Group - Consumption File.purchasing group ] ∞←1 'Purchasing Group'[Purchasing Group]"/>
        <s v="'Receipts'[Reporting Month] ∞←1 'Reporting Period'[Reporting Month]"/>
        <s v="'Unbilled'[CDP Short Code] ∞←1 'CDP Short Code'[CDP Short Code]"/>
        <s v="'Unbilled'[Company] ∞←1 'Portfolio'[Portfolio]"/>
        <s v="'Unbilled'[CompanyName] ∞←1 'Company Name'[Name]"/>
        <s v="'Unbilled'[Exclude Defaulted] ∞←1 'Include / Exclude Defaulted'[Include / Exclude Defaulted]"/>
        <s v="'Unbilled'[Exclude Purchase Group or Company] ∞←1 'Exclude / Include'[Exclude / Include]"/>
        <s v="'Unbilled'[Excluded Companies.Exclude Company] ∞←1 'Include / Exclude Companies'[Include / Exclude Companies]"/>
        <s v="'Unbilled'[Purchasing Group - Consumption File.Exclude] ∞←1 'Include / Exclude Purchasing Groups'[Include / Exclude Purchasing Groups]"/>
        <s v="'Unbilled'[Purchasing Group - Consumption File.purchasing group ] ∞←1 'Purchasing Group'[Purchasing Group]"/>
        <s v="'Unbilled'[Reporting Month] ∞←1 'Reporting Period'[Reporting Month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Billed'[CDP Short Code]] ∞←1 'CDP Short Code'[CDP Short Code]]]"/>
            <x15:cachedUniqueName index="1" name="[Relationships].[Relationship].&amp;['Billed'[Exclude Defaulted]] ∞←1 'Include / Exclude Defaulted'[Include / Exclude Defaulted]]]"/>
            <x15:cachedUniqueName index="2" name="[Relationships].[Relationship].&amp;['Billed'[Exclude Purchase Group or Company]] ∞←1 'Exclude / Include'[Exclude / Include]]]"/>
            <x15:cachedUniqueName index="3" name="[Relationships].[Relationship].&amp;['Billed'[Excluded Companies.Exclude Company]] ∞←1 'Include / Exclude Companies'[Include / Exclude Companies]]]"/>
            <x15:cachedUniqueName index="4" name="[Relationships].[Relationship].&amp;['Billed'[Name]] ∞←1 'Company Name'[Name]]]"/>
            <x15:cachedUniqueName index="5" name="[Relationships].[Relationship].&amp;['Billed'[Portfolio]] ∞←1 'Portfolio'[Portfolio]]]"/>
            <x15:cachedUniqueName index="6" name="[Relationships].[Relationship].&amp;['Billed'[Purchasing Group Mapping.Exclude]] ∞←1 'Include / Exclude Purchasing Groups'[Include / Exclude Purchasing Groups]]]"/>
            <x15:cachedUniqueName index="7" name="[Relationships].[Relationship].&amp;['Billed'[Purchasing Group Mapping.purchasing group ]] ∞←1 'Purchasing Group'[Purchasing Group]]]"/>
            <x15:cachedUniqueName index="8" name="[Relationships].[Relationship].&amp;['Billed'[Reporting Month]] ∞←1 'Reporting Period'[Reporting Month]]]"/>
            <x15:cachedUniqueName index="9" name="[Relationships].[Relationship].&amp;['Billed'[Voucher]] ∞←1 'Voucher'[Voucher]]]"/>
            <x15:cachedUniqueName index="10" name="[Relationships].[Relationship].&amp;['Receipts - Cut Off Data'[Reporting Month]] ∞←1 'Reporting Period'[Reporting Month]]]"/>
            <x15:cachedUniqueName index="11" name="[Relationships].[Relationship].&amp;['Receipts'[CDP Short Code]] ∞←1 'CDP Short Code'[CDP Short Code]]]"/>
            <x15:cachedUniqueName index="12" name="[Relationships].[Relationship].&amp;['Receipts'[Exclude Defaulted]] ∞←1 'Include / Exclude Defaulted'[Include / Exclude Defaulted]]]"/>
            <x15:cachedUniqueName index="13" name="[Relationships].[Relationship].&amp;['Receipts'[Exclude Purchase Group or Company]] ∞←1 'Exclude / Include'[Exclude / Include]]]"/>
            <x15:cachedUniqueName index="14" name="[Relationships].[Relationship].&amp;['Receipts'[Excluded Companies.Exclude Company]] ∞←1 'Include / Exclude Companies'[Include / Exclude Companies]]]"/>
            <x15:cachedUniqueName index="15" name="[Relationships].[Relationship].&amp;['Receipts'[Portfolio]] ∞←1 'Portfolio'[Portfolio]]]"/>
            <x15:cachedUniqueName index="16" name="[Relationships].[Relationship].&amp;['Receipts'[Purchasing Group - Consumption File.Exclude]] ∞←1 'Include / Exclude Purchasing Groups'[Include / Exclude Purchasing Groups]]]"/>
            <x15:cachedUniqueName index="17" name="[Relationships].[Relationship].&amp;['Receipts'[Purchasing Group - Consumption File.purchasing group ]] ∞←1 'Purchasing Group'[Purchasing Group]]]"/>
            <x15:cachedUniqueName index="18" name="[Relationships].[Relationship].&amp;['Receipts'[Reporting Month]] ∞←1 'Reporting Period'[Reporting Month]]]"/>
            <x15:cachedUniqueName index="19" name="[Relationships].[Relationship].&amp;['Unbilled'[CDP Short Code]] ∞←1 'CDP Short Code'[CDP Short Code]]]"/>
            <x15:cachedUniqueName index="20" name="[Relationships].[Relationship].&amp;['Unbilled'[Company]] ∞←1 'Portfolio'[Portfolio]]]"/>
            <x15:cachedUniqueName index="21" name="[Relationships].[Relationship].&amp;['Unbilled'[CompanyName]] ∞←1 'Company Name'[Name]]]"/>
            <x15:cachedUniqueName index="22" name="[Relationships].[Relationship].&amp;['Unbilled'[Exclude Defaulted]] ∞←1 'Include / Exclude Defaulted'[Include / Exclude Defaulted]]]"/>
            <x15:cachedUniqueName index="23" name="[Relationships].[Relationship].&amp;['Unbilled'[Exclude Purchase Group or Company]] ∞←1 'Exclude / Include'[Exclude / Include]]]"/>
            <x15:cachedUniqueName index="24" name="[Relationships].[Relationship].&amp;['Unbilled'[Excluded Companies.Exclude Company]] ∞←1 'Include / Exclude Companies'[Include / Exclude Companies]]]"/>
            <x15:cachedUniqueName index="25" name="[Relationships].[Relationship].&amp;['Unbilled'[Purchasing Group - Consumption File.Exclude]] ∞←1 'Include / Exclude Purchasing Groups'[Include / Exclude Purchasing Groups]]]"/>
            <x15:cachedUniqueName index="26" name="[Relationships].[Relationship].&amp;['Unbilled'[Purchasing Group - Consumption File.purchasing group ]] ∞←1 'Purchasing Group'[Purchasing Group]]]"/>
            <x15:cachedUniqueName index="27" name="[Relationships].[Relationship].&amp;['Unbilled'[Reporting Month]] ∞←1 'Reporting Period'[Reporting Month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pit Khatod" refreshedDate="45410.475866550929" createdVersion="5" refreshedVersion="8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12">
        <s v="Committed Quotes"/>
        <s v="DateTableTemplate_2f830035-e80d-4868-8260-263541cc7f8f"/>
        <s v="LocalDateTable_17bb4fd5-de2d-4188-88d1-b9a97269380d"/>
        <s v="LocalDateTable_24945706-512a-42c7-a6b7-a006d58d9e2e"/>
        <s v="LocalDateTable_49031b89-eb5e-4964-a971-816d255305fc"/>
        <s v="LocalDateTable_5d01263d-e113-4310-980e-435b689a95fa"/>
        <s v="LocalDateTable_7c4103b4-41d2-443d-aacf-d1a03ac0878f"/>
        <s v="LocalDateTable_82b6f028-3ae7-4bca-8f8a-927c68496fce"/>
        <s v="LocalDateTable_be50ff3d-ae8c-4f34-8c88-0df041e543f3"/>
        <s v="LocalDateTable_d4679baf-a221-474c-acf3-3bdc421b3d8d"/>
        <s v="LocalDateTable_f826c31b-16ef-4bf7-bd44-6920f3071de3"/>
        <s v="LocalDateTable_f898d48e-3579-418c-bfd7-86a27bc05106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ommitted Quotes]"/>
            <x15:cachedUniqueName index="1" name="[Columns].[Tables-Columns].[Table].&amp;[DateTableTemplate_2f830035-e80d-4868-8260-263541cc7f8f]"/>
            <x15:cachedUniqueName index="2" name="[Columns].[Tables-Columns].[Table].&amp;[LocalDateTable_17bb4fd5-de2d-4188-88d1-b9a97269380d]"/>
            <x15:cachedUniqueName index="3" name="[Columns].[Tables-Columns].[Table].&amp;[LocalDateTable_24945706-512a-42c7-a6b7-a006d58d9e2e]"/>
            <x15:cachedUniqueName index="4" name="[Columns].[Tables-Columns].[Table].&amp;[LocalDateTable_49031b89-eb5e-4964-a971-816d255305fc]"/>
            <x15:cachedUniqueName index="5" name="[Columns].[Tables-Columns].[Table].&amp;[LocalDateTable_5d01263d-e113-4310-980e-435b689a95fa]"/>
            <x15:cachedUniqueName index="6" name="[Columns].[Tables-Columns].[Table].&amp;[LocalDateTable_7c4103b4-41d2-443d-aacf-d1a03ac0878f]"/>
            <x15:cachedUniqueName index="7" name="[Columns].[Tables-Columns].[Table].&amp;[LocalDateTable_82b6f028-3ae7-4bca-8f8a-927c68496fce]"/>
            <x15:cachedUniqueName index="8" name="[Columns].[Tables-Columns].[Table].&amp;[LocalDateTable_be50ff3d-ae8c-4f34-8c88-0df041e543f3]"/>
            <x15:cachedUniqueName index="9" name="[Columns].[Tables-Columns].[Table].&amp;[LocalDateTable_d4679baf-a221-474c-acf3-3bdc421b3d8d]"/>
            <x15:cachedUniqueName index="10" name="[Columns].[Tables-Columns].[Table].&amp;[LocalDateTable_f826c31b-16ef-4bf7-bd44-6920f3071de3]"/>
            <x15:cachedUniqueName index="11" name="[Columns].[Tables-Columns].[Table].&amp;[LocalDateTable_f898d48e-3579-418c-bfd7-86a27bc05106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2">
        <s v="Date Hierarchy"/>
        <s v="SALES_FLAG Hierarch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Date Hierarchy]"/>
            <x15:cachedUniqueName index="1" name="[User Hierarchies].[UserHierarchyName].&amp;[SALES_FLAG Hierarchy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Arpit Khatod" refreshedDate="45410.475887962966" createdVersion="3" refreshedVersion="8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Calculated tables #]" c="Calculated tables #"/>
        <s v="[Measures].[Segments #]" c="Segments #"/>
        <s v="[Measures].[Partitions #]" c="Partitions #"/>
        <s v="[Measures].[Roles #]" c="Roles #"/>
        <s v="[Measures].[Tables #]" c="Tables #"/>
        <s v="[Measures].[Calculation items #]" c="Calculation items #"/>
        <s v="[Measures].[Table Size]" c="Table Size"/>
        <s v="[Measures].[Measures #]" c="Measures #"/>
        <s v="[Measures].[Columns #]" c="Columns #"/>
        <s v="[Measures].[Last Refresh]" c="Last Refresh"/>
        <s v="[Measures].[Calculated columns #]" c="Calculated column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n v="13" in="0">
        <tpls c="1">
          <tpl fld="0" item="0"/>
        </tpls>
      </n>
      <n v="23" in="0">
        <tpls c="1">
          <tpl fld="0" item="1"/>
        </tpls>
      </n>
      <n v="23" in="0">
        <tpls c="1">
          <tpl fld="0" item="2"/>
        </tpls>
      </n>
      <m in="0">
        <tpls c="1">
          <tpl fld="0" item="3"/>
        </tpls>
      </m>
      <n v="23" in="0">
        <tpls c="1">
          <tpl fld="0" item="4"/>
        </tpls>
      </n>
      <n v="25" in="0">
        <tpls c="1">
          <tpl fld="0" item="5"/>
        </tpls>
      </n>
      <n v="276236244" in="0">
        <tpls c="1">
          <tpl fld="0" item="6"/>
        </tpls>
      </n>
      <n v="77" in="0">
        <tpls c="1">
          <tpl fld="0" item="7"/>
        </tpls>
      </n>
      <n v="186" in="0">
        <tpls c="1">
          <tpl fld="0" item="8"/>
        </tpls>
      </n>
      <n v="44981.411598302468" in="1">
        <tpls c="1">
          <tpl fld="0" item="9"/>
        </tpls>
      </n>
      <n v="10" in="0">
        <tpls c="1">
          <tpl fld="0" item="10"/>
        </tpls>
      </n>
    </entries>
    <queryCache count="12">
      <query mdx="[Measures].[Calculated tables #]">
        <tpls c="1">
          <tpl fld="0" item="0"/>
        </tpls>
      </query>
      <query mdx="[Measures].[Segments #]">
        <tpls c="1">
          <tpl fld="0" item="1"/>
        </tpls>
      </query>
      <query mdx="[Measures].[Partitions #]">
        <tpls c="1">
          <tpl fld="0" item="2"/>
        </tpls>
      </query>
      <query mdx="([Tables].[IsLocalDateTable].[True],[Measures].[Tables #])"/>
      <query mdx="[Measures].[Roles #]">
        <tpls c="1">
          <tpl fld="0" item="3"/>
        </tpls>
      </query>
      <query mdx="[Measures].[Tables #]">
        <tpls c="1">
          <tpl fld="0" item="4"/>
        </tpls>
      </query>
      <query mdx="[Measures].[Calculation items #]">
        <tpls c="1">
          <tpl fld="0" item="5"/>
        </tpls>
      </query>
      <query mdx="[Measures].[Table Size]">
        <tpls c="1">
          <tpl fld="0" item="6"/>
        </tpls>
      </query>
      <query mdx="[Measures].[Measures #]">
        <tpls c="1">
          <tpl fld="0" item="7"/>
        </tpls>
      </query>
      <query mdx="[Measures].[Columns #]">
        <tpls c="1">
          <tpl fld="0" item="8"/>
        </tpls>
      </query>
      <query mdx="[Measures].[Last Refresh]">
        <tpls c="1">
          <tpl fld="0" item="9"/>
        </tpls>
      </query>
      <query mdx="[Measures].[Calculated columns #]">
        <tpls c="1">
          <tpl fld="0" item="10"/>
        </tpls>
      </query>
    </queryCache>
    <serverFormats count="2"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3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26" firstHeaderRow="0" firstDataRow="1" firstDataCol="1" rowPageCount="1" colPageCount="1"/>
  <pivotFields count="25">
    <pivotField axis="axisRow" allDrilled="1" showAll="0" dataSourceSort="1">
      <items count="23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167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64">
    <i>
      <x v="156"/>
    </i>
    <i>
      <x v="155"/>
    </i>
    <i>
      <x v="103"/>
    </i>
    <i>
      <x v="147"/>
    </i>
    <i>
      <x v="121"/>
    </i>
    <i>
      <x v="41"/>
    </i>
    <i>
      <x v="40"/>
    </i>
    <i>
      <x v="47"/>
    </i>
    <i>
      <x v="162"/>
    </i>
    <i>
      <x v="32"/>
    </i>
    <i>
      <x v="4"/>
    </i>
    <i>
      <x v="92"/>
    </i>
    <i>
      <x v="139"/>
    </i>
    <i>
      <x v="120"/>
    </i>
    <i>
      <x v="23"/>
    </i>
    <i>
      <x v="67"/>
    </i>
    <i>
      <x v="81"/>
    </i>
    <i>
      <x v="71"/>
    </i>
    <i>
      <x v="146"/>
    </i>
    <i>
      <x v="161"/>
    </i>
    <i>
      <x v="85"/>
    </i>
    <i>
      <x v="97"/>
    </i>
    <i>
      <x v="124"/>
    </i>
    <i>
      <x v="30"/>
    </i>
    <i>
      <x v="65"/>
    </i>
    <i>
      <x v="75"/>
    </i>
    <i>
      <x v="127"/>
    </i>
    <i>
      <x v="7"/>
    </i>
    <i>
      <x v="49"/>
    </i>
    <i>
      <x v="88"/>
    </i>
    <i>
      <x v="102"/>
    </i>
    <i>
      <x v="11"/>
    </i>
    <i>
      <x v="154"/>
    </i>
    <i>
      <x v="39"/>
    </i>
    <i>
      <x v="101"/>
    </i>
    <i>
      <x v="62"/>
    </i>
    <i>
      <x v="68"/>
    </i>
    <i>
      <x v="84"/>
    </i>
    <i>
      <x v="95"/>
    </i>
    <i>
      <x v="79"/>
    </i>
    <i>
      <x v="130"/>
    </i>
    <i>
      <x v="122"/>
    </i>
    <i>
      <x v="144"/>
    </i>
    <i>
      <x v="6"/>
    </i>
    <i>
      <x v="28"/>
    </i>
    <i>
      <x v="99"/>
    </i>
    <i>
      <x v="64"/>
    </i>
    <i>
      <x v="74"/>
    </i>
    <i>
      <x v="142"/>
    </i>
    <i>
      <x v="48"/>
    </i>
    <i>
      <x v="141"/>
    </i>
    <i>
      <x v="145"/>
    </i>
    <i>
      <x v="140"/>
    </i>
    <i>
      <x v="119"/>
    </i>
    <i>
      <x v="125"/>
    </i>
    <i>
      <x v="37"/>
    </i>
    <i>
      <x v="77"/>
    </i>
    <i>
      <x v="152"/>
    </i>
    <i>
      <x v="159"/>
    </i>
    <i>
      <x v="90"/>
    </i>
    <i>
      <x v="158"/>
    </i>
    <i>
      <x v="160"/>
    </i>
    <i>
      <x v="91"/>
    </i>
    <i>
      <x v="131"/>
    </i>
    <i>
      <x v="89"/>
    </i>
    <i>
      <x v="17"/>
    </i>
    <i>
      <x v="70"/>
    </i>
    <i>
      <x v="137"/>
    </i>
    <i>
      <x v="83"/>
    </i>
    <i>
      <x v="12"/>
    </i>
    <i>
      <x v="96"/>
    </i>
    <i>
      <x v="157"/>
    </i>
    <i>
      <x v="123"/>
    </i>
    <i>
      <x v="93"/>
    </i>
    <i>
      <x v="21"/>
    </i>
    <i>
      <x v="42"/>
    </i>
    <i>
      <x v="16"/>
    </i>
    <i>
      <x v="128"/>
    </i>
    <i>
      <x v="133"/>
    </i>
    <i>
      <x v="18"/>
    </i>
    <i>
      <x v="72"/>
    </i>
    <i>
      <x v="132"/>
    </i>
    <i>
      <x v="26"/>
    </i>
    <i>
      <x v="24"/>
    </i>
    <i>
      <x v="29"/>
    </i>
    <i>
      <x v="69"/>
    </i>
    <i>
      <x v="58"/>
    </i>
    <i>
      <x/>
    </i>
    <i>
      <x v="143"/>
    </i>
    <i>
      <x v="134"/>
    </i>
    <i>
      <x v="59"/>
    </i>
    <i>
      <x v="3"/>
    </i>
    <i>
      <x v="116"/>
    </i>
    <i>
      <x v="149"/>
    </i>
    <i>
      <x v="2"/>
    </i>
    <i>
      <x v="107"/>
    </i>
    <i>
      <x v="51"/>
    </i>
    <i>
      <x v="150"/>
    </i>
    <i>
      <x v="115"/>
    </i>
    <i>
      <x v="94"/>
    </i>
    <i>
      <x v="98"/>
    </i>
    <i>
      <x v="27"/>
    </i>
    <i>
      <x v="118"/>
    </i>
    <i>
      <x v="78"/>
    </i>
    <i>
      <x v="100"/>
    </i>
    <i>
      <x v="25"/>
    </i>
    <i>
      <x v="73"/>
    </i>
    <i>
      <x v="76"/>
    </i>
    <i>
      <x v="153"/>
    </i>
    <i>
      <x v="61"/>
    </i>
    <i>
      <x v="34"/>
    </i>
    <i>
      <x v="56"/>
    </i>
    <i>
      <x v="38"/>
    </i>
    <i>
      <x v="35"/>
    </i>
    <i>
      <x v="55"/>
    </i>
    <i>
      <x v="126"/>
    </i>
    <i>
      <x v="8"/>
    </i>
    <i>
      <x v="66"/>
    </i>
    <i>
      <x v="86"/>
    </i>
    <i>
      <x v="52"/>
    </i>
    <i>
      <x v="108"/>
    </i>
    <i>
      <x v="113"/>
    </i>
    <i>
      <x v="57"/>
    </i>
    <i>
      <x v="54"/>
    </i>
    <i>
      <x v="105"/>
    </i>
    <i>
      <x v="111"/>
    </i>
    <i>
      <x v="87"/>
    </i>
    <i>
      <x v="45"/>
    </i>
    <i>
      <x v="10"/>
    </i>
    <i>
      <x v="82"/>
    </i>
    <i>
      <x v="63"/>
    </i>
    <i>
      <x v="9"/>
    </i>
    <i>
      <x v="80"/>
    </i>
    <i>
      <x v="14"/>
    </i>
    <i>
      <x v="44"/>
    </i>
    <i>
      <x v="138"/>
    </i>
    <i>
      <x v="22"/>
    </i>
    <i>
      <x v="43"/>
    </i>
    <i>
      <x v="136"/>
    </i>
    <i>
      <x v="15"/>
    </i>
    <i>
      <x v="20"/>
    </i>
    <i>
      <x v="5"/>
    </i>
    <i>
      <x v="46"/>
    </i>
    <i>
      <x v="31"/>
    </i>
    <i>
      <x v="19"/>
    </i>
    <i>
      <x v="135"/>
    </i>
    <i>
      <x v="148"/>
    </i>
    <i>
      <x v="151"/>
    </i>
    <i>
      <x v="109"/>
    </i>
    <i>
      <x v="36"/>
    </i>
    <i>
      <x v="33"/>
    </i>
    <i>
      <x v="13"/>
    </i>
    <i>
      <x v="129"/>
    </i>
    <i>
      <x v="1"/>
    </i>
    <i>
      <x v="60"/>
    </i>
    <i>
      <x v="50"/>
    </i>
    <i>
      <x v="106"/>
    </i>
    <i>
      <x v="53"/>
    </i>
    <i>
      <x v="117"/>
    </i>
    <i>
      <x v="114"/>
    </i>
    <i>
      <x v="104"/>
    </i>
    <i>
      <x v="112"/>
    </i>
    <i>
      <x v="110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9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50" firstHeaderRow="0" firstDataRow="1" firstDataCol="1"/>
  <pivotFields count="11">
    <pivotField dataField="1" showAll="0"/>
    <pivotField dataField="1" showAll="0"/>
    <pivotField axis="axisRow" allDrilled="1" showAll="0" dataSourceSort="1">
      <items count="24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47">
    <i>
      <x/>
    </i>
    <i r="1">
      <x v="1"/>
    </i>
    <i>
      <x v="1"/>
    </i>
    <i r="1">
      <x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>
      <x v="9"/>
    </i>
    <i r="1">
      <x v="9"/>
    </i>
    <i>
      <x v="10"/>
    </i>
    <i r="1">
      <x v="10"/>
    </i>
    <i>
      <x v="11"/>
    </i>
    <i r="1">
      <x v="11"/>
    </i>
    <i>
      <x v="12"/>
    </i>
    <i r="1">
      <x v="12"/>
    </i>
    <i>
      <x v="13"/>
    </i>
    <i r="1">
      <x v="14"/>
    </i>
    <i>
      <x v="14"/>
    </i>
    <i r="1">
      <x v="13"/>
    </i>
    <i>
      <x v="15"/>
    </i>
    <i r="1">
      <x v="10"/>
    </i>
    <i>
      <x v="16"/>
    </i>
    <i r="1">
      <x v="15"/>
    </i>
    <i>
      <x v="17"/>
    </i>
    <i r="1">
      <x v="10"/>
    </i>
    <i>
      <x v="18"/>
    </i>
    <i r="1">
      <x v="10"/>
    </i>
    <i>
      <x v="19"/>
    </i>
    <i r="1">
      <x v="10"/>
    </i>
    <i>
      <x v="20"/>
    </i>
    <i r="1">
      <x v="17"/>
    </i>
    <i>
      <x v="21"/>
    </i>
    <i r="1">
      <x v="16"/>
    </i>
    <i>
      <x v="22"/>
    </i>
    <i r="1">
      <x v="18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34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3" firstHeaderRow="1" firstDataRow="1" firstDataCol="1" rowPageCount="1" colPageCount="1"/>
  <pivotFields count="5">
    <pivotField axis="axisRow" allDrilled="1" showAll="0" dataSourceSort="1">
      <items count="13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3">
        <item x="0"/>
        <item x="1"/>
        <item t="default"/>
      </items>
    </pivotField>
  </pivotFields>
  <rowFields count="2">
    <field x="0"/>
    <field x="4"/>
  </rowField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31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37" firstHeaderRow="0" firstDataRow="1" firstDataCol="1" rowPageCount="2" colPageCount="1"/>
  <pivotFields count="14">
    <pivotField axis="axisRow" allDrilled="1" showAll="0" dataSourceSort="1">
      <items count="5">
        <item c="1" x="0"/>
        <item c="1" x="1"/>
        <item c="1" x="2"/>
        <item c="1" x="3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2"/>
    </i>
    <i r="1">
      <x v="10"/>
    </i>
    <i>
      <x v="3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8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5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1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5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38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/>
        <item x="2" e="0"/>
        <item x="3" e="0"/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35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2"/>
    </i>
    <i>
      <x v="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2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130" tableType="queryTable" totalsRowShown="0">
  <autoFilter ref="A1:H130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A2" sqref="A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51</v>
      </c>
    </row>
    <row r="2" spans="1:2" ht="60" x14ac:dyDescent="0.25">
      <c r="A2" s="17" t="s">
        <v>62</v>
      </c>
    </row>
    <row r="3" spans="1:2" ht="60" x14ac:dyDescent="0.25">
      <c r="A3" s="17" t="s">
        <v>61</v>
      </c>
    </row>
    <row r="4" spans="1:2" x14ac:dyDescent="0.25">
      <c r="A4" s="17"/>
    </row>
    <row r="5" spans="1:2" x14ac:dyDescent="0.25">
      <c r="A5" s="17" t="s">
        <v>63</v>
      </c>
    </row>
    <row r="6" spans="1:2" x14ac:dyDescent="0.25">
      <c r="A6" s="16" t="s">
        <v>52</v>
      </c>
    </row>
    <row r="7" spans="1:2" x14ac:dyDescent="0.25">
      <c r="A7" s="16" t="s">
        <v>53</v>
      </c>
    </row>
    <row r="9" spans="1:2" x14ac:dyDescent="0.25">
      <c r="A9" s="14" t="s">
        <v>54</v>
      </c>
    </row>
    <row r="10" spans="1:2" ht="30" x14ac:dyDescent="0.25">
      <c r="A10" s="13" t="s">
        <v>55</v>
      </c>
      <c r="B10" s="18" t="s">
        <v>57</v>
      </c>
    </row>
    <row r="11" spans="1:2" ht="45" x14ac:dyDescent="0.25">
      <c r="A11" s="13" t="s">
        <v>56</v>
      </c>
      <c r="B11" s="18" t="s">
        <v>58</v>
      </c>
    </row>
    <row r="22" spans="1:1" x14ac:dyDescent="0.25">
      <c r="A22" t="s">
        <v>60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A5" sqref="A5"/>
    </sheetView>
  </sheetViews>
  <sheetFormatPr defaultRowHeight="15" x14ac:dyDescent="0.25"/>
  <cols>
    <col min="1" max="1" width="19.85546875" customWidth="1"/>
    <col min="2" max="2" width="19.570312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64</v>
      </c>
    </row>
    <row r="2" spans="1:4" ht="15.75" x14ac:dyDescent="0.25">
      <c r="A2" s="21" t="s">
        <v>74</v>
      </c>
      <c r="B2" s="33" t="str">
        <f>FileNameRange</f>
        <v>C:\Users\arpit\Desktop\factoring.vpax</v>
      </c>
      <c r="C2" s="33"/>
      <c r="D2" s="33"/>
    </row>
    <row r="3" spans="1:4" x14ac:dyDescent="0.25">
      <c r="A3" s="16"/>
      <c r="B3" s="14"/>
      <c r="C3" s="14"/>
      <c r="D3" s="14"/>
    </row>
    <row r="4" spans="1:4" ht="18.75" x14ac:dyDescent="0.3">
      <c r="A4" s="23" t="s">
        <v>65</v>
      </c>
      <c r="B4" s="24" vm="3">
        <f>CUBEVALUE( "ThisWorkbookDataModel", CUBEMEMBER( "ThisWorkbookDataModel", "[Measures].[Table Size]") )</f>
        <v>276236244</v>
      </c>
      <c r="C4" s="14"/>
    </row>
    <row r="5" spans="1:4" ht="18.75" x14ac:dyDescent="0.3">
      <c r="A5" s="26" t="s">
        <v>66</v>
      </c>
      <c r="B5" s="19" vm="4">
        <f>CUBEVALUE( "ThisWorkbookDataModel", CUBEMEMBER( "ThisWorkbookDataModel", "[Measures].[Tables #]") )</f>
        <v>23</v>
      </c>
    </row>
    <row r="6" spans="1:4" ht="18.75" x14ac:dyDescent="0.3">
      <c r="A6" s="27" t="s">
        <v>69</v>
      </c>
      <c r="B6" s="25" vm="7">
        <f>CUBEVALUE( "ThisWorkbookDataModel", CUBEMEMBER( "ThisWorkbookDataModel", "[Measures].[Partitions #]") )</f>
        <v>23</v>
      </c>
    </row>
    <row r="7" spans="1:4" ht="18.75" x14ac:dyDescent="0.3">
      <c r="A7" s="22" t="s">
        <v>70</v>
      </c>
      <c r="B7" s="19" vm="8">
        <f>CUBEVALUE( "ThisWorkbookDataModel", CUBEMEMBER( "ThisWorkbookDataModel", "[Measures].[Segments #]") )</f>
        <v>23</v>
      </c>
    </row>
    <row r="8" spans="1:4" ht="18.75" x14ac:dyDescent="0.3">
      <c r="A8" s="27" t="s">
        <v>67</v>
      </c>
      <c r="B8" s="25" vm="5">
        <f>CUBEVALUE( "ThisWorkbookDataModel", CUBEMEMBER( "ThisWorkbookDataModel", "[Measures].[Columns #]") )</f>
        <v>186</v>
      </c>
    </row>
    <row r="9" spans="1:4" ht="18.75" x14ac:dyDescent="0.3">
      <c r="A9" s="28" t="s">
        <v>75</v>
      </c>
      <c r="B9" s="19" vm="9">
        <f>CUBEVALUE( "ThisWorkbookDataModel", CUBEMEMBER( "ThisWorkbookDataModel", "[Measures].[Measures #]") )</f>
        <v>77</v>
      </c>
    </row>
    <row r="10" spans="1:4" ht="18.75" x14ac:dyDescent="0.3">
      <c r="A10" s="27" t="s">
        <v>76</v>
      </c>
      <c r="B10" s="25" vm="10">
        <f>CUBEVALUE( "ThisWorkbookDataModel", CUBEMEMBER( "ThisWorkbookDataModel", "[Measures].[Calculated tables #]") )</f>
        <v>13</v>
      </c>
    </row>
    <row r="11" spans="1:4" ht="18.75" x14ac:dyDescent="0.3">
      <c r="A11" s="28" t="s">
        <v>77</v>
      </c>
      <c r="B11" s="19" vm="11">
        <f>CUBEVALUE( "ThisWorkbookDataModel", CUBEMEMBER( "ThisWorkbookDataModel", "[Measures].[Calculated columns #]") )</f>
        <v>10</v>
      </c>
    </row>
    <row r="12" spans="1:4" ht="18.75" x14ac:dyDescent="0.3">
      <c r="A12" s="27" t="s">
        <v>79</v>
      </c>
      <c r="B12" s="25" vm="12">
        <f>CUBEVALUE( "ThisWorkbookDataModel", CUBEMEMBER( "ThisWorkbookDataModel", "[Measures].[Calculation items #]") )</f>
        <v>25</v>
      </c>
    </row>
    <row r="13" spans="1:4" ht="18.75" x14ac:dyDescent="0.3">
      <c r="A13" s="28" t="s">
        <v>78</v>
      </c>
      <c r="B13" s="19" t="str" vm="13">
        <f>CUBEVALUE( "ThisWorkbookDataModel", CUBEMEMBER( "ThisWorkbookDataModel", "[Measures].[Roles #]") )</f>
        <v/>
      </c>
    </row>
    <row r="14" spans="1:4" ht="18.75" x14ac:dyDescent="0.3">
      <c r="A14" s="23" t="s">
        <v>71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25">
      <c r="A15" s="21" t="s">
        <v>68</v>
      </c>
      <c r="B15" s="29" vm="6">
        <f>CUBEVALUE( "ThisWorkbookDataModel", CUBEMEMBER( "ThisWorkbookDataModel", "[Measures].[Last Refresh]") )</f>
        <v>44981.411598302468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2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35.42578125" bestFit="1" customWidth="1"/>
    <col min="2" max="2" width="10.5703125" bestFit="1" customWidth="1"/>
    <col min="3" max="3" width="11.7109375" bestFit="1" customWidth="1"/>
    <col min="4" max="4" width="17.85546875" bestFit="1" customWidth="1"/>
    <col min="5" max="5" width="10.7109375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12</v>
      </c>
      <c r="B1" t="s" vm="1">
        <v>13</v>
      </c>
    </row>
    <row r="3" spans="1:23" x14ac:dyDescent="0.25">
      <c r="A3" s="1" t="s">
        <v>0</v>
      </c>
      <c r="B3" t="s">
        <v>33</v>
      </c>
      <c r="C3" t="s">
        <v>34</v>
      </c>
      <c r="D3" t="s">
        <v>35</v>
      </c>
      <c r="E3" t="s">
        <v>3</v>
      </c>
      <c r="F3" t="s">
        <v>36</v>
      </c>
      <c r="G3" t="s">
        <v>37</v>
      </c>
      <c r="H3" t="s">
        <v>45</v>
      </c>
      <c r="I3" t="s">
        <v>46</v>
      </c>
      <c r="J3" t="s">
        <v>4</v>
      </c>
      <c r="K3" t="s">
        <v>7</v>
      </c>
      <c r="L3" t="s">
        <v>8</v>
      </c>
      <c r="M3" t="s">
        <v>40</v>
      </c>
      <c r="N3" t="s">
        <v>38</v>
      </c>
      <c r="O3" t="s">
        <v>9</v>
      </c>
      <c r="P3" t="s">
        <v>10</v>
      </c>
      <c r="Q3" t="s">
        <v>11</v>
      </c>
      <c r="R3" t="s">
        <v>39</v>
      </c>
      <c r="S3" t="s">
        <v>80</v>
      </c>
      <c r="T3" t="s">
        <v>81</v>
      </c>
      <c r="U3" t="s">
        <v>82</v>
      </c>
      <c r="V3" t="s">
        <v>83</v>
      </c>
      <c r="W3" t="s">
        <v>84</v>
      </c>
    </row>
    <row r="4" spans="1:23" x14ac:dyDescent="0.25">
      <c r="A4" s="2" t="s">
        <v>87</v>
      </c>
      <c r="B4" s="4">
        <v>427631</v>
      </c>
      <c r="C4" s="4">
        <v>85616175</v>
      </c>
      <c r="D4" s="4">
        <v>84461639</v>
      </c>
      <c r="E4" s="4">
        <v>7504424</v>
      </c>
      <c r="F4" s="4">
        <v>61657855</v>
      </c>
      <c r="G4" s="4">
        <v>15299360</v>
      </c>
      <c r="H4" s="11"/>
      <c r="I4" s="10"/>
      <c r="J4" s="34" t="s">
        <v>2</v>
      </c>
      <c r="K4" s="4"/>
      <c r="L4" s="4">
        <v>1154536</v>
      </c>
      <c r="M4" s="12">
        <v>0</v>
      </c>
      <c r="N4" s="3"/>
      <c r="O4" s="3">
        <v>0.30993823895172856</v>
      </c>
      <c r="P4" s="4">
        <v>1</v>
      </c>
      <c r="Q4" s="4">
        <v>1</v>
      </c>
      <c r="R4" s="4">
        <v>45</v>
      </c>
      <c r="S4" s="4">
        <v>45</v>
      </c>
      <c r="T4" s="4"/>
      <c r="U4" s="4"/>
      <c r="V4" s="30"/>
      <c r="W4" s="31"/>
    </row>
    <row r="5" spans="1:23" x14ac:dyDescent="0.25">
      <c r="A5" s="2" t="s">
        <v>92</v>
      </c>
      <c r="B5" s="4">
        <v>10</v>
      </c>
      <c r="C5" s="4">
        <v>35610</v>
      </c>
      <c r="D5" s="4">
        <v>35610</v>
      </c>
      <c r="E5" s="4">
        <v>32</v>
      </c>
      <c r="F5" s="4">
        <v>35370</v>
      </c>
      <c r="G5" s="4">
        <v>208</v>
      </c>
      <c r="H5" s="11"/>
      <c r="I5" s="10"/>
      <c r="J5" s="34" t="s">
        <v>2</v>
      </c>
      <c r="K5" s="4"/>
      <c r="L5" s="4"/>
      <c r="M5" s="12">
        <v>0</v>
      </c>
      <c r="N5" s="3"/>
      <c r="O5" s="3">
        <v>1.2891139657980581E-4</v>
      </c>
      <c r="P5" s="4">
        <v>1</v>
      </c>
      <c r="Q5" s="4">
        <v>1</v>
      </c>
      <c r="R5" s="4">
        <v>3</v>
      </c>
      <c r="S5" s="4">
        <v>3</v>
      </c>
      <c r="T5" s="4"/>
      <c r="U5" s="4"/>
      <c r="V5" s="30"/>
      <c r="W5" s="31"/>
    </row>
    <row r="6" spans="1:23" x14ac:dyDescent="0.25">
      <c r="A6" s="2" t="s">
        <v>96</v>
      </c>
      <c r="B6" s="4">
        <v>122</v>
      </c>
      <c r="C6" s="4">
        <v>21650</v>
      </c>
      <c r="D6" s="4">
        <v>21650</v>
      </c>
      <c r="E6" s="4">
        <v>112</v>
      </c>
      <c r="F6" s="4">
        <v>20546</v>
      </c>
      <c r="G6" s="4">
        <v>992</v>
      </c>
      <c r="H6" s="11"/>
      <c r="I6" s="10"/>
      <c r="J6" s="34" t="s">
        <v>5</v>
      </c>
      <c r="K6" s="4"/>
      <c r="L6" s="4"/>
      <c r="M6" s="12">
        <v>0</v>
      </c>
      <c r="N6" s="3"/>
      <c r="O6" s="3">
        <v>7.837494344152753E-5</v>
      </c>
      <c r="P6" s="4">
        <v>1</v>
      </c>
      <c r="Q6" s="4">
        <v>1</v>
      </c>
      <c r="R6" s="4">
        <v>1</v>
      </c>
      <c r="S6" s="4">
        <v>1</v>
      </c>
      <c r="T6" s="4"/>
      <c r="U6" s="4"/>
      <c r="V6" s="30"/>
      <c r="W6" s="31"/>
    </row>
    <row r="7" spans="1:23" x14ac:dyDescent="0.25">
      <c r="A7" s="2" t="s">
        <v>98</v>
      </c>
      <c r="B7" s="4">
        <v>7267</v>
      </c>
      <c r="C7" s="4">
        <v>454131</v>
      </c>
      <c r="D7" s="4">
        <v>454131</v>
      </c>
      <c r="E7" s="4">
        <v>14536</v>
      </c>
      <c r="F7" s="4">
        <v>381451</v>
      </c>
      <c r="G7" s="4">
        <v>58144</v>
      </c>
      <c r="H7" s="11"/>
      <c r="I7" s="10"/>
      <c r="J7" s="34" t="s">
        <v>5</v>
      </c>
      <c r="K7" s="4"/>
      <c r="L7" s="4"/>
      <c r="M7" s="12">
        <v>0</v>
      </c>
      <c r="N7" s="3"/>
      <c r="O7" s="3">
        <v>1.6439949856833413E-3</v>
      </c>
      <c r="P7" s="4">
        <v>1</v>
      </c>
      <c r="Q7" s="4">
        <v>1</v>
      </c>
      <c r="R7" s="4">
        <v>1</v>
      </c>
      <c r="S7" s="4">
        <v>1</v>
      </c>
      <c r="T7" s="4"/>
      <c r="U7" s="4"/>
      <c r="V7" s="30"/>
      <c r="W7" s="31"/>
    </row>
    <row r="8" spans="1:23" x14ac:dyDescent="0.25">
      <c r="A8" s="2" t="s">
        <v>100</v>
      </c>
      <c r="B8" s="4">
        <v>9</v>
      </c>
      <c r="C8" s="4">
        <v>35030</v>
      </c>
      <c r="D8" s="4">
        <v>35030</v>
      </c>
      <c r="E8" s="4">
        <v>48</v>
      </c>
      <c r="F8" s="4">
        <v>34790</v>
      </c>
      <c r="G8" s="4">
        <v>192</v>
      </c>
      <c r="H8" s="11"/>
      <c r="I8" s="10"/>
      <c r="J8" s="34" t="s">
        <v>2</v>
      </c>
      <c r="K8" s="4"/>
      <c r="L8" s="4"/>
      <c r="M8" s="12">
        <v>0</v>
      </c>
      <c r="N8" s="3"/>
      <c r="O8" s="3">
        <v>1.2681174451532147E-4</v>
      </c>
      <c r="P8" s="4">
        <v>1</v>
      </c>
      <c r="Q8" s="4">
        <v>1</v>
      </c>
      <c r="R8" s="4">
        <v>4</v>
      </c>
      <c r="S8" s="4">
        <v>4</v>
      </c>
      <c r="T8" s="4"/>
      <c r="U8" s="4"/>
      <c r="V8" s="30"/>
      <c r="W8" s="31"/>
    </row>
    <row r="9" spans="1:23" x14ac:dyDescent="0.25">
      <c r="A9" s="2" t="s">
        <v>102</v>
      </c>
      <c r="B9" s="4">
        <v>2</v>
      </c>
      <c r="C9" s="4">
        <v>17192</v>
      </c>
      <c r="D9" s="4">
        <v>17192</v>
      </c>
      <c r="E9" s="4">
        <v>8</v>
      </c>
      <c r="F9" s="4">
        <v>17152</v>
      </c>
      <c r="G9" s="4">
        <v>32</v>
      </c>
      <c r="H9" s="11"/>
      <c r="I9" s="10"/>
      <c r="J9" s="34" t="s">
        <v>5</v>
      </c>
      <c r="K9" s="4"/>
      <c r="L9" s="4"/>
      <c r="M9" s="12">
        <v>0</v>
      </c>
      <c r="N9" s="3"/>
      <c r="O9" s="3">
        <v>6.2236583263128935E-5</v>
      </c>
      <c r="P9" s="4">
        <v>1</v>
      </c>
      <c r="Q9" s="4">
        <v>1</v>
      </c>
      <c r="R9" s="4">
        <v>1</v>
      </c>
      <c r="S9" s="4">
        <v>1</v>
      </c>
      <c r="T9" s="4"/>
      <c r="U9" s="4"/>
      <c r="V9" s="30"/>
      <c r="W9" s="31"/>
    </row>
    <row r="10" spans="1:23" x14ac:dyDescent="0.25">
      <c r="A10" s="2" t="s">
        <v>104</v>
      </c>
      <c r="B10" s="4">
        <v>2</v>
      </c>
      <c r="C10" s="4">
        <v>17224</v>
      </c>
      <c r="D10" s="4">
        <v>17224</v>
      </c>
      <c r="E10" s="4">
        <v>8</v>
      </c>
      <c r="F10" s="4">
        <v>17184</v>
      </c>
      <c r="G10" s="4">
        <v>32</v>
      </c>
      <c r="H10" s="11"/>
      <c r="I10" s="10"/>
      <c r="J10" s="34" t="s">
        <v>5</v>
      </c>
      <c r="K10" s="4"/>
      <c r="L10" s="4"/>
      <c r="M10" s="12">
        <v>0</v>
      </c>
      <c r="N10" s="3"/>
      <c r="O10" s="3">
        <v>6.2352426135652212E-5</v>
      </c>
      <c r="P10" s="4">
        <v>1</v>
      </c>
      <c r="Q10" s="4">
        <v>1</v>
      </c>
      <c r="R10" s="4">
        <v>1</v>
      </c>
      <c r="S10" s="4">
        <v>1</v>
      </c>
      <c r="T10" s="4"/>
      <c r="U10" s="4"/>
      <c r="V10" s="30"/>
      <c r="W10" s="31"/>
    </row>
    <row r="11" spans="1:23" x14ac:dyDescent="0.25">
      <c r="A11" s="2" t="s">
        <v>106</v>
      </c>
      <c r="B11" s="4">
        <v>4</v>
      </c>
      <c r="C11" s="4">
        <v>17262</v>
      </c>
      <c r="D11" s="4">
        <v>17262</v>
      </c>
      <c r="E11" s="4">
        <v>8</v>
      </c>
      <c r="F11" s="4">
        <v>17206</v>
      </c>
      <c r="G11" s="4">
        <v>48</v>
      </c>
      <c r="H11" s="11"/>
      <c r="I11" s="10"/>
      <c r="J11" s="34" t="s">
        <v>5</v>
      </c>
      <c r="K11" s="4"/>
      <c r="L11" s="4"/>
      <c r="M11" s="12">
        <v>0</v>
      </c>
      <c r="N11" s="3"/>
      <c r="O11" s="3">
        <v>6.2489989546773601E-5</v>
      </c>
      <c r="P11" s="4">
        <v>1</v>
      </c>
      <c r="Q11" s="4">
        <v>1</v>
      </c>
      <c r="R11" s="4">
        <v>1</v>
      </c>
      <c r="S11" s="4">
        <v>1</v>
      </c>
      <c r="T11" s="4"/>
      <c r="U11" s="4"/>
      <c r="V11" s="30"/>
      <c r="W11" s="31"/>
    </row>
    <row r="12" spans="1:23" x14ac:dyDescent="0.25">
      <c r="A12" s="2" t="s">
        <v>108</v>
      </c>
      <c r="B12" s="4">
        <v>2</v>
      </c>
      <c r="C12" s="4">
        <v>17192</v>
      </c>
      <c r="D12" s="4">
        <v>17192</v>
      </c>
      <c r="E12" s="4">
        <v>8</v>
      </c>
      <c r="F12" s="4">
        <v>17152</v>
      </c>
      <c r="G12" s="4">
        <v>32</v>
      </c>
      <c r="H12" s="11"/>
      <c r="I12" s="10"/>
      <c r="J12" s="34" t="s">
        <v>5</v>
      </c>
      <c r="K12" s="4"/>
      <c r="L12" s="4"/>
      <c r="M12" s="12">
        <v>0</v>
      </c>
      <c r="N12" s="3"/>
      <c r="O12" s="3">
        <v>6.2236583263128935E-5</v>
      </c>
      <c r="P12" s="4">
        <v>1</v>
      </c>
      <c r="Q12" s="4">
        <v>1</v>
      </c>
      <c r="R12" s="4">
        <v>1</v>
      </c>
      <c r="S12" s="4">
        <v>1</v>
      </c>
      <c r="T12" s="4"/>
      <c r="U12" s="4"/>
      <c r="V12" s="30"/>
      <c r="W12" s="31"/>
    </row>
    <row r="13" spans="1:23" x14ac:dyDescent="0.25">
      <c r="A13" s="2" t="s">
        <v>136</v>
      </c>
      <c r="B13" s="4">
        <v>12</v>
      </c>
      <c r="C13" s="4">
        <v>35956</v>
      </c>
      <c r="D13" s="4">
        <v>35956</v>
      </c>
      <c r="E13" s="4">
        <v>24</v>
      </c>
      <c r="F13" s="4">
        <v>35660</v>
      </c>
      <c r="G13" s="4">
        <v>272</v>
      </c>
      <c r="H13" s="11"/>
      <c r="I13" s="10"/>
      <c r="J13" s="34" t="s">
        <v>2</v>
      </c>
      <c r="K13" s="4"/>
      <c r="L13" s="4"/>
      <c r="M13" s="12">
        <v>0</v>
      </c>
      <c r="N13" s="3"/>
      <c r="O13" s="3">
        <v>1.301639476389637E-4</v>
      </c>
      <c r="P13" s="4">
        <v>1</v>
      </c>
      <c r="Q13" s="4">
        <v>1</v>
      </c>
      <c r="R13" s="4">
        <v>3</v>
      </c>
      <c r="S13" s="4">
        <v>3</v>
      </c>
      <c r="T13" s="4"/>
      <c r="U13" s="4"/>
      <c r="V13" s="30"/>
      <c r="W13" s="31"/>
    </row>
    <row r="14" spans="1:23" x14ac:dyDescent="0.25">
      <c r="A14" s="2" t="s">
        <v>300</v>
      </c>
      <c r="B14" s="4">
        <v>5</v>
      </c>
      <c r="C14" s="4">
        <v>17270</v>
      </c>
      <c r="D14" s="4">
        <v>17270</v>
      </c>
      <c r="E14" s="4">
        <v>8</v>
      </c>
      <c r="F14" s="4">
        <v>17214</v>
      </c>
      <c r="G14" s="4">
        <v>48</v>
      </c>
      <c r="H14" s="11"/>
      <c r="I14" s="10"/>
      <c r="J14" s="34" t="s">
        <v>5</v>
      </c>
      <c r="K14" s="4"/>
      <c r="L14" s="4"/>
      <c r="M14" s="12">
        <v>0</v>
      </c>
      <c r="N14" s="3"/>
      <c r="O14" s="3">
        <v>6.2518950264904417E-5</v>
      </c>
      <c r="P14" s="4">
        <v>1</v>
      </c>
      <c r="Q14" s="4">
        <v>1</v>
      </c>
      <c r="R14" s="4">
        <v>1</v>
      </c>
      <c r="S14" s="4">
        <v>1</v>
      </c>
      <c r="T14" s="4"/>
      <c r="U14" s="4"/>
      <c r="V14" s="30"/>
      <c r="W14" s="31"/>
    </row>
    <row r="15" spans="1:23" x14ac:dyDescent="0.25">
      <c r="A15" s="2" t="s">
        <v>302</v>
      </c>
      <c r="B15" s="4">
        <v>206</v>
      </c>
      <c r="C15" s="4">
        <v>29670</v>
      </c>
      <c r="D15" s="4">
        <v>29670</v>
      </c>
      <c r="E15" s="4">
        <v>208</v>
      </c>
      <c r="F15" s="4">
        <v>27798</v>
      </c>
      <c r="G15" s="4">
        <v>1664</v>
      </c>
      <c r="H15" s="11"/>
      <c r="I15" s="10"/>
      <c r="J15" s="34" t="s">
        <v>5</v>
      </c>
      <c r="K15" s="4"/>
      <c r="L15" s="4"/>
      <c r="M15" s="12">
        <v>3</v>
      </c>
      <c r="N15" s="3"/>
      <c r="O15" s="3">
        <v>1.0740806336767307E-4</v>
      </c>
      <c r="P15" s="4">
        <v>1</v>
      </c>
      <c r="Q15" s="4">
        <v>1</v>
      </c>
      <c r="R15" s="4">
        <v>1</v>
      </c>
      <c r="S15" s="4">
        <v>1</v>
      </c>
      <c r="T15" s="4"/>
      <c r="U15" s="4"/>
      <c r="V15" s="30"/>
      <c r="W15" s="31"/>
    </row>
    <row r="16" spans="1:23" x14ac:dyDescent="0.25">
      <c r="A16" s="2" t="s">
        <v>196</v>
      </c>
      <c r="B16" s="4">
        <v>1869296</v>
      </c>
      <c r="C16" s="4">
        <v>39437527</v>
      </c>
      <c r="D16" s="4">
        <v>39437183</v>
      </c>
      <c r="E16" s="4">
        <v>10089224</v>
      </c>
      <c r="F16" s="4">
        <v>24168711</v>
      </c>
      <c r="G16" s="4">
        <v>5179248</v>
      </c>
      <c r="H16" s="11"/>
      <c r="I16" s="10"/>
      <c r="J16" s="34" t="s">
        <v>6</v>
      </c>
      <c r="K16" s="4"/>
      <c r="L16" s="4">
        <v>344</v>
      </c>
      <c r="M16" s="12">
        <v>0</v>
      </c>
      <c r="N16" s="3"/>
      <c r="O16" s="3">
        <v>0.14276738790294297</v>
      </c>
      <c r="P16" s="4">
        <v>1</v>
      </c>
      <c r="Q16" s="4">
        <v>1</v>
      </c>
      <c r="R16" s="4">
        <v>22</v>
      </c>
      <c r="S16" s="4">
        <v>22</v>
      </c>
      <c r="T16" s="4"/>
      <c r="U16" s="4"/>
      <c r="V16" s="30"/>
      <c r="W16" s="31"/>
    </row>
    <row r="17" spans="1:23" x14ac:dyDescent="0.25">
      <c r="A17" s="2" t="s">
        <v>306</v>
      </c>
      <c r="B17" s="4">
        <v>508282</v>
      </c>
      <c r="C17" s="4">
        <v>20143792</v>
      </c>
      <c r="D17" s="4">
        <v>20143784</v>
      </c>
      <c r="E17" s="4">
        <v>3933808</v>
      </c>
      <c r="F17" s="4">
        <v>12999560</v>
      </c>
      <c r="G17" s="4">
        <v>3210416</v>
      </c>
      <c r="H17" s="11"/>
      <c r="I17" s="10"/>
      <c r="J17" s="34" t="s">
        <v>6</v>
      </c>
      <c r="K17" s="4"/>
      <c r="L17" s="4">
        <v>8</v>
      </c>
      <c r="M17" s="12">
        <v>0</v>
      </c>
      <c r="N17" s="3"/>
      <c r="O17" s="3">
        <v>7.2922335274729549E-2</v>
      </c>
      <c r="P17" s="4">
        <v>1</v>
      </c>
      <c r="Q17" s="4">
        <v>1</v>
      </c>
      <c r="R17" s="4">
        <v>19</v>
      </c>
      <c r="S17" s="4">
        <v>19</v>
      </c>
      <c r="T17" s="4"/>
      <c r="U17" s="4"/>
      <c r="V17" s="30"/>
      <c r="W17" s="31"/>
    </row>
    <row r="18" spans="1:23" x14ac:dyDescent="0.25">
      <c r="A18" s="2" t="s">
        <v>309</v>
      </c>
      <c r="B18" s="4">
        <v>2</v>
      </c>
      <c r="C18" s="4">
        <v>17338</v>
      </c>
      <c r="D18" s="4">
        <v>17338</v>
      </c>
      <c r="E18" s="4">
        <v>16</v>
      </c>
      <c r="F18" s="4">
        <v>17274</v>
      </c>
      <c r="G18" s="4">
        <v>48</v>
      </c>
      <c r="H18" s="11"/>
      <c r="I18" s="10"/>
      <c r="J18" s="34" t="s">
        <v>2</v>
      </c>
      <c r="K18" s="4"/>
      <c r="L18" s="4"/>
      <c r="M18" s="12">
        <v>0</v>
      </c>
      <c r="N18" s="3"/>
      <c r="O18" s="3">
        <v>6.2765116369016365E-5</v>
      </c>
      <c r="P18" s="4">
        <v>1</v>
      </c>
      <c r="Q18" s="4">
        <v>1</v>
      </c>
      <c r="R18" s="4">
        <v>2</v>
      </c>
      <c r="S18" s="4">
        <v>2</v>
      </c>
      <c r="T18" s="4"/>
      <c r="U18" s="4"/>
      <c r="V18" s="30"/>
      <c r="W18" s="31"/>
    </row>
    <row r="19" spans="1:23" x14ac:dyDescent="0.25">
      <c r="A19" s="2" t="s">
        <v>314</v>
      </c>
      <c r="B19" s="4">
        <v>9</v>
      </c>
      <c r="C19" s="4">
        <v>36278</v>
      </c>
      <c r="D19" s="4">
        <v>36278</v>
      </c>
      <c r="E19" s="4">
        <v>40</v>
      </c>
      <c r="F19" s="4">
        <v>36006</v>
      </c>
      <c r="G19" s="4">
        <v>232</v>
      </c>
      <c r="H19" s="11"/>
      <c r="I19" s="10"/>
      <c r="J19" s="34" t="s">
        <v>2</v>
      </c>
      <c r="K19" s="4"/>
      <c r="L19" s="4"/>
      <c r="M19" s="12">
        <v>0</v>
      </c>
      <c r="N19" s="3"/>
      <c r="O19" s="3">
        <v>1.3132961654372915E-4</v>
      </c>
      <c r="P19" s="4">
        <v>1</v>
      </c>
      <c r="Q19" s="4">
        <v>1</v>
      </c>
      <c r="R19" s="4">
        <v>4</v>
      </c>
      <c r="S19" s="4">
        <v>4</v>
      </c>
      <c r="T19" s="4"/>
      <c r="U19" s="4"/>
      <c r="V19" s="30"/>
      <c r="W19" s="31"/>
    </row>
    <row r="20" spans="1:23" x14ac:dyDescent="0.25">
      <c r="A20" s="2" t="s">
        <v>323</v>
      </c>
      <c r="B20" s="4">
        <v>2</v>
      </c>
      <c r="C20" s="4">
        <v>17334</v>
      </c>
      <c r="D20" s="4">
        <v>17334</v>
      </c>
      <c r="E20" s="4">
        <v>16</v>
      </c>
      <c r="F20" s="4">
        <v>17270</v>
      </c>
      <c r="G20" s="4">
        <v>48</v>
      </c>
      <c r="H20" s="11"/>
      <c r="I20" s="10"/>
      <c r="J20" s="34" t="s">
        <v>2</v>
      </c>
      <c r="K20" s="4"/>
      <c r="L20" s="4"/>
      <c r="M20" s="12">
        <v>0</v>
      </c>
      <c r="N20" s="3"/>
      <c r="O20" s="3">
        <v>6.2750636009950957E-5</v>
      </c>
      <c r="P20" s="4">
        <v>1</v>
      </c>
      <c r="Q20" s="4">
        <v>1</v>
      </c>
      <c r="R20" s="4">
        <v>2</v>
      </c>
      <c r="S20" s="4">
        <v>2</v>
      </c>
      <c r="T20" s="4"/>
      <c r="U20" s="4"/>
      <c r="V20" s="30"/>
      <c r="W20" s="31"/>
    </row>
    <row r="21" spans="1:23" x14ac:dyDescent="0.25">
      <c r="A21" s="2" t="s">
        <v>328</v>
      </c>
      <c r="B21" s="4">
        <v>3</v>
      </c>
      <c r="C21" s="4">
        <v>17380</v>
      </c>
      <c r="D21" s="4">
        <v>17380</v>
      </c>
      <c r="E21" s="4">
        <v>16</v>
      </c>
      <c r="F21" s="4">
        <v>17316</v>
      </c>
      <c r="G21" s="4">
        <v>48</v>
      </c>
      <c r="H21" s="11"/>
      <c r="I21" s="10"/>
      <c r="J21" s="34" t="s">
        <v>2</v>
      </c>
      <c r="K21" s="4"/>
      <c r="L21" s="4"/>
      <c r="M21" s="12">
        <v>0</v>
      </c>
      <c r="N21" s="3"/>
      <c r="O21" s="3">
        <v>6.2917160139203162E-5</v>
      </c>
      <c r="P21" s="4">
        <v>1</v>
      </c>
      <c r="Q21" s="4">
        <v>1</v>
      </c>
      <c r="R21" s="4">
        <v>2</v>
      </c>
      <c r="S21" s="4">
        <v>2</v>
      </c>
      <c r="T21" s="4"/>
      <c r="U21" s="4"/>
      <c r="V21" s="30"/>
      <c r="W21" s="31"/>
    </row>
    <row r="22" spans="1:23" x14ac:dyDescent="0.25">
      <c r="A22" s="2" t="s">
        <v>338</v>
      </c>
      <c r="B22" s="4">
        <v>6</v>
      </c>
      <c r="C22" s="4">
        <v>17554</v>
      </c>
      <c r="D22" s="4">
        <v>17554</v>
      </c>
      <c r="E22" s="4">
        <v>16</v>
      </c>
      <c r="F22" s="4">
        <v>17450</v>
      </c>
      <c r="G22" s="4">
        <v>88</v>
      </c>
      <c r="H22" s="11"/>
      <c r="I22" s="10"/>
      <c r="J22" s="34" t="s">
        <v>2</v>
      </c>
      <c r="K22" s="4"/>
      <c r="L22" s="4"/>
      <c r="M22" s="12">
        <v>0</v>
      </c>
      <c r="N22" s="3"/>
      <c r="O22" s="3">
        <v>6.3547055758548474E-5</v>
      </c>
      <c r="P22" s="4">
        <v>1</v>
      </c>
      <c r="Q22" s="4">
        <v>1</v>
      </c>
      <c r="R22" s="4">
        <v>2</v>
      </c>
      <c r="S22" s="4">
        <v>2</v>
      </c>
      <c r="T22" s="4"/>
      <c r="U22" s="4"/>
      <c r="V22" s="30"/>
      <c r="W22" s="31"/>
    </row>
    <row r="23" spans="1:23" x14ac:dyDescent="0.25">
      <c r="A23" s="2" t="s">
        <v>113</v>
      </c>
      <c r="B23" s="4">
        <v>537627</v>
      </c>
      <c r="C23" s="4">
        <v>115535453</v>
      </c>
      <c r="D23" s="4">
        <v>115521541</v>
      </c>
      <c r="E23" s="4">
        <v>11187648</v>
      </c>
      <c r="F23" s="4">
        <v>87729189</v>
      </c>
      <c r="G23" s="4">
        <v>16604704</v>
      </c>
      <c r="H23" s="11"/>
      <c r="I23" s="10"/>
      <c r="J23" s="34" t="s">
        <v>6</v>
      </c>
      <c r="K23" s="4"/>
      <c r="L23" s="4">
        <v>13912</v>
      </c>
      <c r="M23" s="12">
        <v>0</v>
      </c>
      <c r="N23" s="3"/>
      <c r="O23" s="3">
        <v>0.41824871105617845</v>
      </c>
      <c r="P23" s="4">
        <v>1</v>
      </c>
      <c r="Q23" s="4">
        <v>1</v>
      </c>
      <c r="R23" s="4">
        <v>43</v>
      </c>
      <c r="S23" s="4">
        <v>43</v>
      </c>
      <c r="T23" s="4"/>
      <c r="U23" s="4"/>
      <c r="V23" s="30"/>
      <c r="W23" s="31"/>
    </row>
    <row r="24" spans="1:23" x14ac:dyDescent="0.25">
      <c r="A24" s="2" t="s">
        <v>352</v>
      </c>
      <c r="B24" s="4">
        <v>5</v>
      </c>
      <c r="C24" s="4">
        <v>35126</v>
      </c>
      <c r="D24" s="4">
        <v>35126</v>
      </c>
      <c r="E24" s="4">
        <v>24</v>
      </c>
      <c r="F24" s="4">
        <v>34982</v>
      </c>
      <c r="G24" s="4">
        <v>120</v>
      </c>
      <c r="H24" s="11"/>
      <c r="I24" s="10"/>
      <c r="J24" s="34" t="s">
        <v>2</v>
      </c>
      <c r="K24" s="4"/>
      <c r="L24" s="4"/>
      <c r="M24" s="12">
        <v>0</v>
      </c>
      <c r="N24" s="3"/>
      <c r="O24" s="3">
        <v>1.2715927313289128E-4</v>
      </c>
      <c r="P24" s="4">
        <v>1</v>
      </c>
      <c r="Q24" s="4">
        <v>1</v>
      </c>
      <c r="R24" s="4">
        <v>3</v>
      </c>
      <c r="S24" s="4">
        <v>3</v>
      </c>
      <c r="T24" s="4"/>
      <c r="U24" s="4"/>
      <c r="V24" s="30"/>
      <c r="W24" s="31"/>
    </row>
    <row r="25" spans="1:23" x14ac:dyDescent="0.25">
      <c r="A25" s="2" t="s">
        <v>356</v>
      </c>
      <c r="B25" s="4">
        <v>427623</v>
      </c>
      <c r="C25" s="4">
        <v>14660732</v>
      </c>
      <c r="D25" s="4">
        <v>14660732</v>
      </c>
      <c r="E25" s="4">
        <v>1140336</v>
      </c>
      <c r="F25" s="4">
        <v>10099404</v>
      </c>
      <c r="G25" s="4">
        <v>3420992</v>
      </c>
      <c r="H25" s="11"/>
      <c r="I25" s="10"/>
      <c r="J25" s="34" t="s">
        <v>5</v>
      </c>
      <c r="K25" s="4"/>
      <c r="L25" s="4"/>
      <c r="M25" s="12">
        <v>0</v>
      </c>
      <c r="N25" s="3"/>
      <c r="O25" s="3">
        <v>5.3073165880433849E-2</v>
      </c>
      <c r="P25" s="4">
        <v>1</v>
      </c>
      <c r="Q25" s="4">
        <v>1</v>
      </c>
      <c r="R25" s="4">
        <v>1</v>
      </c>
      <c r="S25" s="4">
        <v>1</v>
      </c>
      <c r="T25" s="4"/>
      <c r="U25" s="4"/>
      <c r="V25" s="30"/>
      <c r="W25" s="31"/>
    </row>
    <row r="26" spans="1:23" x14ac:dyDescent="0.25">
      <c r="A26" s="2" t="s">
        <v>1</v>
      </c>
      <c r="B26" s="4">
        <v>3778127</v>
      </c>
      <c r="C26" s="4">
        <v>276232876</v>
      </c>
      <c r="D26" s="4">
        <v>275064076</v>
      </c>
      <c r="E26" s="4">
        <v>33870568</v>
      </c>
      <c r="F26" s="4">
        <v>197416540</v>
      </c>
      <c r="G26" s="4">
        <v>43776968</v>
      </c>
      <c r="H26" s="11"/>
      <c r="I26" s="10"/>
      <c r="J26" s="34" t="s">
        <v>2</v>
      </c>
      <c r="K26" s="4"/>
      <c r="L26" s="4">
        <v>1168800</v>
      </c>
      <c r="M26" s="12">
        <v>3</v>
      </c>
      <c r="N26" s="3"/>
      <c r="O26" s="3">
        <v>0.99998780753766692</v>
      </c>
      <c r="P26" s="4">
        <v>22</v>
      </c>
      <c r="Q26" s="4">
        <v>22</v>
      </c>
      <c r="R26" s="4">
        <v>163</v>
      </c>
      <c r="S26" s="4">
        <v>163</v>
      </c>
      <c r="T26" s="4"/>
      <c r="U26" s="4"/>
      <c r="V26" s="30"/>
      <c r="W26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16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74" bestFit="1" customWidth="1"/>
    <col min="2" max="2" width="9.140625" bestFit="1" customWidth="1"/>
    <col min="3" max="3" width="10.5703125" bestFit="1" customWidth="1"/>
    <col min="4" max="4" width="17.85546875" bestFit="1" customWidth="1"/>
    <col min="5" max="5" width="10.7109375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12</v>
      </c>
      <c r="B1" t="s" vm="1">
        <v>13</v>
      </c>
    </row>
    <row r="3" spans="1:15" x14ac:dyDescent="0.25">
      <c r="A3" s="1" t="s">
        <v>0</v>
      </c>
      <c r="B3" t="s">
        <v>15</v>
      </c>
      <c r="C3" t="s">
        <v>33</v>
      </c>
      <c r="D3" t="s">
        <v>35</v>
      </c>
      <c r="E3" t="s">
        <v>3</v>
      </c>
      <c r="F3" t="s">
        <v>37</v>
      </c>
      <c r="G3" t="s">
        <v>36</v>
      </c>
      <c r="H3" t="s">
        <v>9</v>
      </c>
      <c r="I3" t="s">
        <v>11</v>
      </c>
      <c r="J3" t="s">
        <v>4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</row>
    <row r="4" spans="1:15" x14ac:dyDescent="0.25">
      <c r="A4" s="2" t="s">
        <v>358</v>
      </c>
      <c r="B4" s="4">
        <v>537627</v>
      </c>
      <c r="C4" s="4">
        <v>425585</v>
      </c>
      <c r="D4" s="4">
        <v>25083260</v>
      </c>
      <c r="E4" s="4">
        <v>1390336</v>
      </c>
      <c r="F4" s="4">
        <v>3404688</v>
      </c>
      <c r="G4" s="4">
        <v>20288236</v>
      </c>
      <c r="H4" s="3">
        <v>9.0803652832754267E-2</v>
      </c>
      <c r="I4" s="4">
        <v>1</v>
      </c>
      <c r="J4" s="34" t="s">
        <v>5</v>
      </c>
      <c r="K4" s="4">
        <v>1</v>
      </c>
      <c r="L4" s="4"/>
      <c r="M4" s="4"/>
      <c r="N4" s="30"/>
      <c r="O4" s="31"/>
    </row>
    <row r="5" spans="1:15" x14ac:dyDescent="0.25">
      <c r="A5" s="2" t="s">
        <v>359</v>
      </c>
      <c r="B5" s="4">
        <v>537627</v>
      </c>
      <c r="C5" s="4">
        <v>416877</v>
      </c>
      <c r="D5" s="4">
        <v>24935172</v>
      </c>
      <c r="E5" s="4">
        <v>1390336</v>
      </c>
      <c r="F5" s="4">
        <v>3335024</v>
      </c>
      <c r="G5" s="4">
        <v>20209812</v>
      </c>
      <c r="H5" s="3">
        <v>9.0267560979434697E-2</v>
      </c>
      <c r="I5" s="4">
        <v>1</v>
      </c>
      <c r="J5" s="34" t="s">
        <v>5</v>
      </c>
      <c r="K5" s="4">
        <v>1</v>
      </c>
      <c r="L5" s="4"/>
      <c r="M5" s="4"/>
      <c r="N5" s="30"/>
      <c r="O5" s="31"/>
    </row>
    <row r="6" spans="1:15" x14ac:dyDescent="0.25">
      <c r="A6" s="2" t="s">
        <v>360</v>
      </c>
      <c r="B6" s="4">
        <v>1869296</v>
      </c>
      <c r="C6" s="4">
        <v>427988</v>
      </c>
      <c r="D6" s="4">
        <v>21587982</v>
      </c>
      <c r="E6" s="4">
        <v>4984792</v>
      </c>
      <c r="F6" s="4">
        <v>3423920</v>
      </c>
      <c r="G6" s="4">
        <v>13179270</v>
      </c>
      <c r="H6" s="3">
        <v>7.8150432714397894E-2</v>
      </c>
      <c r="I6" s="4">
        <v>1</v>
      </c>
      <c r="J6" s="34" t="s">
        <v>5</v>
      </c>
      <c r="K6" s="4">
        <v>1</v>
      </c>
      <c r="L6" s="4"/>
      <c r="M6" s="4"/>
      <c r="N6" s="30"/>
      <c r="O6" s="31"/>
    </row>
    <row r="7" spans="1:15" x14ac:dyDescent="0.25">
      <c r="A7" s="2" t="s">
        <v>361</v>
      </c>
      <c r="B7" s="4">
        <v>537627</v>
      </c>
      <c r="C7" s="4">
        <v>351454</v>
      </c>
      <c r="D7" s="4">
        <v>15742240</v>
      </c>
      <c r="E7" s="4">
        <v>1388464</v>
      </c>
      <c r="F7" s="4">
        <v>2811648</v>
      </c>
      <c r="G7" s="4">
        <v>11542128</v>
      </c>
      <c r="H7" s="3">
        <v>5.6988321923462003E-2</v>
      </c>
      <c r="I7" s="4">
        <v>1</v>
      </c>
      <c r="J7" s="34" t="s">
        <v>5</v>
      </c>
      <c r="K7" s="4">
        <v>1</v>
      </c>
      <c r="L7" s="4"/>
      <c r="M7" s="4"/>
      <c r="N7" s="30"/>
      <c r="O7" s="31"/>
    </row>
    <row r="8" spans="1:15" x14ac:dyDescent="0.25">
      <c r="A8" s="2" t="s">
        <v>362</v>
      </c>
      <c r="B8" s="4">
        <v>537627</v>
      </c>
      <c r="C8" s="4">
        <v>343513</v>
      </c>
      <c r="D8" s="4">
        <v>15593808</v>
      </c>
      <c r="E8" s="4">
        <v>1388456</v>
      </c>
      <c r="F8" s="4">
        <v>2748112</v>
      </c>
      <c r="G8" s="4">
        <v>11457240</v>
      </c>
      <c r="H8" s="3">
        <v>5.6450984759262801E-2</v>
      </c>
      <c r="I8" s="4">
        <v>1</v>
      </c>
      <c r="J8" s="34" t="s">
        <v>5</v>
      </c>
      <c r="K8" s="4">
        <v>1</v>
      </c>
      <c r="L8" s="4"/>
      <c r="M8" s="4"/>
      <c r="N8" s="30"/>
      <c r="O8" s="31"/>
    </row>
    <row r="9" spans="1:15" x14ac:dyDescent="0.25">
      <c r="A9" s="2" t="s">
        <v>363</v>
      </c>
      <c r="B9" s="4">
        <v>427631</v>
      </c>
      <c r="C9" s="4">
        <v>351156</v>
      </c>
      <c r="D9" s="4">
        <v>15458160</v>
      </c>
      <c r="E9" s="4">
        <v>1105936</v>
      </c>
      <c r="F9" s="4">
        <v>2809264</v>
      </c>
      <c r="G9" s="4">
        <v>11542960</v>
      </c>
      <c r="H9" s="3">
        <v>5.5959926822636639E-2</v>
      </c>
      <c r="I9" s="4">
        <v>1</v>
      </c>
      <c r="J9" s="34" t="s">
        <v>5</v>
      </c>
      <c r="K9" s="4">
        <v>1</v>
      </c>
      <c r="L9" s="4"/>
      <c r="M9" s="4"/>
      <c r="N9" s="30"/>
      <c r="O9" s="31"/>
    </row>
    <row r="10" spans="1:15" x14ac:dyDescent="0.25">
      <c r="A10" s="2" t="s">
        <v>364</v>
      </c>
      <c r="B10" s="4">
        <v>427631</v>
      </c>
      <c r="C10" s="4">
        <v>351156</v>
      </c>
      <c r="D10" s="4">
        <v>15455352</v>
      </c>
      <c r="E10" s="4">
        <v>1105936</v>
      </c>
      <c r="F10" s="4">
        <v>2809264</v>
      </c>
      <c r="G10" s="4">
        <v>11540152</v>
      </c>
      <c r="H10" s="3">
        <v>5.5949761610572725E-2</v>
      </c>
      <c r="I10" s="4">
        <v>1</v>
      </c>
      <c r="J10" s="34" t="s">
        <v>5</v>
      </c>
      <c r="K10" s="4">
        <v>1</v>
      </c>
      <c r="L10" s="4"/>
      <c r="M10" s="4"/>
      <c r="N10" s="30"/>
      <c r="O10" s="31"/>
    </row>
    <row r="11" spans="1:15" x14ac:dyDescent="0.25">
      <c r="A11" s="2" t="s">
        <v>365</v>
      </c>
      <c r="B11" s="4">
        <v>427631</v>
      </c>
      <c r="C11" s="4">
        <v>427623</v>
      </c>
      <c r="D11" s="4">
        <v>14660748</v>
      </c>
      <c r="E11" s="4">
        <v>1140352</v>
      </c>
      <c r="F11" s="4">
        <v>3420992</v>
      </c>
      <c r="G11" s="4">
        <v>10099404</v>
      </c>
      <c r="H11" s="3">
        <v>5.3073223801870115E-2</v>
      </c>
      <c r="I11" s="4">
        <v>1</v>
      </c>
      <c r="J11" s="34" t="s">
        <v>5</v>
      </c>
      <c r="K11" s="4">
        <v>1</v>
      </c>
      <c r="L11" s="4"/>
      <c r="M11" s="4"/>
      <c r="N11" s="30"/>
      <c r="O11" s="31"/>
    </row>
    <row r="12" spans="1:15" x14ac:dyDescent="0.25">
      <c r="A12" s="2" t="s">
        <v>366</v>
      </c>
      <c r="B12" s="4">
        <v>427623</v>
      </c>
      <c r="C12" s="4">
        <v>427623</v>
      </c>
      <c r="D12" s="4">
        <v>14660732</v>
      </c>
      <c r="E12" s="4">
        <v>1140336</v>
      </c>
      <c r="F12" s="4">
        <v>3420992</v>
      </c>
      <c r="G12" s="4">
        <v>10099404</v>
      </c>
      <c r="H12" s="3">
        <v>5.3073165880433849E-2</v>
      </c>
      <c r="I12" s="4">
        <v>1</v>
      </c>
      <c r="J12" s="34" t="s">
        <v>5</v>
      </c>
      <c r="K12" s="4">
        <v>1</v>
      </c>
      <c r="L12" s="4"/>
      <c r="M12" s="4"/>
      <c r="N12" s="30"/>
      <c r="O12" s="31"/>
    </row>
    <row r="13" spans="1:15" x14ac:dyDescent="0.25">
      <c r="A13" s="2" t="s">
        <v>367</v>
      </c>
      <c r="B13" s="4">
        <v>427631</v>
      </c>
      <c r="C13" s="4">
        <v>288969</v>
      </c>
      <c r="D13" s="4">
        <v>14290952</v>
      </c>
      <c r="E13" s="4">
        <v>1105536</v>
      </c>
      <c r="F13" s="4">
        <v>2311760</v>
      </c>
      <c r="G13" s="4">
        <v>10873656</v>
      </c>
      <c r="H13" s="3">
        <v>5.1734529086632092E-2</v>
      </c>
      <c r="I13" s="4">
        <v>1</v>
      </c>
      <c r="J13" s="34" t="s">
        <v>5</v>
      </c>
      <c r="K13" s="4">
        <v>1</v>
      </c>
      <c r="L13" s="4"/>
      <c r="M13" s="4"/>
      <c r="N13" s="30"/>
      <c r="O13" s="31"/>
    </row>
    <row r="14" spans="1:15" x14ac:dyDescent="0.25">
      <c r="A14" s="2" t="s">
        <v>368</v>
      </c>
      <c r="B14" s="4">
        <v>427631</v>
      </c>
      <c r="C14" s="4">
        <v>287451</v>
      </c>
      <c r="D14" s="4">
        <v>14263052</v>
      </c>
      <c r="E14" s="4">
        <v>1105536</v>
      </c>
      <c r="F14" s="4">
        <v>2299616</v>
      </c>
      <c r="G14" s="4">
        <v>10857900</v>
      </c>
      <c r="H14" s="3">
        <v>5.163352858215086E-2</v>
      </c>
      <c r="I14" s="4">
        <v>1</v>
      </c>
      <c r="J14" s="34" t="s">
        <v>5</v>
      </c>
      <c r="K14" s="4">
        <v>1</v>
      </c>
      <c r="L14" s="4"/>
      <c r="M14" s="4"/>
      <c r="N14" s="30"/>
      <c r="O14" s="31"/>
    </row>
    <row r="15" spans="1:15" x14ac:dyDescent="0.25">
      <c r="A15" s="2" t="s">
        <v>369</v>
      </c>
      <c r="B15" s="4">
        <v>1869296</v>
      </c>
      <c r="C15" s="4">
        <v>200937</v>
      </c>
      <c r="D15" s="4">
        <v>14260532</v>
      </c>
      <c r="E15" s="4">
        <v>2635760</v>
      </c>
      <c r="F15" s="4">
        <v>1607504</v>
      </c>
      <c r="G15" s="4">
        <v>10017268</v>
      </c>
      <c r="H15" s="3">
        <v>5.1624405955939659E-2</v>
      </c>
      <c r="I15" s="4">
        <v>1</v>
      </c>
      <c r="J15" s="34" t="s">
        <v>5</v>
      </c>
      <c r="K15" s="4">
        <v>1</v>
      </c>
      <c r="L15" s="4"/>
      <c r="M15" s="4"/>
      <c r="N15" s="30"/>
      <c r="O15" s="31"/>
    </row>
    <row r="16" spans="1:15" x14ac:dyDescent="0.25">
      <c r="A16" s="2" t="s">
        <v>370</v>
      </c>
      <c r="B16" s="4">
        <v>537627</v>
      </c>
      <c r="C16" s="4">
        <v>226181</v>
      </c>
      <c r="D16" s="4">
        <v>13432728</v>
      </c>
      <c r="E16" s="4">
        <v>1388464</v>
      </c>
      <c r="F16" s="4">
        <v>1809456</v>
      </c>
      <c r="G16" s="4">
        <v>10234808</v>
      </c>
      <c r="H16" s="3">
        <v>4.8627681166994147E-2</v>
      </c>
      <c r="I16" s="4">
        <v>1</v>
      </c>
      <c r="J16" s="34" t="s">
        <v>5</v>
      </c>
      <c r="K16" s="4">
        <v>1</v>
      </c>
      <c r="L16" s="4"/>
      <c r="M16" s="4"/>
      <c r="N16" s="30"/>
      <c r="O16" s="31"/>
    </row>
    <row r="17" spans="1:15" x14ac:dyDescent="0.25">
      <c r="A17" s="2" t="s">
        <v>371</v>
      </c>
      <c r="B17" s="4">
        <v>537627</v>
      </c>
      <c r="C17" s="4">
        <v>201191</v>
      </c>
      <c r="D17" s="4">
        <v>13002240</v>
      </c>
      <c r="E17" s="4">
        <v>1365352</v>
      </c>
      <c r="F17" s="4">
        <v>1609536</v>
      </c>
      <c r="G17" s="4">
        <v>10027352</v>
      </c>
      <c r="H17" s="3">
        <v>4.7069275963656676E-2</v>
      </c>
      <c r="I17" s="4">
        <v>1</v>
      </c>
      <c r="J17" s="34" t="s">
        <v>5</v>
      </c>
      <c r="K17" s="4">
        <v>1</v>
      </c>
      <c r="L17" s="4"/>
      <c r="M17" s="4"/>
      <c r="N17" s="30"/>
      <c r="O17" s="31"/>
    </row>
    <row r="18" spans="1:15" x14ac:dyDescent="0.25">
      <c r="A18" s="2" t="s">
        <v>372</v>
      </c>
      <c r="B18" s="4">
        <v>427631</v>
      </c>
      <c r="C18" s="4">
        <v>192718</v>
      </c>
      <c r="D18" s="4">
        <v>8582044</v>
      </c>
      <c r="E18" s="4">
        <v>1105536</v>
      </c>
      <c r="F18" s="4">
        <v>1541760</v>
      </c>
      <c r="G18" s="4">
        <v>5934748</v>
      </c>
      <c r="H18" s="3">
        <v>3.1067769658785254E-2</v>
      </c>
      <c r="I18" s="4">
        <v>1</v>
      </c>
      <c r="J18" s="34" t="s">
        <v>5</v>
      </c>
      <c r="K18" s="4">
        <v>1</v>
      </c>
      <c r="L18" s="4"/>
      <c r="M18" s="4"/>
      <c r="N18" s="30"/>
      <c r="O18" s="31"/>
    </row>
    <row r="19" spans="1:15" x14ac:dyDescent="0.25">
      <c r="A19" s="2" t="s">
        <v>373</v>
      </c>
      <c r="B19" s="4">
        <v>508282</v>
      </c>
      <c r="C19" s="4">
        <v>148186</v>
      </c>
      <c r="D19" s="4">
        <v>7949608</v>
      </c>
      <c r="E19" s="4">
        <v>1303488</v>
      </c>
      <c r="F19" s="4">
        <v>1185504</v>
      </c>
      <c r="G19" s="4">
        <v>5460616</v>
      </c>
      <c r="H19" s="3">
        <v>2.8778294567312464E-2</v>
      </c>
      <c r="I19" s="4">
        <v>1</v>
      </c>
      <c r="J19" s="34" t="s">
        <v>5</v>
      </c>
      <c r="K19" s="4">
        <v>1</v>
      </c>
      <c r="L19" s="4"/>
      <c r="M19" s="4"/>
      <c r="N19" s="30"/>
      <c r="O19" s="31"/>
    </row>
    <row r="20" spans="1:15" x14ac:dyDescent="0.25">
      <c r="A20" s="2" t="s">
        <v>374</v>
      </c>
      <c r="B20" s="4">
        <v>508282</v>
      </c>
      <c r="C20" s="4">
        <v>145882</v>
      </c>
      <c r="D20" s="4">
        <v>6295509</v>
      </c>
      <c r="E20" s="4">
        <v>1355424</v>
      </c>
      <c r="F20" s="4">
        <v>1167072</v>
      </c>
      <c r="G20" s="4">
        <v>3773013</v>
      </c>
      <c r="H20" s="3">
        <v>2.2790307704878873E-2</v>
      </c>
      <c r="I20" s="4">
        <v>1</v>
      </c>
      <c r="J20" s="34" t="s">
        <v>5</v>
      </c>
      <c r="K20" s="4">
        <v>1</v>
      </c>
      <c r="L20" s="4"/>
      <c r="M20" s="4"/>
      <c r="N20" s="30"/>
      <c r="O20" s="31"/>
    </row>
    <row r="21" spans="1:15" x14ac:dyDescent="0.25">
      <c r="A21" s="2" t="s">
        <v>375</v>
      </c>
      <c r="B21" s="4">
        <v>508282</v>
      </c>
      <c r="C21" s="4">
        <v>91657</v>
      </c>
      <c r="D21" s="4">
        <v>4363756</v>
      </c>
      <c r="E21" s="4">
        <v>711064</v>
      </c>
      <c r="F21" s="4">
        <v>733264</v>
      </c>
      <c r="G21" s="4">
        <v>2919428</v>
      </c>
      <c r="H21" s="3">
        <v>1.5797188438458495E-2</v>
      </c>
      <c r="I21" s="4">
        <v>1</v>
      </c>
      <c r="J21" s="34" t="s">
        <v>5</v>
      </c>
      <c r="K21" s="4">
        <v>1</v>
      </c>
      <c r="L21" s="4"/>
      <c r="M21" s="4"/>
      <c r="N21" s="30"/>
      <c r="O21" s="31"/>
    </row>
    <row r="22" spans="1:15" x14ac:dyDescent="0.25">
      <c r="A22" s="2" t="s">
        <v>376</v>
      </c>
      <c r="B22" s="4">
        <v>537627</v>
      </c>
      <c r="C22" s="4">
        <v>48049</v>
      </c>
      <c r="D22" s="4">
        <v>2952304</v>
      </c>
      <c r="E22" s="4">
        <v>1075256</v>
      </c>
      <c r="F22" s="4">
        <v>384400</v>
      </c>
      <c r="G22" s="4">
        <v>1492648</v>
      </c>
      <c r="H22" s="3">
        <v>1.0687605497560993E-2</v>
      </c>
      <c r="I22" s="4">
        <v>1</v>
      </c>
      <c r="J22" s="34" t="s">
        <v>5</v>
      </c>
      <c r="K22" s="4">
        <v>1</v>
      </c>
      <c r="L22" s="4"/>
      <c r="M22" s="4"/>
      <c r="N22" s="30"/>
      <c r="O22" s="31"/>
    </row>
    <row r="23" spans="1:15" x14ac:dyDescent="0.25">
      <c r="A23" s="2" t="s">
        <v>377</v>
      </c>
      <c r="B23" s="4">
        <v>537627</v>
      </c>
      <c r="C23" s="4">
        <v>48136</v>
      </c>
      <c r="D23" s="4">
        <v>2951284</v>
      </c>
      <c r="E23" s="4">
        <v>1075256</v>
      </c>
      <c r="F23" s="4">
        <v>385104</v>
      </c>
      <c r="G23" s="4">
        <v>1490924</v>
      </c>
      <c r="H23" s="3">
        <v>1.0683913005999314E-2</v>
      </c>
      <c r="I23" s="4">
        <v>1</v>
      </c>
      <c r="J23" s="34" t="s">
        <v>5</v>
      </c>
      <c r="K23" s="4">
        <v>1</v>
      </c>
      <c r="L23" s="4"/>
      <c r="M23" s="4"/>
      <c r="N23" s="30"/>
      <c r="O23" s="31"/>
    </row>
    <row r="24" spans="1:15" x14ac:dyDescent="0.25">
      <c r="A24" s="2" t="s">
        <v>378</v>
      </c>
      <c r="B24" s="4">
        <v>1869296</v>
      </c>
      <c r="C24" s="4">
        <v>10899</v>
      </c>
      <c r="D24" s="4">
        <v>1739308</v>
      </c>
      <c r="E24" s="4">
        <v>1345832</v>
      </c>
      <c r="F24" s="4">
        <v>87200</v>
      </c>
      <c r="G24" s="4">
        <v>306276</v>
      </c>
      <c r="H24" s="3">
        <v>6.2964510913347052E-3</v>
      </c>
      <c r="I24" s="4">
        <v>1</v>
      </c>
      <c r="J24" s="34" t="s">
        <v>5</v>
      </c>
      <c r="K24" s="4">
        <v>1</v>
      </c>
      <c r="L24" s="4"/>
      <c r="M24" s="4"/>
      <c r="N24" s="30"/>
      <c r="O24" s="31"/>
    </row>
    <row r="25" spans="1:15" x14ac:dyDescent="0.25">
      <c r="A25" s="2" t="s">
        <v>379</v>
      </c>
      <c r="B25" s="4">
        <v>1869296</v>
      </c>
      <c r="C25" s="4">
        <v>6914</v>
      </c>
      <c r="D25" s="4">
        <v>1334313</v>
      </c>
      <c r="E25" s="4">
        <v>911192</v>
      </c>
      <c r="F25" s="4">
        <v>55328</v>
      </c>
      <c r="G25" s="4">
        <v>367793</v>
      </c>
      <c r="H25" s="3">
        <v>4.8303328364108517E-3</v>
      </c>
      <c r="I25" s="4">
        <v>1</v>
      </c>
      <c r="J25" s="34" t="s">
        <v>5</v>
      </c>
      <c r="K25" s="4">
        <v>1</v>
      </c>
      <c r="L25" s="4"/>
      <c r="M25" s="4"/>
      <c r="N25" s="30"/>
      <c r="O25" s="31"/>
    </row>
    <row r="26" spans="1:15" x14ac:dyDescent="0.25">
      <c r="A26" s="2" t="s">
        <v>380</v>
      </c>
      <c r="B26" s="4">
        <v>537627</v>
      </c>
      <c r="C26" s="4">
        <v>6765</v>
      </c>
      <c r="D26" s="4">
        <v>732463</v>
      </c>
      <c r="E26" s="4">
        <v>314656</v>
      </c>
      <c r="F26" s="4">
        <v>54128</v>
      </c>
      <c r="G26" s="4">
        <v>363679</v>
      </c>
      <c r="H26" s="3">
        <v>2.651581810531713E-3</v>
      </c>
      <c r="I26" s="4">
        <v>1</v>
      </c>
      <c r="J26" s="34" t="s">
        <v>5</v>
      </c>
      <c r="K26" s="4">
        <v>1</v>
      </c>
      <c r="L26" s="4"/>
      <c r="M26" s="4"/>
      <c r="N26" s="30"/>
      <c r="O26" s="31"/>
    </row>
    <row r="27" spans="1:15" x14ac:dyDescent="0.25">
      <c r="A27" s="2" t="s">
        <v>381</v>
      </c>
      <c r="B27" s="4">
        <v>427631</v>
      </c>
      <c r="C27" s="4">
        <v>6914</v>
      </c>
      <c r="D27" s="4">
        <v>691245</v>
      </c>
      <c r="E27" s="4">
        <v>268120</v>
      </c>
      <c r="F27" s="4">
        <v>55328</v>
      </c>
      <c r="G27" s="4">
        <v>367797</v>
      </c>
      <c r="H27" s="3">
        <v>2.5023689505422031E-3</v>
      </c>
      <c r="I27" s="4">
        <v>1</v>
      </c>
      <c r="J27" s="34" t="s">
        <v>5</v>
      </c>
      <c r="K27" s="4">
        <v>1</v>
      </c>
      <c r="L27" s="4"/>
      <c r="M27" s="4"/>
      <c r="N27" s="30"/>
      <c r="O27" s="31"/>
    </row>
    <row r="28" spans="1:15" x14ac:dyDescent="0.25">
      <c r="A28" s="2" t="s">
        <v>382</v>
      </c>
      <c r="B28" s="4">
        <v>508282</v>
      </c>
      <c r="C28" s="4">
        <v>9439</v>
      </c>
      <c r="D28" s="4">
        <v>690852</v>
      </c>
      <c r="E28" s="4">
        <v>315048</v>
      </c>
      <c r="F28" s="4">
        <v>75520</v>
      </c>
      <c r="G28" s="4">
        <v>300284</v>
      </c>
      <c r="H28" s="3">
        <v>2.5009462552640269E-3</v>
      </c>
      <c r="I28" s="4">
        <v>1</v>
      </c>
      <c r="J28" s="34" t="s">
        <v>5</v>
      </c>
      <c r="K28" s="4">
        <v>1</v>
      </c>
      <c r="L28" s="4"/>
      <c r="M28" s="4"/>
      <c r="N28" s="30"/>
      <c r="O28" s="31"/>
    </row>
    <row r="29" spans="1:15" x14ac:dyDescent="0.25">
      <c r="A29" s="2" t="s">
        <v>383</v>
      </c>
      <c r="B29" s="4">
        <v>508282</v>
      </c>
      <c r="C29" s="4">
        <v>5694</v>
      </c>
      <c r="D29" s="4">
        <v>567411</v>
      </c>
      <c r="E29" s="4">
        <v>197224</v>
      </c>
      <c r="F29" s="4">
        <v>45568</v>
      </c>
      <c r="G29" s="4">
        <v>324619</v>
      </c>
      <c r="H29" s="3">
        <v>2.0540787544157313E-3</v>
      </c>
      <c r="I29" s="4">
        <v>1</v>
      </c>
      <c r="J29" s="34" t="s">
        <v>5</v>
      </c>
      <c r="K29" s="4">
        <v>1</v>
      </c>
      <c r="L29" s="4"/>
      <c r="M29" s="4"/>
      <c r="N29" s="30"/>
      <c r="O29" s="31"/>
    </row>
    <row r="30" spans="1:15" x14ac:dyDescent="0.25">
      <c r="A30" s="2" t="s">
        <v>384</v>
      </c>
      <c r="B30" s="4">
        <v>537627</v>
      </c>
      <c r="C30" s="4">
        <v>6970</v>
      </c>
      <c r="D30" s="4">
        <v>531744</v>
      </c>
      <c r="E30" s="4">
        <v>316056</v>
      </c>
      <c r="F30" s="4">
        <v>55776</v>
      </c>
      <c r="G30" s="4">
        <v>159912</v>
      </c>
      <c r="H30" s="3">
        <v>1.9249610127192434E-3</v>
      </c>
      <c r="I30" s="4">
        <v>1</v>
      </c>
      <c r="J30" s="34" t="s">
        <v>5</v>
      </c>
      <c r="K30" s="4">
        <v>1</v>
      </c>
      <c r="L30" s="4"/>
      <c r="M30" s="4"/>
      <c r="N30" s="30"/>
      <c r="O30" s="31"/>
    </row>
    <row r="31" spans="1:15" x14ac:dyDescent="0.25">
      <c r="A31" s="2" t="s">
        <v>385</v>
      </c>
      <c r="B31" s="4">
        <v>427631</v>
      </c>
      <c r="C31" s="4">
        <v>10899</v>
      </c>
      <c r="D31" s="4">
        <v>523280</v>
      </c>
      <c r="E31" s="4">
        <v>479544</v>
      </c>
      <c r="F31" s="4">
        <v>43600</v>
      </c>
      <c r="G31" s="4">
        <v>136</v>
      </c>
      <c r="H31" s="3">
        <v>1.8943205729368374E-3</v>
      </c>
      <c r="I31" s="4">
        <v>1</v>
      </c>
      <c r="J31" s="34" t="s">
        <v>14</v>
      </c>
      <c r="K31" s="4">
        <v>1</v>
      </c>
      <c r="L31" s="4"/>
      <c r="M31" s="4"/>
      <c r="N31" s="30"/>
      <c r="O31" s="31"/>
    </row>
    <row r="32" spans="1:15" x14ac:dyDescent="0.25">
      <c r="A32" s="2" t="s">
        <v>386</v>
      </c>
      <c r="B32" s="4">
        <v>7267</v>
      </c>
      <c r="C32" s="4">
        <v>7267</v>
      </c>
      <c r="D32" s="4">
        <v>454131</v>
      </c>
      <c r="E32" s="4">
        <v>14536</v>
      </c>
      <c r="F32" s="4">
        <v>58144</v>
      </c>
      <c r="G32" s="4">
        <v>381451</v>
      </c>
      <c r="H32" s="3">
        <v>1.6439949856833413E-3</v>
      </c>
      <c r="I32" s="4">
        <v>1</v>
      </c>
      <c r="J32" s="34" t="s">
        <v>5</v>
      </c>
      <c r="K32" s="4">
        <v>1</v>
      </c>
      <c r="L32" s="4"/>
      <c r="M32" s="4"/>
      <c r="N32" s="30"/>
      <c r="O32" s="31"/>
    </row>
    <row r="33" spans="1:15" x14ac:dyDescent="0.25">
      <c r="A33" s="2" t="s">
        <v>387</v>
      </c>
      <c r="B33" s="4">
        <v>1869296</v>
      </c>
      <c r="C33" s="4">
        <v>164</v>
      </c>
      <c r="D33" s="4">
        <v>134076</v>
      </c>
      <c r="E33" s="4">
        <v>126784</v>
      </c>
      <c r="F33" s="4">
        <v>1328</v>
      </c>
      <c r="G33" s="4">
        <v>5964</v>
      </c>
      <c r="H33" s="3">
        <v>4.8536715551345249E-4</v>
      </c>
      <c r="I33" s="4">
        <v>1</v>
      </c>
      <c r="J33" s="34" t="s">
        <v>5</v>
      </c>
      <c r="K33" s="4">
        <v>1</v>
      </c>
      <c r="L33" s="4"/>
      <c r="M33" s="4"/>
      <c r="N33" s="30"/>
      <c r="O33" s="31"/>
    </row>
    <row r="34" spans="1:15" x14ac:dyDescent="0.25">
      <c r="A34" s="2" t="s">
        <v>388</v>
      </c>
      <c r="B34" s="4">
        <v>1869296</v>
      </c>
      <c r="C34" s="4">
        <v>7</v>
      </c>
      <c r="D34" s="4">
        <v>52384</v>
      </c>
      <c r="E34" s="4">
        <v>50984</v>
      </c>
      <c r="F34" s="4">
        <v>64</v>
      </c>
      <c r="G34" s="4">
        <v>1336</v>
      </c>
      <c r="H34" s="3">
        <v>1.8963478232059946E-4</v>
      </c>
      <c r="I34" s="4">
        <v>1</v>
      </c>
      <c r="J34" s="34" t="s">
        <v>5</v>
      </c>
      <c r="K34" s="4">
        <v>1</v>
      </c>
      <c r="L34" s="4"/>
      <c r="M34" s="4"/>
      <c r="N34" s="30"/>
      <c r="O34" s="31"/>
    </row>
    <row r="35" spans="1:15" x14ac:dyDescent="0.25">
      <c r="A35" s="2" t="s">
        <v>389</v>
      </c>
      <c r="B35" s="4">
        <v>427631</v>
      </c>
      <c r="C35" s="4">
        <v>164</v>
      </c>
      <c r="D35" s="4">
        <v>48900</v>
      </c>
      <c r="E35" s="4">
        <v>41608</v>
      </c>
      <c r="F35" s="4">
        <v>1328</v>
      </c>
      <c r="G35" s="4">
        <v>5964</v>
      </c>
      <c r="H35" s="3">
        <v>1.7702238957462802E-4</v>
      </c>
      <c r="I35" s="4">
        <v>1</v>
      </c>
      <c r="J35" s="34" t="s">
        <v>5</v>
      </c>
      <c r="K35" s="4">
        <v>1</v>
      </c>
      <c r="L35" s="4"/>
      <c r="M35" s="4"/>
      <c r="N35" s="30"/>
      <c r="O35" s="31"/>
    </row>
    <row r="36" spans="1:15" x14ac:dyDescent="0.25">
      <c r="A36" s="2" t="s">
        <v>390</v>
      </c>
      <c r="B36" s="4">
        <v>537627</v>
      </c>
      <c r="C36" s="4">
        <v>205</v>
      </c>
      <c r="D36" s="4">
        <v>38052</v>
      </c>
      <c r="E36" s="4">
        <v>8704</v>
      </c>
      <c r="F36" s="4">
        <v>1648</v>
      </c>
      <c r="G36" s="4">
        <v>27700</v>
      </c>
      <c r="H36" s="3">
        <v>1.3775165578923813E-4</v>
      </c>
      <c r="I36" s="4">
        <v>1</v>
      </c>
      <c r="J36" s="34" t="s">
        <v>5</v>
      </c>
      <c r="K36" s="4">
        <v>1</v>
      </c>
      <c r="L36" s="4"/>
      <c r="M36" s="4"/>
      <c r="N36" s="30"/>
      <c r="O36" s="31"/>
    </row>
    <row r="37" spans="1:15" x14ac:dyDescent="0.25">
      <c r="A37" s="2" t="s">
        <v>391</v>
      </c>
      <c r="B37" s="4">
        <v>427631</v>
      </c>
      <c r="C37" s="4">
        <v>195</v>
      </c>
      <c r="D37" s="4">
        <v>35918</v>
      </c>
      <c r="E37" s="4">
        <v>7104</v>
      </c>
      <c r="F37" s="4">
        <v>1568</v>
      </c>
      <c r="G37" s="4">
        <v>27246</v>
      </c>
      <c r="H37" s="3">
        <v>1.300263842278423E-4</v>
      </c>
      <c r="I37" s="4">
        <v>1</v>
      </c>
      <c r="J37" s="34" t="s">
        <v>5</v>
      </c>
      <c r="K37" s="4">
        <v>1</v>
      </c>
      <c r="L37" s="4"/>
      <c r="M37" s="4"/>
      <c r="N37" s="30"/>
      <c r="O37" s="31"/>
    </row>
    <row r="38" spans="1:15" x14ac:dyDescent="0.25">
      <c r="A38" s="2" t="s">
        <v>392</v>
      </c>
      <c r="B38" s="4">
        <v>1869296</v>
      </c>
      <c r="C38" s="4">
        <v>187</v>
      </c>
      <c r="D38" s="4">
        <v>35526</v>
      </c>
      <c r="E38" s="4">
        <v>7152</v>
      </c>
      <c r="F38" s="4">
        <v>1504</v>
      </c>
      <c r="G38" s="4">
        <v>26870</v>
      </c>
      <c r="H38" s="3">
        <v>1.2860730903943221E-4</v>
      </c>
      <c r="I38" s="4">
        <v>1</v>
      </c>
      <c r="J38" s="34" t="s">
        <v>5</v>
      </c>
      <c r="K38" s="4">
        <v>1</v>
      </c>
      <c r="L38" s="4"/>
      <c r="M38" s="4"/>
      <c r="N38" s="30"/>
      <c r="O38" s="31"/>
    </row>
    <row r="39" spans="1:15" x14ac:dyDescent="0.25">
      <c r="A39" s="2" t="s">
        <v>393</v>
      </c>
      <c r="B39" s="4">
        <v>206</v>
      </c>
      <c r="C39" s="4">
        <v>206</v>
      </c>
      <c r="D39" s="4">
        <v>29670</v>
      </c>
      <c r="E39" s="4">
        <v>208</v>
      </c>
      <c r="F39" s="4">
        <v>1664</v>
      </c>
      <c r="G39" s="4">
        <v>27798</v>
      </c>
      <c r="H39" s="3">
        <v>1.0740806336767307E-4</v>
      </c>
      <c r="I39" s="4">
        <v>1</v>
      </c>
      <c r="J39" s="34" t="s">
        <v>5</v>
      </c>
      <c r="K39" s="4">
        <v>1</v>
      </c>
      <c r="L39" s="4"/>
      <c r="M39" s="4"/>
      <c r="N39" s="30"/>
      <c r="O39" s="31"/>
    </row>
    <row r="40" spans="1:15" x14ac:dyDescent="0.25">
      <c r="A40" s="2" t="s">
        <v>394</v>
      </c>
      <c r="B40" s="4">
        <v>508282</v>
      </c>
      <c r="C40" s="4">
        <v>64</v>
      </c>
      <c r="D40" s="4">
        <v>27228</v>
      </c>
      <c r="E40" s="4">
        <v>23752</v>
      </c>
      <c r="F40" s="4">
        <v>528</v>
      </c>
      <c r="G40" s="4">
        <v>2948</v>
      </c>
      <c r="H40" s="3">
        <v>9.8567804158240723E-5</v>
      </c>
      <c r="I40" s="4">
        <v>1</v>
      </c>
      <c r="J40" s="34" t="s">
        <v>5</v>
      </c>
      <c r="K40" s="4">
        <v>1</v>
      </c>
      <c r="L40" s="4"/>
      <c r="M40" s="4"/>
      <c r="N40" s="30"/>
      <c r="O40" s="31"/>
    </row>
    <row r="41" spans="1:15" x14ac:dyDescent="0.25">
      <c r="A41" s="2" t="s">
        <v>395</v>
      </c>
      <c r="B41" s="4">
        <v>1869296</v>
      </c>
      <c r="C41" s="4">
        <v>113</v>
      </c>
      <c r="D41" s="4">
        <v>27100</v>
      </c>
      <c r="E41" s="4">
        <v>5912</v>
      </c>
      <c r="F41" s="4">
        <v>912</v>
      </c>
      <c r="G41" s="4">
        <v>20276</v>
      </c>
      <c r="H41" s="3">
        <v>9.8104432668147628E-5</v>
      </c>
      <c r="I41" s="4">
        <v>1</v>
      </c>
      <c r="J41" s="34" t="s">
        <v>5</v>
      </c>
      <c r="K41" s="4">
        <v>1</v>
      </c>
      <c r="L41" s="4"/>
      <c r="M41" s="4"/>
      <c r="N41" s="30"/>
      <c r="O41" s="31"/>
    </row>
    <row r="42" spans="1:15" x14ac:dyDescent="0.25">
      <c r="A42" s="2" t="s">
        <v>396</v>
      </c>
      <c r="B42" s="4">
        <v>1869296</v>
      </c>
      <c r="C42" s="4">
        <v>109</v>
      </c>
      <c r="D42" s="4">
        <v>26958</v>
      </c>
      <c r="E42" s="4">
        <v>5896</v>
      </c>
      <c r="F42" s="4">
        <v>880</v>
      </c>
      <c r="G42" s="4">
        <v>20182</v>
      </c>
      <c r="H42" s="3">
        <v>9.7590379921325607E-5</v>
      </c>
      <c r="I42" s="4">
        <v>1</v>
      </c>
      <c r="J42" s="34" t="s">
        <v>5</v>
      </c>
      <c r="K42" s="4">
        <v>1</v>
      </c>
      <c r="L42" s="4"/>
      <c r="M42" s="4"/>
      <c r="N42" s="30"/>
      <c r="O42" s="31"/>
    </row>
    <row r="43" spans="1:15" x14ac:dyDescent="0.25">
      <c r="A43" s="2" t="s">
        <v>397</v>
      </c>
      <c r="B43" s="4">
        <v>508282</v>
      </c>
      <c r="C43" s="4">
        <v>102</v>
      </c>
      <c r="D43" s="4">
        <v>26666</v>
      </c>
      <c r="E43" s="4">
        <v>3200</v>
      </c>
      <c r="F43" s="4">
        <v>832</v>
      </c>
      <c r="G43" s="4">
        <v>22634</v>
      </c>
      <c r="H43" s="3">
        <v>9.6533313709550733E-5</v>
      </c>
      <c r="I43" s="4">
        <v>1</v>
      </c>
      <c r="J43" s="34" t="s">
        <v>5</v>
      </c>
      <c r="K43" s="4">
        <v>1</v>
      </c>
      <c r="L43" s="4"/>
      <c r="M43" s="4"/>
      <c r="N43" s="30"/>
      <c r="O43" s="31"/>
    </row>
    <row r="44" spans="1:15" x14ac:dyDescent="0.25">
      <c r="A44" s="2" t="s">
        <v>398</v>
      </c>
      <c r="B44" s="4">
        <v>537627</v>
      </c>
      <c r="C44" s="4">
        <v>77</v>
      </c>
      <c r="D44" s="4">
        <v>25316</v>
      </c>
      <c r="E44" s="4">
        <v>21720</v>
      </c>
      <c r="F44" s="4">
        <v>624</v>
      </c>
      <c r="G44" s="4">
        <v>2972</v>
      </c>
      <c r="H44" s="3">
        <v>9.1646192524975112E-5</v>
      </c>
      <c r="I44" s="4">
        <v>1</v>
      </c>
      <c r="J44" s="34" t="s">
        <v>5</v>
      </c>
      <c r="K44" s="4">
        <v>1</v>
      </c>
      <c r="L44" s="4"/>
      <c r="M44" s="4"/>
      <c r="N44" s="30"/>
      <c r="O44" s="31"/>
    </row>
    <row r="45" spans="1:15" x14ac:dyDescent="0.25">
      <c r="A45" s="2" t="s">
        <v>399</v>
      </c>
      <c r="B45" s="4">
        <v>537627</v>
      </c>
      <c r="C45" s="4">
        <v>116</v>
      </c>
      <c r="D45" s="4">
        <v>23968</v>
      </c>
      <c r="E45" s="4">
        <v>2648</v>
      </c>
      <c r="F45" s="4">
        <v>944</v>
      </c>
      <c r="G45" s="4">
        <v>20376</v>
      </c>
      <c r="H45" s="3">
        <v>8.6766311519932194E-5</v>
      </c>
      <c r="I45" s="4">
        <v>1</v>
      </c>
      <c r="J45" s="34" t="s">
        <v>5</v>
      </c>
      <c r="K45" s="4">
        <v>1</v>
      </c>
      <c r="L45" s="4"/>
      <c r="M45" s="4"/>
      <c r="N45" s="30"/>
      <c r="O45" s="31"/>
    </row>
    <row r="46" spans="1:15" x14ac:dyDescent="0.25">
      <c r="A46" s="2" t="s">
        <v>400</v>
      </c>
      <c r="B46" s="4">
        <v>537627</v>
      </c>
      <c r="C46" s="4">
        <v>112</v>
      </c>
      <c r="D46" s="4">
        <v>23746</v>
      </c>
      <c r="E46" s="4">
        <v>2552</v>
      </c>
      <c r="F46" s="4">
        <v>912</v>
      </c>
      <c r="G46" s="4">
        <v>20282</v>
      </c>
      <c r="H46" s="3">
        <v>8.5962651591801973E-5</v>
      </c>
      <c r="I46" s="4">
        <v>1</v>
      </c>
      <c r="J46" s="34" t="s">
        <v>5</v>
      </c>
      <c r="K46" s="4">
        <v>1</v>
      </c>
      <c r="L46" s="4"/>
      <c r="M46" s="4"/>
      <c r="N46" s="30"/>
      <c r="O46" s="31"/>
    </row>
    <row r="47" spans="1:15" x14ac:dyDescent="0.25">
      <c r="A47" s="2" t="s">
        <v>401</v>
      </c>
      <c r="B47" s="4">
        <v>427631</v>
      </c>
      <c r="C47" s="4">
        <v>113</v>
      </c>
      <c r="D47" s="4">
        <v>23276</v>
      </c>
      <c r="E47" s="4">
        <v>2088</v>
      </c>
      <c r="F47" s="4">
        <v>912</v>
      </c>
      <c r="G47" s="4">
        <v>20276</v>
      </c>
      <c r="H47" s="3">
        <v>8.4261209401616393E-5</v>
      </c>
      <c r="I47" s="4">
        <v>1</v>
      </c>
      <c r="J47" s="34" t="s">
        <v>5</v>
      </c>
      <c r="K47" s="4">
        <v>1</v>
      </c>
      <c r="L47" s="4"/>
      <c r="M47" s="4"/>
      <c r="N47" s="30"/>
      <c r="O47" s="31"/>
    </row>
    <row r="48" spans="1:15" x14ac:dyDescent="0.25">
      <c r="A48" s="2" t="s">
        <v>402</v>
      </c>
      <c r="B48" s="4">
        <v>427631</v>
      </c>
      <c r="C48" s="4">
        <v>109</v>
      </c>
      <c r="D48" s="4">
        <v>23150</v>
      </c>
      <c r="E48" s="4">
        <v>2088</v>
      </c>
      <c r="F48" s="4">
        <v>880</v>
      </c>
      <c r="G48" s="4">
        <v>20182</v>
      </c>
      <c r="H48" s="3">
        <v>8.3805078091056003E-5</v>
      </c>
      <c r="I48" s="4">
        <v>1</v>
      </c>
      <c r="J48" s="34" t="s">
        <v>5</v>
      </c>
      <c r="K48" s="4">
        <v>1</v>
      </c>
      <c r="L48" s="4"/>
      <c r="M48" s="4"/>
      <c r="N48" s="30"/>
      <c r="O48" s="31"/>
    </row>
    <row r="49" spans="1:15" x14ac:dyDescent="0.25">
      <c r="A49" s="2" t="s">
        <v>403</v>
      </c>
      <c r="B49" s="4">
        <v>1869296</v>
      </c>
      <c r="C49" s="4">
        <v>4</v>
      </c>
      <c r="D49" s="4">
        <v>22920</v>
      </c>
      <c r="E49" s="4">
        <v>5672</v>
      </c>
      <c r="F49" s="4">
        <v>48</v>
      </c>
      <c r="G49" s="4">
        <v>17200</v>
      </c>
      <c r="H49" s="3">
        <v>8.2972457444794966E-5</v>
      </c>
      <c r="I49" s="4">
        <v>1</v>
      </c>
      <c r="J49" s="34" t="s">
        <v>5</v>
      </c>
      <c r="K49" s="4">
        <v>1</v>
      </c>
      <c r="L49" s="4"/>
      <c r="M49" s="4"/>
      <c r="N49" s="30"/>
      <c r="O49" s="31"/>
    </row>
    <row r="50" spans="1:15" x14ac:dyDescent="0.25">
      <c r="A50" s="2" t="s">
        <v>404</v>
      </c>
      <c r="B50" s="4">
        <v>508282</v>
      </c>
      <c r="C50" s="4">
        <v>102</v>
      </c>
      <c r="D50" s="4">
        <v>22554</v>
      </c>
      <c r="E50" s="4">
        <v>1752</v>
      </c>
      <c r="F50" s="4">
        <v>832</v>
      </c>
      <c r="G50" s="4">
        <v>19970</v>
      </c>
      <c r="H50" s="3">
        <v>8.1647504590310019E-5</v>
      </c>
      <c r="I50" s="4">
        <v>1</v>
      </c>
      <c r="J50" s="34" t="s">
        <v>5</v>
      </c>
      <c r="K50" s="4">
        <v>1</v>
      </c>
      <c r="L50" s="4"/>
      <c r="M50" s="4"/>
      <c r="N50" s="30"/>
      <c r="O50" s="31"/>
    </row>
    <row r="51" spans="1:15" x14ac:dyDescent="0.25">
      <c r="A51" s="2" t="s">
        <v>405</v>
      </c>
      <c r="B51" s="4">
        <v>508282</v>
      </c>
      <c r="C51" s="4">
        <v>98</v>
      </c>
      <c r="D51" s="4">
        <v>22428</v>
      </c>
      <c r="E51" s="4">
        <v>1752</v>
      </c>
      <c r="F51" s="4">
        <v>800</v>
      </c>
      <c r="G51" s="4">
        <v>19876</v>
      </c>
      <c r="H51" s="3">
        <v>8.1191373279749628E-5</v>
      </c>
      <c r="I51" s="4">
        <v>1</v>
      </c>
      <c r="J51" s="34" t="s">
        <v>5</v>
      </c>
      <c r="K51" s="4">
        <v>1</v>
      </c>
      <c r="L51" s="4"/>
      <c r="M51" s="4"/>
      <c r="N51" s="30"/>
      <c r="O51" s="31"/>
    </row>
    <row r="52" spans="1:15" x14ac:dyDescent="0.25">
      <c r="A52" s="2" t="s">
        <v>406</v>
      </c>
      <c r="B52" s="4">
        <v>537627</v>
      </c>
      <c r="C52" s="4">
        <v>16</v>
      </c>
      <c r="D52" s="4">
        <v>21688</v>
      </c>
      <c r="E52" s="4">
        <v>3888</v>
      </c>
      <c r="F52" s="4">
        <v>144</v>
      </c>
      <c r="G52" s="4">
        <v>17656</v>
      </c>
      <c r="H52" s="3">
        <v>7.8512506852648919E-5</v>
      </c>
      <c r="I52" s="4">
        <v>1</v>
      </c>
      <c r="J52" s="34" t="s">
        <v>5</v>
      </c>
      <c r="K52" s="4">
        <v>1</v>
      </c>
      <c r="L52" s="4"/>
      <c r="M52" s="4"/>
      <c r="N52" s="30"/>
      <c r="O52" s="31"/>
    </row>
    <row r="53" spans="1:15" x14ac:dyDescent="0.25">
      <c r="A53" s="2" t="s">
        <v>407</v>
      </c>
      <c r="B53" s="4">
        <v>122</v>
      </c>
      <c r="C53" s="4">
        <v>122</v>
      </c>
      <c r="D53" s="4">
        <v>21650</v>
      </c>
      <c r="E53" s="4">
        <v>112</v>
      </c>
      <c r="F53" s="4">
        <v>992</v>
      </c>
      <c r="G53" s="4">
        <v>20546</v>
      </c>
      <c r="H53" s="3">
        <v>7.837494344152753E-5</v>
      </c>
      <c r="I53" s="4">
        <v>1</v>
      </c>
      <c r="J53" s="34" t="s">
        <v>5</v>
      </c>
      <c r="K53" s="4">
        <v>1</v>
      </c>
      <c r="L53" s="4"/>
      <c r="M53" s="4"/>
      <c r="N53" s="30"/>
      <c r="O53" s="31"/>
    </row>
    <row r="54" spans="1:15" x14ac:dyDescent="0.25">
      <c r="A54" s="2" t="s">
        <v>408</v>
      </c>
      <c r="B54" s="4">
        <v>537627</v>
      </c>
      <c r="C54" s="4">
        <v>16</v>
      </c>
      <c r="D54" s="4">
        <v>21592</v>
      </c>
      <c r="E54" s="4">
        <v>3792</v>
      </c>
      <c r="F54" s="4">
        <v>144</v>
      </c>
      <c r="G54" s="4">
        <v>17656</v>
      </c>
      <c r="H54" s="3">
        <v>7.8164978235079101E-5</v>
      </c>
      <c r="I54" s="4">
        <v>1</v>
      </c>
      <c r="J54" s="34" t="s">
        <v>5</v>
      </c>
      <c r="K54" s="4">
        <v>1</v>
      </c>
      <c r="L54" s="4"/>
      <c r="M54" s="4"/>
      <c r="N54" s="30"/>
      <c r="O54" s="31"/>
    </row>
    <row r="55" spans="1:15" x14ac:dyDescent="0.25">
      <c r="A55" s="2" t="s">
        <v>409</v>
      </c>
      <c r="B55" s="4">
        <v>537627</v>
      </c>
      <c r="C55" s="4">
        <v>16</v>
      </c>
      <c r="D55" s="4">
        <v>21492</v>
      </c>
      <c r="E55" s="4">
        <v>3792</v>
      </c>
      <c r="F55" s="4">
        <v>144</v>
      </c>
      <c r="G55" s="4">
        <v>17556</v>
      </c>
      <c r="H55" s="3">
        <v>7.7802969258443876E-5</v>
      </c>
      <c r="I55" s="4">
        <v>1</v>
      </c>
      <c r="J55" s="34" t="s">
        <v>5</v>
      </c>
      <c r="K55" s="4">
        <v>1</v>
      </c>
      <c r="L55" s="4"/>
      <c r="M55" s="4"/>
      <c r="N55" s="30"/>
      <c r="O55" s="31"/>
    </row>
    <row r="56" spans="1:15" x14ac:dyDescent="0.25">
      <c r="A56" s="2" t="s">
        <v>410</v>
      </c>
      <c r="B56" s="4">
        <v>537627</v>
      </c>
      <c r="C56" s="4">
        <v>16</v>
      </c>
      <c r="D56" s="4">
        <v>21426</v>
      </c>
      <c r="E56" s="4">
        <v>3888</v>
      </c>
      <c r="F56" s="4">
        <v>144</v>
      </c>
      <c r="G56" s="4">
        <v>17394</v>
      </c>
      <c r="H56" s="3">
        <v>7.7564043333864618E-5</v>
      </c>
      <c r="I56" s="4">
        <v>1</v>
      </c>
      <c r="J56" s="34" t="s">
        <v>5</v>
      </c>
      <c r="K56" s="4">
        <v>1</v>
      </c>
      <c r="L56" s="4"/>
      <c r="M56" s="4"/>
      <c r="N56" s="30"/>
      <c r="O56" s="31"/>
    </row>
    <row r="57" spans="1:15" x14ac:dyDescent="0.25">
      <c r="A57" s="2" t="s">
        <v>411</v>
      </c>
      <c r="B57" s="4">
        <v>537627</v>
      </c>
      <c r="C57" s="4">
        <v>16</v>
      </c>
      <c r="D57" s="4">
        <v>21330</v>
      </c>
      <c r="E57" s="4">
        <v>3792</v>
      </c>
      <c r="F57" s="4">
        <v>144</v>
      </c>
      <c r="G57" s="4">
        <v>17394</v>
      </c>
      <c r="H57" s="3">
        <v>7.7216514716294801E-5</v>
      </c>
      <c r="I57" s="4">
        <v>1</v>
      </c>
      <c r="J57" s="34" t="s">
        <v>5</v>
      </c>
      <c r="K57" s="4">
        <v>1</v>
      </c>
      <c r="L57" s="4"/>
      <c r="M57" s="4"/>
      <c r="N57" s="30"/>
      <c r="O57" s="31"/>
    </row>
    <row r="58" spans="1:15" x14ac:dyDescent="0.25">
      <c r="A58" s="2" t="s">
        <v>412</v>
      </c>
      <c r="B58" s="4">
        <v>537627</v>
      </c>
      <c r="C58" s="4">
        <v>16</v>
      </c>
      <c r="D58" s="4">
        <v>21330</v>
      </c>
      <c r="E58" s="4">
        <v>3792</v>
      </c>
      <c r="F58" s="4">
        <v>144</v>
      </c>
      <c r="G58" s="4">
        <v>17394</v>
      </c>
      <c r="H58" s="3">
        <v>7.7216514716294801E-5</v>
      </c>
      <c r="I58" s="4">
        <v>1</v>
      </c>
      <c r="J58" s="34" t="s">
        <v>5</v>
      </c>
      <c r="K58" s="4">
        <v>1</v>
      </c>
      <c r="L58" s="4"/>
      <c r="M58" s="4"/>
      <c r="N58" s="30"/>
      <c r="O58" s="31"/>
    </row>
    <row r="59" spans="1:15" x14ac:dyDescent="0.25">
      <c r="A59" s="2" t="s">
        <v>413</v>
      </c>
      <c r="B59" s="4">
        <v>427631</v>
      </c>
      <c r="C59" s="4">
        <v>4</v>
      </c>
      <c r="D59" s="4">
        <v>20864</v>
      </c>
      <c r="E59" s="4">
        <v>3616</v>
      </c>
      <c r="F59" s="4">
        <v>48</v>
      </c>
      <c r="G59" s="4">
        <v>17200</v>
      </c>
      <c r="H59" s="3">
        <v>7.5529552885174615E-5</v>
      </c>
      <c r="I59" s="4">
        <v>1</v>
      </c>
      <c r="J59" s="34" t="s">
        <v>5</v>
      </c>
      <c r="K59" s="4">
        <v>1</v>
      </c>
      <c r="L59" s="4"/>
      <c r="M59" s="4"/>
      <c r="N59" s="30"/>
      <c r="O59" s="31"/>
    </row>
    <row r="60" spans="1:15" x14ac:dyDescent="0.25">
      <c r="A60" s="2" t="s">
        <v>414</v>
      </c>
      <c r="B60" s="4">
        <v>508282</v>
      </c>
      <c r="C60" s="4">
        <v>4</v>
      </c>
      <c r="D60" s="4">
        <v>20264</v>
      </c>
      <c r="E60" s="4">
        <v>3016</v>
      </c>
      <c r="F60" s="4">
        <v>48</v>
      </c>
      <c r="G60" s="4">
        <v>17200</v>
      </c>
      <c r="H60" s="3">
        <v>7.3357499025363237E-5</v>
      </c>
      <c r="I60" s="4">
        <v>1</v>
      </c>
      <c r="J60" s="34" t="s">
        <v>5</v>
      </c>
      <c r="K60" s="4">
        <v>1</v>
      </c>
      <c r="L60" s="4"/>
      <c r="M60" s="4"/>
      <c r="N60" s="30"/>
      <c r="O60" s="31"/>
    </row>
    <row r="61" spans="1:15" x14ac:dyDescent="0.25">
      <c r="A61" s="2" t="s">
        <v>415</v>
      </c>
      <c r="B61" s="4">
        <v>537627</v>
      </c>
      <c r="C61" s="4">
        <v>10</v>
      </c>
      <c r="D61" s="4">
        <v>20088</v>
      </c>
      <c r="E61" s="4">
        <v>2592</v>
      </c>
      <c r="F61" s="4">
        <v>96</v>
      </c>
      <c r="G61" s="4">
        <v>17400</v>
      </c>
      <c r="H61" s="3">
        <v>7.2720363226485221E-5</v>
      </c>
      <c r="I61" s="4">
        <v>1</v>
      </c>
      <c r="J61" s="34" t="s">
        <v>5</v>
      </c>
      <c r="K61" s="4">
        <v>1</v>
      </c>
      <c r="L61" s="4"/>
      <c r="M61" s="4"/>
      <c r="N61" s="30"/>
      <c r="O61" s="31"/>
    </row>
    <row r="62" spans="1:15" x14ac:dyDescent="0.25">
      <c r="A62" s="2" t="s">
        <v>416</v>
      </c>
      <c r="B62" s="4">
        <v>537627</v>
      </c>
      <c r="C62" s="4">
        <v>9</v>
      </c>
      <c r="D62" s="4">
        <v>19472</v>
      </c>
      <c r="E62" s="4">
        <v>18040</v>
      </c>
      <c r="F62" s="4">
        <v>80</v>
      </c>
      <c r="G62" s="4">
        <v>1352</v>
      </c>
      <c r="H62" s="3">
        <v>7.0490387930412197E-5</v>
      </c>
      <c r="I62" s="4">
        <v>1</v>
      </c>
      <c r="J62" s="34" t="s">
        <v>5</v>
      </c>
      <c r="K62" s="4">
        <v>1</v>
      </c>
      <c r="L62" s="4"/>
      <c r="M62" s="4"/>
      <c r="N62" s="30"/>
      <c r="O62" s="31"/>
    </row>
    <row r="63" spans="1:15" x14ac:dyDescent="0.25">
      <c r="A63" s="2" t="s">
        <v>417</v>
      </c>
      <c r="B63" s="4">
        <v>1869296</v>
      </c>
      <c r="C63" s="4">
        <v>2</v>
      </c>
      <c r="D63" s="4">
        <v>19320</v>
      </c>
      <c r="E63" s="4">
        <v>2136</v>
      </c>
      <c r="F63" s="4">
        <v>32</v>
      </c>
      <c r="G63" s="4">
        <v>17152</v>
      </c>
      <c r="H63" s="3">
        <v>6.9940134285926655E-5</v>
      </c>
      <c r="I63" s="4">
        <v>1</v>
      </c>
      <c r="J63" s="34" t="s">
        <v>5</v>
      </c>
      <c r="K63" s="4">
        <v>1</v>
      </c>
      <c r="L63" s="4"/>
      <c r="M63" s="4"/>
      <c r="N63" s="30"/>
      <c r="O63" s="31"/>
    </row>
    <row r="64" spans="1:15" x14ac:dyDescent="0.25">
      <c r="A64" s="2" t="s">
        <v>418</v>
      </c>
      <c r="B64" s="4">
        <v>537627</v>
      </c>
      <c r="C64" s="4">
        <v>19</v>
      </c>
      <c r="D64" s="4">
        <v>19262</v>
      </c>
      <c r="E64" s="4">
        <v>1512</v>
      </c>
      <c r="F64" s="4">
        <v>160</v>
      </c>
      <c r="G64" s="4">
        <v>17590</v>
      </c>
      <c r="H64" s="3">
        <v>6.9730169079478213E-5</v>
      </c>
      <c r="I64" s="4">
        <v>1</v>
      </c>
      <c r="J64" s="34" t="s">
        <v>5</v>
      </c>
      <c r="K64" s="4">
        <v>1</v>
      </c>
      <c r="L64" s="4"/>
      <c r="M64" s="4"/>
      <c r="N64" s="30"/>
      <c r="O64" s="31"/>
    </row>
    <row r="65" spans="1:15" x14ac:dyDescent="0.25">
      <c r="A65" s="2" t="s">
        <v>419</v>
      </c>
      <c r="B65" s="4">
        <v>537627</v>
      </c>
      <c r="C65" s="4">
        <v>2</v>
      </c>
      <c r="D65" s="4">
        <v>19116</v>
      </c>
      <c r="E65" s="4">
        <v>1928</v>
      </c>
      <c r="F65" s="4">
        <v>32</v>
      </c>
      <c r="G65" s="4">
        <v>17156</v>
      </c>
      <c r="H65" s="3">
        <v>6.9201635973590783E-5</v>
      </c>
      <c r="I65" s="4">
        <v>1</v>
      </c>
      <c r="J65" s="34" t="s">
        <v>5</v>
      </c>
      <c r="K65" s="4">
        <v>1</v>
      </c>
      <c r="L65" s="4"/>
      <c r="M65" s="4"/>
      <c r="N65" s="30"/>
      <c r="O65" s="31"/>
    </row>
    <row r="66" spans="1:15" x14ac:dyDescent="0.25">
      <c r="A66" s="2" t="s">
        <v>420</v>
      </c>
      <c r="B66" s="4">
        <v>1869296</v>
      </c>
      <c r="C66" s="4">
        <v>2</v>
      </c>
      <c r="D66" s="4">
        <v>19008</v>
      </c>
      <c r="E66" s="4">
        <v>1792</v>
      </c>
      <c r="F66" s="4">
        <v>32</v>
      </c>
      <c r="G66" s="4">
        <v>17184</v>
      </c>
      <c r="H66" s="3">
        <v>6.8810666278824729E-5</v>
      </c>
      <c r="I66" s="4">
        <v>1</v>
      </c>
      <c r="J66" s="34" t="s">
        <v>5</v>
      </c>
      <c r="K66" s="4">
        <v>1</v>
      </c>
      <c r="L66" s="4"/>
      <c r="M66" s="4"/>
      <c r="N66" s="30"/>
      <c r="O66" s="31"/>
    </row>
    <row r="67" spans="1:15" x14ac:dyDescent="0.25">
      <c r="A67" s="2" t="s">
        <v>421</v>
      </c>
      <c r="B67" s="4">
        <v>537627</v>
      </c>
      <c r="C67" s="4">
        <v>14</v>
      </c>
      <c r="D67" s="4">
        <v>18742</v>
      </c>
      <c r="E67" s="4">
        <v>976</v>
      </c>
      <c r="F67" s="4">
        <v>128</v>
      </c>
      <c r="G67" s="4">
        <v>17638</v>
      </c>
      <c r="H67" s="3">
        <v>6.7847722400975021E-5</v>
      </c>
      <c r="I67" s="4">
        <v>1</v>
      </c>
      <c r="J67" s="34" t="s">
        <v>5</v>
      </c>
      <c r="K67" s="4">
        <v>1</v>
      </c>
      <c r="L67" s="4"/>
      <c r="M67" s="4"/>
      <c r="N67" s="30"/>
      <c r="O67" s="31"/>
    </row>
    <row r="68" spans="1:15" x14ac:dyDescent="0.25">
      <c r="A68" s="2" t="s">
        <v>422</v>
      </c>
      <c r="B68" s="4">
        <v>1869296</v>
      </c>
      <c r="C68" s="4">
        <v>4</v>
      </c>
      <c r="D68" s="4">
        <v>18742</v>
      </c>
      <c r="E68" s="4">
        <v>1488</v>
      </c>
      <c r="F68" s="4">
        <v>48</v>
      </c>
      <c r="G68" s="4">
        <v>17206</v>
      </c>
      <c r="H68" s="3">
        <v>6.7847722400975021E-5</v>
      </c>
      <c r="I68" s="4">
        <v>1</v>
      </c>
      <c r="J68" s="34" t="s">
        <v>5</v>
      </c>
      <c r="K68" s="4">
        <v>1</v>
      </c>
      <c r="L68" s="4"/>
      <c r="M68" s="4"/>
      <c r="N68" s="30"/>
      <c r="O68" s="31"/>
    </row>
    <row r="69" spans="1:15" x14ac:dyDescent="0.25">
      <c r="A69" s="2" t="s">
        <v>423</v>
      </c>
      <c r="B69" s="4">
        <v>427631</v>
      </c>
      <c r="C69" s="4">
        <v>2</v>
      </c>
      <c r="D69" s="4">
        <v>18680</v>
      </c>
      <c r="E69" s="4">
        <v>1496</v>
      </c>
      <c r="F69" s="4">
        <v>32</v>
      </c>
      <c r="G69" s="4">
        <v>17152</v>
      </c>
      <c r="H69" s="3">
        <v>6.7623276835461171E-5</v>
      </c>
      <c r="I69" s="4">
        <v>1</v>
      </c>
      <c r="J69" s="34" t="s">
        <v>5</v>
      </c>
      <c r="K69" s="4">
        <v>1</v>
      </c>
      <c r="L69" s="4"/>
      <c r="M69" s="4"/>
      <c r="N69" s="30"/>
      <c r="O69" s="31"/>
    </row>
    <row r="70" spans="1:15" x14ac:dyDescent="0.25">
      <c r="A70" s="2" t="s">
        <v>424</v>
      </c>
      <c r="B70" s="4">
        <v>508282</v>
      </c>
      <c r="C70" s="4">
        <v>2</v>
      </c>
      <c r="D70" s="4">
        <v>18536</v>
      </c>
      <c r="E70" s="4">
        <v>1320</v>
      </c>
      <c r="F70" s="4">
        <v>32</v>
      </c>
      <c r="G70" s="4">
        <v>17184</v>
      </c>
      <c r="H70" s="3">
        <v>6.7101983909106445E-5</v>
      </c>
      <c r="I70" s="4">
        <v>1</v>
      </c>
      <c r="J70" s="34" t="s">
        <v>5</v>
      </c>
      <c r="K70" s="4">
        <v>1</v>
      </c>
      <c r="L70" s="4"/>
      <c r="M70" s="4"/>
      <c r="N70" s="30"/>
      <c r="O70" s="31"/>
    </row>
    <row r="71" spans="1:15" x14ac:dyDescent="0.25">
      <c r="A71" s="2" t="s">
        <v>425</v>
      </c>
      <c r="B71" s="4">
        <v>537627</v>
      </c>
      <c r="C71" s="4">
        <v>14</v>
      </c>
      <c r="D71" s="4">
        <v>18532</v>
      </c>
      <c r="E71" s="4">
        <v>1064</v>
      </c>
      <c r="F71" s="4">
        <v>128</v>
      </c>
      <c r="G71" s="4">
        <v>17340</v>
      </c>
      <c r="H71" s="3">
        <v>6.7087503550041023E-5</v>
      </c>
      <c r="I71" s="4">
        <v>1</v>
      </c>
      <c r="J71" s="34" t="s">
        <v>5</v>
      </c>
      <c r="K71" s="4">
        <v>1</v>
      </c>
      <c r="L71" s="4"/>
      <c r="M71" s="4"/>
      <c r="N71" s="30"/>
      <c r="O71" s="31"/>
    </row>
    <row r="72" spans="1:15" x14ac:dyDescent="0.25">
      <c r="A72" s="2" t="s">
        <v>426</v>
      </c>
      <c r="B72" s="4">
        <v>1869296</v>
      </c>
      <c r="C72" s="4">
        <v>4</v>
      </c>
      <c r="D72" s="4">
        <v>18526</v>
      </c>
      <c r="E72" s="4">
        <v>1296</v>
      </c>
      <c r="F72" s="4">
        <v>48</v>
      </c>
      <c r="G72" s="4">
        <v>17182</v>
      </c>
      <c r="H72" s="3">
        <v>6.7065783011442911E-5</v>
      </c>
      <c r="I72" s="4">
        <v>1</v>
      </c>
      <c r="J72" s="34" t="s">
        <v>5</v>
      </c>
      <c r="K72" s="4">
        <v>1</v>
      </c>
      <c r="L72" s="4"/>
      <c r="M72" s="4"/>
      <c r="N72" s="30"/>
      <c r="O72" s="31"/>
    </row>
    <row r="73" spans="1:15" x14ac:dyDescent="0.25">
      <c r="A73" s="2" t="s">
        <v>427</v>
      </c>
      <c r="B73" s="4">
        <v>427631</v>
      </c>
      <c r="C73" s="4">
        <v>17</v>
      </c>
      <c r="D73" s="4">
        <v>18522</v>
      </c>
      <c r="E73" s="4">
        <v>1048</v>
      </c>
      <c r="F73" s="4">
        <v>144</v>
      </c>
      <c r="G73" s="4">
        <v>17330</v>
      </c>
      <c r="H73" s="3">
        <v>6.7051302652377503E-5</v>
      </c>
      <c r="I73" s="4">
        <v>1</v>
      </c>
      <c r="J73" s="34" t="s">
        <v>5</v>
      </c>
      <c r="K73" s="4">
        <v>1</v>
      </c>
      <c r="L73" s="4"/>
      <c r="M73" s="4"/>
      <c r="N73" s="30"/>
      <c r="O73" s="31"/>
    </row>
    <row r="74" spans="1:15" x14ac:dyDescent="0.25">
      <c r="A74" s="2" t="s">
        <v>428</v>
      </c>
      <c r="B74" s="4">
        <v>1869296</v>
      </c>
      <c r="C74" s="4">
        <v>4</v>
      </c>
      <c r="D74" s="4">
        <v>18490</v>
      </c>
      <c r="E74" s="4">
        <v>1296</v>
      </c>
      <c r="F74" s="4">
        <v>48</v>
      </c>
      <c r="G74" s="4">
        <v>17146</v>
      </c>
      <c r="H74" s="3">
        <v>6.6935459779854226E-5</v>
      </c>
      <c r="I74" s="4">
        <v>1</v>
      </c>
      <c r="J74" s="34" t="s">
        <v>5</v>
      </c>
      <c r="K74" s="4">
        <v>1</v>
      </c>
      <c r="L74" s="4"/>
      <c r="M74" s="4"/>
      <c r="N74" s="30"/>
      <c r="O74" s="31"/>
    </row>
    <row r="75" spans="1:15" x14ac:dyDescent="0.25">
      <c r="A75" s="2" t="s">
        <v>429</v>
      </c>
      <c r="B75" s="4">
        <v>537627</v>
      </c>
      <c r="C75" s="4">
        <v>15</v>
      </c>
      <c r="D75" s="4">
        <v>18484</v>
      </c>
      <c r="E75" s="4">
        <v>1016</v>
      </c>
      <c r="F75" s="4">
        <v>128</v>
      </c>
      <c r="G75" s="4">
        <v>17340</v>
      </c>
      <c r="H75" s="3">
        <v>6.6913739241256115E-5</v>
      </c>
      <c r="I75" s="4">
        <v>1</v>
      </c>
      <c r="J75" s="34" t="s">
        <v>5</v>
      </c>
      <c r="K75" s="4">
        <v>1</v>
      </c>
      <c r="L75" s="4"/>
      <c r="M75" s="4"/>
      <c r="N75" s="30"/>
      <c r="O75" s="31"/>
    </row>
    <row r="76" spans="1:15" x14ac:dyDescent="0.25">
      <c r="A76" s="2" t="s">
        <v>430</v>
      </c>
      <c r="B76" s="4">
        <v>537627</v>
      </c>
      <c r="C76" s="4">
        <v>5</v>
      </c>
      <c r="D76" s="4">
        <v>18454</v>
      </c>
      <c r="E76" s="4">
        <v>1192</v>
      </c>
      <c r="F76" s="4">
        <v>48</v>
      </c>
      <c r="G76" s="4">
        <v>17214</v>
      </c>
      <c r="H76" s="3">
        <v>6.6805136548265555E-5</v>
      </c>
      <c r="I76" s="4">
        <v>1</v>
      </c>
      <c r="J76" s="34" t="s">
        <v>5</v>
      </c>
      <c r="K76" s="4">
        <v>1</v>
      </c>
      <c r="L76" s="4"/>
      <c r="M76" s="4"/>
      <c r="N76" s="30"/>
      <c r="O76" s="31"/>
    </row>
    <row r="77" spans="1:15" x14ac:dyDescent="0.25">
      <c r="A77" s="2" t="s">
        <v>431</v>
      </c>
      <c r="B77" s="4">
        <v>1869296</v>
      </c>
      <c r="C77" s="4">
        <v>18</v>
      </c>
      <c r="D77" s="4">
        <v>18402</v>
      </c>
      <c r="E77" s="4">
        <v>816</v>
      </c>
      <c r="F77" s="4">
        <v>160</v>
      </c>
      <c r="G77" s="4">
        <v>17426</v>
      </c>
      <c r="H77" s="3">
        <v>6.6616891880415225E-5</v>
      </c>
      <c r="I77" s="4">
        <v>1</v>
      </c>
      <c r="J77" s="34" t="s">
        <v>5</v>
      </c>
      <c r="K77" s="4">
        <v>1</v>
      </c>
      <c r="L77" s="4"/>
      <c r="M77" s="4"/>
      <c r="N77" s="30"/>
      <c r="O77" s="31"/>
    </row>
    <row r="78" spans="1:15" x14ac:dyDescent="0.25">
      <c r="A78" s="2" t="s">
        <v>432</v>
      </c>
      <c r="B78" s="4">
        <v>427631</v>
      </c>
      <c r="C78" s="4">
        <v>14</v>
      </c>
      <c r="D78" s="4">
        <v>18380</v>
      </c>
      <c r="E78" s="4">
        <v>912</v>
      </c>
      <c r="F78" s="4">
        <v>128</v>
      </c>
      <c r="G78" s="4">
        <v>17340</v>
      </c>
      <c r="H78" s="3">
        <v>6.6537249905555481E-5</v>
      </c>
      <c r="I78" s="4">
        <v>1</v>
      </c>
      <c r="J78" s="34" t="s">
        <v>5</v>
      </c>
      <c r="K78" s="4">
        <v>1</v>
      </c>
      <c r="L78" s="4"/>
      <c r="M78" s="4"/>
      <c r="N78" s="30"/>
      <c r="O78" s="31"/>
    </row>
    <row r="79" spans="1:15" x14ac:dyDescent="0.25">
      <c r="A79" s="2" t="s">
        <v>433</v>
      </c>
      <c r="B79" s="4">
        <v>427631</v>
      </c>
      <c r="C79" s="4">
        <v>15</v>
      </c>
      <c r="D79" s="4">
        <v>18380</v>
      </c>
      <c r="E79" s="4">
        <v>912</v>
      </c>
      <c r="F79" s="4">
        <v>128</v>
      </c>
      <c r="G79" s="4">
        <v>17340</v>
      </c>
      <c r="H79" s="3">
        <v>6.6537249905555481E-5</v>
      </c>
      <c r="I79" s="4">
        <v>1</v>
      </c>
      <c r="J79" s="34" t="s">
        <v>5</v>
      </c>
      <c r="K79" s="4">
        <v>1</v>
      </c>
      <c r="L79" s="4"/>
      <c r="M79" s="4"/>
      <c r="N79" s="30"/>
      <c r="O79" s="31"/>
    </row>
    <row r="80" spans="1:15" x14ac:dyDescent="0.25">
      <c r="A80" s="2" t="s">
        <v>434</v>
      </c>
      <c r="B80" s="4">
        <v>427631</v>
      </c>
      <c r="C80" s="4">
        <v>4</v>
      </c>
      <c r="D80" s="4">
        <v>18278</v>
      </c>
      <c r="E80" s="4">
        <v>1024</v>
      </c>
      <c r="F80" s="4">
        <v>48</v>
      </c>
      <c r="G80" s="4">
        <v>17206</v>
      </c>
      <c r="H80" s="3">
        <v>6.6168000749387539E-5</v>
      </c>
      <c r="I80" s="4">
        <v>1</v>
      </c>
      <c r="J80" s="34" t="s">
        <v>5</v>
      </c>
      <c r="K80" s="4">
        <v>1</v>
      </c>
      <c r="L80" s="4"/>
      <c r="M80" s="4"/>
      <c r="N80" s="30"/>
      <c r="O80" s="31"/>
    </row>
    <row r="81" spans="1:15" x14ac:dyDescent="0.25">
      <c r="A81" s="2" t="s">
        <v>435</v>
      </c>
      <c r="B81" s="4">
        <v>537627</v>
      </c>
      <c r="C81" s="4">
        <v>18</v>
      </c>
      <c r="D81" s="4">
        <v>18248</v>
      </c>
      <c r="E81" s="4">
        <v>744</v>
      </c>
      <c r="F81" s="4">
        <v>160</v>
      </c>
      <c r="G81" s="4">
        <v>17344</v>
      </c>
      <c r="H81" s="3">
        <v>6.6059398056396979E-5</v>
      </c>
      <c r="I81" s="4">
        <v>1</v>
      </c>
      <c r="J81" s="34" t="s">
        <v>5</v>
      </c>
      <c r="K81" s="4">
        <v>1</v>
      </c>
      <c r="L81" s="4"/>
      <c r="M81" s="4"/>
      <c r="N81" s="30"/>
      <c r="O81" s="31"/>
    </row>
    <row r="82" spans="1:15" x14ac:dyDescent="0.25">
      <c r="A82" s="2" t="s">
        <v>436</v>
      </c>
      <c r="B82" s="4">
        <v>537627</v>
      </c>
      <c r="C82" s="4">
        <v>2</v>
      </c>
      <c r="D82" s="4">
        <v>18184</v>
      </c>
      <c r="E82" s="4">
        <v>1000</v>
      </c>
      <c r="F82" s="4">
        <v>32</v>
      </c>
      <c r="G82" s="4">
        <v>17152</v>
      </c>
      <c r="H82" s="3">
        <v>6.5827712311350425E-5</v>
      </c>
      <c r="I82" s="4">
        <v>1</v>
      </c>
      <c r="J82" s="34" t="s">
        <v>5</v>
      </c>
      <c r="K82" s="4">
        <v>1</v>
      </c>
      <c r="L82" s="4"/>
      <c r="M82" s="4"/>
      <c r="N82" s="30"/>
      <c r="O82" s="31"/>
    </row>
    <row r="83" spans="1:15" x14ac:dyDescent="0.25">
      <c r="A83" s="2" t="s">
        <v>437</v>
      </c>
      <c r="B83" s="4">
        <v>427631</v>
      </c>
      <c r="C83" s="4">
        <v>2</v>
      </c>
      <c r="D83" s="4">
        <v>18136</v>
      </c>
      <c r="E83" s="4">
        <v>920</v>
      </c>
      <c r="F83" s="4">
        <v>32</v>
      </c>
      <c r="G83" s="4">
        <v>17184</v>
      </c>
      <c r="H83" s="3">
        <v>6.5653948002565517E-5</v>
      </c>
      <c r="I83" s="4">
        <v>1</v>
      </c>
      <c r="J83" s="34" t="s">
        <v>5</v>
      </c>
      <c r="K83" s="4">
        <v>1</v>
      </c>
      <c r="L83" s="4"/>
      <c r="M83" s="4"/>
      <c r="N83" s="30"/>
      <c r="O83" s="31"/>
    </row>
    <row r="84" spans="1:15" x14ac:dyDescent="0.25">
      <c r="A84" s="2" t="s">
        <v>438</v>
      </c>
      <c r="B84" s="4">
        <v>508282</v>
      </c>
      <c r="C84" s="4">
        <v>18</v>
      </c>
      <c r="D84" s="4">
        <v>18130</v>
      </c>
      <c r="E84" s="4">
        <v>544</v>
      </c>
      <c r="F84" s="4">
        <v>160</v>
      </c>
      <c r="G84" s="4">
        <v>17426</v>
      </c>
      <c r="H84" s="3">
        <v>6.5632227463967405E-5</v>
      </c>
      <c r="I84" s="4">
        <v>1</v>
      </c>
      <c r="J84" s="34" t="s">
        <v>5</v>
      </c>
      <c r="K84" s="4">
        <v>1</v>
      </c>
      <c r="L84" s="4"/>
      <c r="M84" s="4"/>
      <c r="N84" s="30"/>
      <c r="O84" s="31"/>
    </row>
    <row r="85" spans="1:15" x14ac:dyDescent="0.25">
      <c r="A85" s="2" t="s">
        <v>439</v>
      </c>
      <c r="B85" s="4">
        <v>537627</v>
      </c>
      <c r="C85" s="4">
        <v>4</v>
      </c>
      <c r="D85" s="4">
        <v>18102</v>
      </c>
      <c r="E85" s="4">
        <v>848</v>
      </c>
      <c r="F85" s="4">
        <v>48</v>
      </c>
      <c r="G85" s="4">
        <v>17206</v>
      </c>
      <c r="H85" s="3">
        <v>6.5530864950509536E-5</v>
      </c>
      <c r="I85" s="4">
        <v>1</v>
      </c>
      <c r="J85" s="34" t="s">
        <v>5</v>
      </c>
      <c r="K85" s="4">
        <v>1</v>
      </c>
      <c r="L85" s="4"/>
      <c r="M85" s="4"/>
      <c r="N85" s="30"/>
      <c r="O85" s="31"/>
    </row>
    <row r="86" spans="1:15" x14ac:dyDescent="0.25">
      <c r="A86" s="2" t="s">
        <v>440</v>
      </c>
      <c r="B86" s="4">
        <v>427631</v>
      </c>
      <c r="C86" s="4">
        <v>17</v>
      </c>
      <c r="D86" s="4">
        <v>18076</v>
      </c>
      <c r="E86" s="4">
        <v>240</v>
      </c>
      <c r="F86" s="4">
        <v>144</v>
      </c>
      <c r="G86" s="4">
        <v>17692</v>
      </c>
      <c r="H86" s="3">
        <v>6.5436742616584371E-5</v>
      </c>
      <c r="I86" s="4">
        <v>1</v>
      </c>
      <c r="J86" s="34" t="s">
        <v>5</v>
      </c>
      <c r="K86" s="4">
        <v>1</v>
      </c>
      <c r="L86" s="4"/>
      <c r="M86" s="4"/>
      <c r="N86" s="30"/>
      <c r="O86" s="31"/>
    </row>
    <row r="87" spans="1:15" x14ac:dyDescent="0.25">
      <c r="A87" s="2" t="s">
        <v>441</v>
      </c>
      <c r="B87" s="4">
        <v>427631</v>
      </c>
      <c r="C87" s="4">
        <v>18</v>
      </c>
      <c r="D87" s="4">
        <v>18018</v>
      </c>
      <c r="E87" s="4">
        <v>432</v>
      </c>
      <c r="F87" s="4">
        <v>160</v>
      </c>
      <c r="G87" s="4">
        <v>17426</v>
      </c>
      <c r="H87" s="3">
        <v>6.5226777410135942E-5</v>
      </c>
      <c r="I87" s="4">
        <v>1</v>
      </c>
      <c r="J87" s="34" t="s">
        <v>5</v>
      </c>
      <c r="K87" s="4">
        <v>1</v>
      </c>
      <c r="L87" s="4"/>
      <c r="M87" s="4"/>
      <c r="N87" s="30"/>
      <c r="O87" s="31"/>
    </row>
    <row r="88" spans="1:15" x14ac:dyDescent="0.25">
      <c r="A88" s="2" t="s">
        <v>442</v>
      </c>
      <c r="B88" s="4">
        <v>427631</v>
      </c>
      <c r="C88" s="4">
        <v>18</v>
      </c>
      <c r="D88" s="4">
        <v>18010</v>
      </c>
      <c r="E88" s="4">
        <v>240</v>
      </c>
      <c r="F88" s="4">
        <v>160</v>
      </c>
      <c r="G88" s="4">
        <v>17610</v>
      </c>
      <c r="H88" s="3">
        <v>6.5197816692005127E-5</v>
      </c>
      <c r="I88" s="4">
        <v>1</v>
      </c>
      <c r="J88" s="34" t="s">
        <v>5</v>
      </c>
      <c r="K88" s="4">
        <v>1</v>
      </c>
      <c r="L88" s="4"/>
      <c r="M88" s="4"/>
      <c r="N88" s="30"/>
      <c r="O88" s="31"/>
    </row>
    <row r="89" spans="1:15" x14ac:dyDescent="0.25">
      <c r="A89" s="2" t="s">
        <v>443</v>
      </c>
      <c r="B89" s="4">
        <v>508282</v>
      </c>
      <c r="C89" s="4">
        <v>4</v>
      </c>
      <c r="D89" s="4">
        <v>17950</v>
      </c>
      <c r="E89" s="4">
        <v>696</v>
      </c>
      <c r="F89" s="4">
        <v>48</v>
      </c>
      <c r="G89" s="4">
        <v>17206</v>
      </c>
      <c r="H89" s="3">
        <v>6.4980611306023981E-5</v>
      </c>
      <c r="I89" s="4">
        <v>1</v>
      </c>
      <c r="J89" s="34" t="s">
        <v>5</v>
      </c>
      <c r="K89" s="4">
        <v>1</v>
      </c>
      <c r="L89" s="4"/>
      <c r="M89" s="4"/>
      <c r="N89" s="30"/>
      <c r="O89" s="31"/>
    </row>
    <row r="90" spans="1:15" x14ac:dyDescent="0.25">
      <c r="A90" s="2" t="s">
        <v>444</v>
      </c>
      <c r="B90" s="4">
        <v>12</v>
      </c>
      <c r="C90" s="4">
        <v>12</v>
      </c>
      <c r="D90" s="4">
        <v>17938</v>
      </c>
      <c r="E90" s="4">
        <v>8</v>
      </c>
      <c r="F90" s="4">
        <v>112</v>
      </c>
      <c r="G90" s="4">
        <v>17818</v>
      </c>
      <c r="H90" s="3">
        <v>6.4937170228827757E-5</v>
      </c>
      <c r="I90" s="4">
        <v>1</v>
      </c>
      <c r="J90" s="34" t="s">
        <v>5</v>
      </c>
      <c r="K90" s="4">
        <v>1</v>
      </c>
      <c r="L90" s="4"/>
      <c r="M90" s="4"/>
      <c r="N90" s="30"/>
      <c r="O90" s="31"/>
    </row>
    <row r="91" spans="1:15" x14ac:dyDescent="0.25">
      <c r="A91" s="2" t="s">
        <v>445</v>
      </c>
      <c r="B91" s="4">
        <v>10</v>
      </c>
      <c r="C91" s="4">
        <v>9</v>
      </c>
      <c r="D91" s="4">
        <v>17932</v>
      </c>
      <c r="E91" s="4">
        <v>8</v>
      </c>
      <c r="F91" s="4">
        <v>80</v>
      </c>
      <c r="G91" s="4">
        <v>17844</v>
      </c>
      <c r="H91" s="3">
        <v>6.4915449690229645E-5</v>
      </c>
      <c r="I91" s="4">
        <v>1</v>
      </c>
      <c r="J91" s="34" t="s">
        <v>5</v>
      </c>
      <c r="K91" s="4">
        <v>1</v>
      </c>
      <c r="L91" s="4"/>
      <c r="M91" s="4"/>
      <c r="N91" s="30"/>
      <c r="O91" s="31"/>
    </row>
    <row r="92" spans="1:15" x14ac:dyDescent="0.25">
      <c r="A92" s="2" t="s">
        <v>446</v>
      </c>
      <c r="B92" s="4">
        <v>537627</v>
      </c>
      <c r="C92" s="4">
        <v>9</v>
      </c>
      <c r="D92" s="4">
        <v>17862</v>
      </c>
      <c r="E92" s="4">
        <v>536</v>
      </c>
      <c r="F92" s="4">
        <v>80</v>
      </c>
      <c r="G92" s="4">
        <v>17246</v>
      </c>
      <c r="H92" s="3">
        <v>6.4662043406584979E-5</v>
      </c>
      <c r="I92" s="4">
        <v>1</v>
      </c>
      <c r="J92" s="34" t="s">
        <v>5</v>
      </c>
      <c r="K92" s="4">
        <v>1</v>
      </c>
      <c r="L92" s="4"/>
      <c r="M92" s="4"/>
      <c r="N92" s="30"/>
      <c r="O92" s="31"/>
    </row>
    <row r="93" spans="1:15" x14ac:dyDescent="0.25">
      <c r="A93" s="2" t="s">
        <v>447</v>
      </c>
      <c r="B93" s="4">
        <v>537627</v>
      </c>
      <c r="C93" s="4">
        <v>2</v>
      </c>
      <c r="D93" s="4">
        <v>17848</v>
      </c>
      <c r="E93" s="4">
        <v>632</v>
      </c>
      <c r="F93" s="4">
        <v>32</v>
      </c>
      <c r="G93" s="4">
        <v>17184</v>
      </c>
      <c r="H93" s="3">
        <v>6.4611362149856051E-5</v>
      </c>
      <c r="I93" s="4">
        <v>1</v>
      </c>
      <c r="J93" s="34" t="s">
        <v>5</v>
      </c>
      <c r="K93" s="4">
        <v>1</v>
      </c>
      <c r="L93" s="4"/>
      <c r="M93" s="4"/>
      <c r="N93" s="30"/>
      <c r="O93" s="31"/>
    </row>
    <row r="94" spans="1:15" x14ac:dyDescent="0.25">
      <c r="A94" s="2" t="s">
        <v>448</v>
      </c>
      <c r="B94" s="4">
        <v>12</v>
      </c>
      <c r="C94" s="4">
        <v>12</v>
      </c>
      <c r="D94" s="4">
        <v>17826</v>
      </c>
      <c r="E94" s="4">
        <v>8</v>
      </c>
      <c r="F94" s="4">
        <v>112</v>
      </c>
      <c r="G94" s="4">
        <v>17706</v>
      </c>
      <c r="H94" s="3">
        <v>6.4531720174996294E-5</v>
      </c>
      <c r="I94" s="4">
        <v>1</v>
      </c>
      <c r="J94" s="34" t="s">
        <v>5</v>
      </c>
      <c r="K94" s="4">
        <v>1</v>
      </c>
      <c r="L94" s="4"/>
      <c r="M94" s="4"/>
      <c r="N94" s="30"/>
      <c r="O94" s="31"/>
    </row>
    <row r="95" spans="1:15" x14ac:dyDescent="0.25">
      <c r="A95" s="2" t="s">
        <v>449</v>
      </c>
      <c r="B95" s="4">
        <v>427631</v>
      </c>
      <c r="C95" s="4">
        <v>18</v>
      </c>
      <c r="D95" s="4">
        <v>17826</v>
      </c>
      <c r="E95" s="4">
        <v>240</v>
      </c>
      <c r="F95" s="4">
        <v>160</v>
      </c>
      <c r="G95" s="4">
        <v>17426</v>
      </c>
      <c r="H95" s="3">
        <v>6.4531720174996294E-5</v>
      </c>
      <c r="I95" s="4">
        <v>1</v>
      </c>
      <c r="J95" s="34" t="s">
        <v>5</v>
      </c>
      <c r="K95" s="4">
        <v>1</v>
      </c>
      <c r="L95" s="4"/>
      <c r="M95" s="4"/>
      <c r="N95" s="30"/>
      <c r="O95" s="31"/>
    </row>
    <row r="96" spans="1:15" x14ac:dyDescent="0.25">
      <c r="A96" s="2" t="s">
        <v>450</v>
      </c>
      <c r="B96" s="4">
        <v>5</v>
      </c>
      <c r="C96" s="4">
        <v>5</v>
      </c>
      <c r="D96" s="4">
        <v>17614</v>
      </c>
      <c r="E96" s="4">
        <v>8</v>
      </c>
      <c r="F96" s="4">
        <v>48</v>
      </c>
      <c r="G96" s="4">
        <v>17558</v>
      </c>
      <c r="H96" s="3">
        <v>6.3764261144529607E-5</v>
      </c>
      <c r="I96" s="4">
        <v>1</v>
      </c>
      <c r="J96" s="34" t="s">
        <v>5</v>
      </c>
      <c r="K96" s="4">
        <v>1</v>
      </c>
      <c r="L96" s="4"/>
      <c r="M96" s="4"/>
      <c r="N96" s="30"/>
      <c r="O96" s="31"/>
    </row>
    <row r="97" spans="1:15" x14ac:dyDescent="0.25">
      <c r="A97" s="2" t="s">
        <v>451</v>
      </c>
      <c r="B97" s="4">
        <v>537627</v>
      </c>
      <c r="C97" s="4">
        <v>5</v>
      </c>
      <c r="D97" s="4">
        <v>17558</v>
      </c>
      <c r="E97" s="4">
        <v>312</v>
      </c>
      <c r="F97" s="4">
        <v>48</v>
      </c>
      <c r="G97" s="4">
        <v>17198</v>
      </c>
      <c r="H97" s="3">
        <v>6.3561536117613882E-5</v>
      </c>
      <c r="I97" s="4">
        <v>1</v>
      </c>
      <c r="J97" s="34" t="s">
        <v>5</v>
      </c>
      <c r="K97" s="4">
        <v>1</v>
      </c>
      <c r="L97" s="4"/>
      <c r="M97" s="4"/>
      <c r="N97" s="30"/>
      <c r="O97" s="31"/>
    </row>
    <row r="98" spans="1:15" x14ac:dyDescent="0.25">
      <c r="A98" s="2" t="s">
        <v>452</v>
      </c>
      <c r="B98" s="4">
        <v>10</v>
      </c>
      <c r="C98" s="4">
        <v>9</v>
      </c>
      <c r="D98" s="4">
        <v>17478</v>
      </c>
      <c r="E98" s="4">
        <v>8</v>
      </c>
      <c r="F98" s="4">
        <v>80</v>
      </c>
      <c r="G98" s="4">
        <v>17390</v>
      </c>
      <c r="H98" s="3">
        <v>6.3271928936305696E-5</v>
      </c>
      <c r="I98" s="4">
        <v>1</v>
      </c>
      <c r="J98" s="34" t="s">
        <v>5</v>
      </c>
      <c r="K98" s="4">
        <v>1</v>
      </c>
      <c r="L98" s="4"/>
      <c r="M98" s="4"/>
      <c r="N98" s="30"/>
      <c r="O98" s="31"/>
    </row>
    <row r="99" spans="1:15" x14ac:dyDescent="0.25">
      <c r="A99" s="2" t="s">
        <v>453</v>
      </c>
      <c r="B99" s="4">
        <v>9</v>
      </c>
      <c r="C99" s="4">
        <v>9</v>
      </c>
      <c r="D99" s="4">
        <v>17426</v>
      </c>
      <c r="E99" s="4">
        <v>8</v>
      </c>
      <c r="F99" s="4">
        <v>80</v>
      </c>
      <c r="G99" s="4">
        <v>17338</v>
      </c>
      <c r="H99" s="3">
        <v>6.308368426845538E-5</v>
      </c>
      <c r="I99" s="4">
        <v>1</v>
      </c>
      <c r="J99" s="34" t="s">
        <v>5</v>
      </c>
      <c r="K99" s="4">
        <v>1</v>
      </c>
      <c r="L99" s="4"/>
      <c r="M99" s="4"/>
      <c r="N99" s="30"/>
      <c r="O99" s="31"/>
    </row>
    <row r="100" spans="1:15" x14ac:dyDescent="0.25">
      <c r="A100" s="2" t="s">
        <v>454</v>
      </c>
      <c r="B100" s="4">
        <v>9</v>
      </c>
      <c r="C100" s="4">
        <v>9</v>
      </c>
      <c r="D100" s="4">
        <v>17426</v>
      </c>
      <c r="E100" s="4">
        <v>8</v>
      </c>
      <c r="F100" s="4">
        <v>80</v>
      </c>
      <c r="G100" s="4">
        <v>17338</v>
      </c>
      <c r="H100" s="3">
        <v>6.308368426845538E-5</v>
      </c>
      <c r="I100" s="4">
        <v>1</v>
      </c>
      <c r="J100" s="34" t="s">
        <v>5</v>
      </c>
      <c r="K100" s="4">
        <v>1</v>
      </c>
      <c r="L100" s="4"/>
      <c r="M100" s="4"/>
      <c r="N100" s="30"/>
      <c r="O100" s="31"/>
    </row>
    <row r="101" spans="1:15" x14ac:dyDescent="0.25">
      <c r="A101" s="2" t="s">
        <v>455</v>
      </c>
      <c r="B101" s="4">
        <v>537627</v>
      </c>
      <c r="C101" s="4">
        <v>4</v>
      </c>
      <c r="D101" s="4">
        <v>17420</v>
      </c>
      <c r="E101" s="4">
        <v>200</v>
      </c>
      <c r="F101" s="4">
        <v>48</v>
      </c>
      <c r="G101" s="4">
        <v>17172</v>
      </c>
      <c r="H101" s="3">
        <v>6.3061963729857254E-5</v>
      </c>
      <c r="I101" s="4">
        <v>1</v>
      </c>
      <c r="J101" s="34" t="s">
        <v>5</v>
      </c>
      <c r="K101" s="4">
        <v>1</v>
      </c>
      <c r="L101" s="4"/>
      <c r="M101" s="4"/>
      <c r="N101" s="30"/>
      <c r="O101" s="31"/>
    </row>
    <row r="102" spans="1:15" x14ac:dyDescent="0.25">
      <c r="A102" s="2" t="s">
        <v>456</v>
      </c>
      <c r="B102" s="4">
        <v>6</v>
      </c>
      <c r="C102" s="4">
        <v>6</v>
      </c>
      <c r="D102" s="4">
        <v>17386</v>
      </c>
      <c r="E102" s="4">
        <v>8</v>
      </c>
      <c r="F102" s="4">
        <v>64</v>
      </c>
      <c r="G102" s="4">
        <v>17314</v>
      </c>
      <c r="H102" s="3">
        <v>6.2938880677801287E-5</v>
      </c>
      <c r="I102" s="4">
        <v>1</v>
      </c>
      <c r="J102" s="34" t="s">
        <v>5</v>
      </c>
      <c r="K102" s="4">
        <v>1</v>
      </c>
      <c r="L102" s="4"/>
      <c r="M102" s="4"/>
      <c r="N102" s="30"/>
      <c r="O102" s="31"/>
    </row>
    <row r="103" spans="1:15" x14ac:dyDescent="0.25">
      <c r="A103" s="2" t="s">
        <v>457</v>
      </c>
      <c r="B103" s="4">
        <v>1869296</v>
      </c>
      <c r="C103" s="4">
        <v>5</v>
      </c>
      <c r="D103" s="4">
        <v>17382</v>
      </c>
      <c r="E103" s="4">
        <v>136</v>
      </c>
      <c r="F103" s="4">
        <v>48</v>
      </c>
      <c r="G103" s="4">
        <v>17198</v>
      </c>
      <c r="H103" s="3">
        <v>6.2924400318735866E-5</v>
      </c>
      <c r="I103" s="4">
        <v>1</v>
      </c>
      <c r="J103" s="34" t="s">
        <v>5</v>
      </c>
      <c r="K103" s="4">
        <v>1</v>
      </c>
      <c r="L103" s="4"/>
      <c r="M103" s="4"/>
      <c r="N103" s="30"/>
      <c r="O103" s="31"/>
    </row>
    <row r="104" spans="1:15" x14ac:dyDescent="0.25">
      <c r="A104" s="2" t="s">
        <v>458</v>
      </c>
      <c r="B104" s="4">
        <v>1869296</v>
      </c>
      <c r="C104" s="4">
        <v>5</v>
      </c>
      <c r="D104" s="4">
        <v>17382</v>
      </c>
      <c r="E104" s="4">
        <v>136</v>
      </c>
      <c r="F104" s="4">
        <v>48</v>
      </c>
      <c r="G104" s="4">
        <v>17198</v>
      </c>
      <c r="H104" s="3">
        <v>6.2924400318735866E-5</v>
      </c>
      <c r="I104" s="4">
        <v>1</v>
      </c>
      <c r="J104" s="34" t="s">
        <v>5</v>
      </c>
      <c r="K104" s="4">
        <v>1</v>
      </c>
      <c r="L104" s="4"/>
      <c r="M104" s="4"/>
      <c r="N104" s="30"/>
      <c r="O104" s="31"/>
    </row>
    <row r="105" spans="1:15" x14ac:dyDescent="0.25">
      <c r="A105" s="2" t="s">
        <v>459</v>
      </c>
      <c r="B105" s="4">
        <v>427631</v>
      </c>
      <c r="C105" s="4">
        <v>8</v>
      </c>
      <c r="D105" s="4">
        <v>17378</v>
      </c>
      <c r="E105" s="4">
        <v>72</v>
      </c>
      <c r="F105" s="4">
        <v>80</v>
      </c>
      <c r="G105" s="4">
        <v>17226</v>
      </c>
      <c r="H105" s="3">
        <v>6.2909919959670458E-5</v>
      </c>
      <c r="I105" s="4">
        <v>1</v>
      </c>
      <c r="J105" s="34" t="s">
        <v>5</v>
      </c>
      <c r="K105" s="4">
        <v>1</v>
      </c>
      <c r="L105" s="4"/>
      <c r="M105" s="4"/>
      <c r="N105" s="30"/>
      <c r="O105" s="31"/>
    </row>
    <row r="106" spans="1:15" x14ac:dyDescent="0.25">
      <c r="A106" s="2" t="s">
        <v>460</v>
      </c>
      <c r="B106" s="4">
        <v>5</v>
      </c>
      <c r="C106" s="4">
        <v>5</v>
      </c>
      <c r="D106" s="4">
        <v>17344</v>
      </c>
      <c r="E106" s="4">
        <v>8</v>
      </c>
      <c r="F106" s="4">
        <v>48</v>
      </c>
      <c r="G106" s="4">
        <v>17288</v>
      </c>
      <c r="H106" s="3">
        <v>6.278683690761449E-5</v>
      </c>
      <c r="I106" s="4">
        <v>1</v>
      </c>
      <c r="J106" s="34" t="s">
        <v>5</v>
      </c>
      <c r="K106" s="4">
        <v>1</v>
      </c>
      <c r="L106" s="4"/>
      <c r="M106" s="4"/>
      <c r="N106" s="30"/>
      <c r="O106" s="31"/>
    </row>
    <row r="107" spans="1:15" x14ac:dyDescent="0.25">
      <c r="A107" s="2" t="s">
        <v>461</v>
      </c>
      <c r="B107" s="4">
        <v>508282</v>
      </c>
      <c r="C107" s="4">
        <v>2</v>
      </c>
      <c r="D107" s="4">
        <v>17328</v>
      </c>
      <c r="E107" s="4">
        <v>144</v>
      </c>
      <c r="F107" s="4">
        <v>32</v>
      </c>
      <c r="G107" s="4">
        <v>17152</v>
      </c>
      <c r="H107" s="3">
        <v>6.2728915471352845E-5</v>
      </c>
      <c r="I107" s="4">
        <v>1</v>
      </c>
      <c r="J107" s="34" t="s">
        <v>5</v>
      </c>
      <c r="K107" s="4">
        <v>1</v>
      </c>
      <c r="L107" s="4"/>
      <c r="M107" s="4"/>
      <c r="N107" s="30"/>
      <c r="O107" s="31"/>
    </row>
    <row r="108" spans="1:15" x14ac:dyDescent="0.25">
      <c r="A108" s="2" t="s">
        <v>462</v>
      </c>
      <c r="B108" s="4">
        <v>1869296</v>
      </c>
      <c r="C108" s="4">
        <v>2</v>
      </c>
      <c r="D108" s="4">
        <v>17312</v>
      </c>
      <c r="E108" s="4">
        <v>128</v>
      </c>
      <c r="F108" s="4">
        <v>32</v>
      </c>
      <c r="G108" s="4">
        <v>17152</v>
      </c>
      <c r="H108" s="3">
        <v>6.2670994035091213E-5</v>
      </c>
      <c r="I108" s="4">
        <v>1</v>
      </c>
      <c r="J108" s="34" t="s">
        <v>5</v>
      </c>
      <c r="K108" s="4">
        <v>1</v>
      </c>
      <c r="L108" s="4"/>
      <c r="M108" s="4"/>
      <c r="N108" s="30"/>
      <c r="O108" s="31"/>
    </row>
    <row r="109" spans="1:15" x14ac:dyDescent="0.25">
      <c r="A109" s="2" t="s">
        <v>463</v>
      </c>
      <c r="B109" s="4">
        <v>427631</v>
      </c>
      <c r="C109" s="4">
        <v>5</v>
      </c>
      <c r="D109" s="4">
        <v>17310</v>
      </c>
      <c r="E109" s="4">
        <v>64</v>
      </c>
      <c r="F109" s="4">
        <v>48</v>
      </c>
      <c r="G109" s="4">
        <v>17198</v>
      </c>
      <c r="H109" s="3">
        <v>6.2663753855558509E-5</v>
      </c>
      <c r="I109" s="4">
        <v>1</v>
      </c>
      <c r="J109" s="34" t="s">
        <v>5</v>
      </c>
      <c r="K109" s="4">
        <v>1</v>
      </c>
      <c r="L109" s="4"/>
      <c r="M109" s="4"/>
      <c r="N109" s="30"/>
      <c r="O109" s="31"/>
    </row>
    <row r="110" spans="1:15" x14ac:dyDescent="0.25">
      <c r="A110" s="2" t="s">
        <v>464</v>
      </c>
      <c r="B110" s="4">
        <v>508282</v>
      </c>
      <c r="C110" s="4">
        <v>5</v>
      </c>
      <c r="D110" s="4">
        <v>17294</v>
      </c>
      <c r="E110" s="4">
        <v>48</v>
      </c>
      <c r="F110" s="4">
        <v>48</v>
      </c>
      <c r="G110" s="4">
        <v>17198</v>
      </c>
      <c r="H110" s="3">
        <v>6.2605832419296864E-5</v>
      </c>
      <c r="I110" s="4">
        <v>1</v>
      </c>
      <c r="J110" s="34" t="s">
        <v>5</v>
      </c>
      <c r="K110" s="4">
        <v>1</v>
      </c>
      <c r="L110" s="4"/>
      <c r="M110" s="4"/>
      <c r="N110" s="30"/>
      <c r="O110" s="31"/>
    </row>
    <row r="111" spans="1:15" x14ac:dyDescent="0.25">
      <c r="A111" s="2" t="s">
        <v>465</v>
      </c>
      <c r="B111" s="4">
        <v>508282</v>
      </c>
      <c r="C111" s="4">
        <v>5</v>
      </c>
      <c r="D111" s="4">
        <v>17294</v>
      </c>
      <c r="E111" s="4">
        <v>48</v>
      </c>
      <c r="F111" s="4">
        <v>48</v>
      </c>
      <c r="G111" s="4">
        <v>17198</v>
      </c>
      <c r="H111" s="3">
        <v>6.2605832419296864E-5</v>
      </c>
      <c r="I111" s="4">
        <v>1</v>
      </c>
      <c r="J111" s="34" t="s">
        <v>5</v>
      </c>
      <c r="K111" s="4">
        <v>1</v>
      </c>
      <c r="L111" s="4"/>
      <c r="M111" s="4"/>
      <c r="N111" s="30"/>
      <c r="O111" s="31"/>
    </row>
    <row r="112" spans="1:15" x14ac:dyDescent="0.25">
      <c r="A112" s="2" t="s">
        <v>466</v>
      </c>
      <c r="B112" s="4">
        <v>537627</v>
      </c>
      <c r="C112" s="4">
        <v>2</v>
      </c>
      <c r="D112" s="4">
        <v>17280</v>
      </c>
      <c r="E112" s="4">
        <v>96</v>
      </c>
      <c r="F112" s="4">
        <v>32</v>
      </c>
      <c r="G112" s="4">
        <v>17152</v>
      </c>
      <c r="H112" s="3">
        <v>6.2555151162567936E-5</v>
      </c>
      <c r="I112" s="4">
        <v>1</v>
      </c>
      <c r="J112" s="34" t="s">
        <v>5</v>
      </c>
      <c r="K112" s="4">
        <v>1</v>
      </c>
      <c r="L112" s="4"/>
      <c r="M112" s="4"/>
      <c r="N112" s="30"/>
      <c r="O112" s="31"/>
    </row>
    <row r="113" spans="1:15" x14ac:dyDescent="0.25">
      <c r="A113" s="2" t="s">
        <v>467</v>
      </c>
      <c r="B113" s="4">
        <v>5</v>
      </c>
      <c r="C113" s="4">
        <v>5</v>
      </c>
      <c r="D113" s="4">
        <v>17270</v>
      </c>
      <c r="E113" s="4">
        <v>8</v>
      </c>
      <c r="F113" s="4">
        <v>48</v>
      </c>
      <c r="G113" s="4">
        <v>17214</v>
      </c>
      <c r="H113" s="3">
        <v>6.2518950264904417E-5</v>
      </c>
      <c r="I113" s="4">
        <v>1</v>
      </c>
      <c r="J113" s="34" t="s">
        <v>5</v>
      </c>
      <c r="K113" s="4">
        <v>1</v>
      </c>
      <c r="L113" s="4"/>
      <c r="M113" s="4"/>
      <c r="N113" s="30"/>
      <c r="O113" s="31"/>
    </row>
    <row r="114" spans="1:15" x14ac:dyDescent="0.25">
      <c r="A114" s="2" t="s">
        <v>468</v>
      </c>
      <c r="B114" s="4">
        <v>427631</v>
      </c>
      <c r="C114" s="4">
        <v>5</v>
      </c>
      <c r="D114" s="4">
        <v>17270</v>
      </c>
      <c r="E114" s="4">
        <v>24</v>
      </c>
      <c r="F114" s="4">
        <v>48</v>
      </c>
      <c r="G114" s="4">
        <v>17198</v>
      </c>
      <c r="H114" s="3">
        <v>6.2518950264904417E-5</v>
      </c>
      <c r="I114" s="4">
        <v>1</v>
      </c>
      <c r="J114" s="34" t="s">
        <v>5</v>
      </c>
      <c r="K114" s="4">
        <v>1</v>
      </c>
      <c r="L114" s="4"/>
      <c r="M114" s="4"/>
      <c r="N114" s="30"/>
      <c r="O114" s="31"/>
    </row>
    <row r="115" spans="1:15" x14ac:dyDescent="0.25">
      <c r="A115" s="2" t="s">
        <v>469</v>
      </c>
      <c r="B115" s="4">
        <v>4</v>
      </c>
      <c r="C115" s="4">
        <v>4</v>
      </c>
      <c r="D115" s="4">
        <v>17262</v>
      </c>
      <c r="E115" s="4">
        <v>8</v>
      </c>
      <c r="F115" s="4">
        <v>48</v>
      </c>
      <c r="G115" s="4">
        <v>17206</v>
      </c>
      <c r="H115" s="3">
        <v>6.2489989546773601E-5</v>
      </c>
      <c r="I115" s="4">
        <v>1</v>
      </c>
      <c r="J115" s="34" t="s">
        <v>5</v>
      </c>
      <c r="K115" s="4">
        <v>1</v>
      </c>
      <c r="L115" s="4"/>
      <c r="M115" s="4"/>
      <c r="N115" s="30"/>
      <c r="O115" s="31"/>
    </row>
    <row r="116" spans="1:15" x14ac:dyDescent="0.25">
      <c r="A116" s="2" t="s">
        <v>470</v>
      </c>
      <c r="B116" s="4">
        <v>427631</v>
      </c>
      <c r="C116" s="4">
        <v>2</v>
      </c>
      <c r="D116" s="4">
        <v>17256</v>
      </c>
      <c r="E116" s="4">
        <v>72</v>
      </c>
      <c r="F116" s="4">
        <v>32</v>
      </c>
      <c r="G116" s="4">
        <v>17152</v>
      </c>
      <c r="H116" s="3">
        <v>6.2468269008175475E-5</v>
      </c>
      <c r="I116" s="4">
        <v>1</v>
      </c>
      <c r="J116" s="34" t="s">
        <v>5</v>
      </c>
      <c r="K116" s="4">
        <v>1</v>
      </c>
      <c r="L116" s="4"/>
      <c r="M116" s="4"/>
      <c r="N116" s="30"/>
      <c r="O116" s="31"/>
    </row>
    <row r="117" spans="1:15" x14ac:dyDescent="0.25">
      <c r="A117" s="2" t="s">
        <v>471</v>
      </c>
      <c r="B117" s="4">
        <v>427631</v>
      </c>
      <c r="C117" s="4">
        <v>4</v>
      </c>
      <c r="D117" s="4">
        <v>17236</v>
      </c>
      <c r="E117" s="4">
        <v>16</v>
      </c>
      <c r="F117" s="4">
        <v>48</v>
      </c>
      <c r="G117" s="4">
        <v>17172</v>
      </c>
      <c r="H117" s="3">
        <v>6.2395867212848436E-5</v>
      </c>
      <c r="I117" s="4">
        <v>1</v>
      </c>
      <c r="J117" s="34" t="s">
        <v>5</v>
      </c>
      <c r="K117" s="4">
        <v>1</v>
      </c>
      <c r="L117" s="4"/>
      <c r="M117" s="4"/>
      <c r="N117" s="30"/>
      <c r="O117" s="31"/>
    </row>
    <row r="118" spans="1:15" x14ac:dyDescent="0.25">
      <c r="A118" s="2" t="s">
        <v>472</v>
      </c>
      <c r="B118" s="4">
        <v>2</v>
      </c>
      <c r="C118" s="4">
        <v>2</v>
      </c>
      <c r="D118" s="4">
        <v>17224</v>
      </c>
      <c r="E118" s="4">
        <v>8</v>
      </c>
      <c r="F118" s="4">
        <v>32</v>
      </c>
      <c r="G118" s="4">
        <v>17184</v>
      </c>
      <c r="H118" s="3">
        <v>6.2352426135652212E-5</v>
      </c>
      <c r="I118" s="4">
        <v>1</v>
      </c>
      <c r="J118" s="34" t="s">
        <v>5</v>
      </c>
      <c r="K118" s="4">
        <v>1</v>
      </c>
      <c r="L118" s="4"/>
      <c r="M118" s="4"/>
      <c r="N118" s="30"/>
      <c r="O118" s="31"/>
    </row>
    <row r="119" spans="1:15" x14ac:dyDescent="0.25">
      <c r="A119" s="2" t="s">
        <v>473</v>
      </c>
      <c r="B119" s="4">
        <v>537627</v>
      </c>
      <c r="C119" s="4">
        <v>2</v>
      </c>
      <c r="D119" s="4">
        <v>17222</v>
      </c>
      <c r="E119" s="4">
        <v>8</v>
      </c>
      <c r="F119" s="4">
        <v>32</v>
      </c>
      <c r="G119" s="4">
        <v>17182</v>
      </c>
      <c r="H119" s="3">
        <v>6.2345185956119508E-5</v>
      </c>
      <c r="I119" s="4">
        <v>1</v>
      </c>
      <c r="J119" s="34" t="s">
        <v>5</v>
      </c>
      <c r="K119" s="4">
        <v>1</v>
      </c>
      <c r="L119" s="4"/>
      <c r="M119" s="4"/>
      <c r="N119" s="30"/>
      <c r="O119" s="31"/>
    </row>
    <row r="120" spans="1:15" x14ac:dyDescent="0.25">
      <c r="A120" s="2" t="s">
        <v>474</v>
      </c>
      <c r="B120" s="4">
        <v>427631</v>
      </c>
      <c r="C120" s="4">
        <v>2</v>
      </c>
      <c r="D120" s="4">
        <v>17222</v>
      </c>
      <c r="E120" s="4">
        <v>8</v>
      </c>
      <c r="F120" s="4">
        <v>32</v>
      </c>
      <c r="G120" s="4">
        <v>17182</v>
      </c>
      <c r="H120" s="3">
        <v>6.2345185956119508E-5</v>
      </c>
      <c r="I120" s="4">
        <v>1</v>
      </c>
      <c r="J120" s="34" t="s">
        <v>5</v>
      </c>
      <c r="K120" s="4">
        <v>1</v>
      </c>
      <c r="L120" s="4"/>
      <c r="M120" s="4"/>
      <c r="N120" s="30"/>
      <c r="O120" s="31"/>
    </row>
    <row r="121" spans="1:15" x14ac:dyDescent="0.25">
      <c r="A121" s="2" t="s">
        <v>475</v>
      </c>
      <c r="B121" s="4">
        <v>508282</v>
      </c>
      <c r="C121" s="4">
        <v>2</v>
      </c>
      <c r="D121" s="4">
        <v>17220</v>
      </c>
      <c r="E121" s="4">
        <v>8</v>
      </c>
      <c r="F121" s="4">
        <v>32</v>
      </c>
      <c r="G121" s="4">
        <v>17180</v>
      </c>
      <c r="H121" s="3">
        <v>6.2337945776586791E-5</v>
      </c>
      <c r="I121" s="4">
        <v>1</v>
      </c>
      <c r="J121" s="34" t="s">
        <v>5</v>
      </c>
      <c r="K121" s="4">
        <v>1</v>
      </c>
      <c r="L121" s="4"/>
      <c r="M121" s="4"/>
      <c r="N121" s="30"/>
      <c r="O121" s="31"/>
    </row>
    <row r="122" spans="1:15" x14ac:dyDescent="0.25">
      <c r="A122" s="2" t="s">
        <v>476</v>
      </c>
      <c r="B122" s="4">
        <v>1869296</v>
      </c>
      <c r="C122" s="4">
        <v>2</v>
      </c>
      <c r="D122" s="4">
        <v>17220</v>
      </c>
      <c r="E122" s="4">
        <v>8</v>
      </c>
      <c r="F122" s="4">
        <v>32</v>
      </c>
      <c r="G122" s="4">
        <v>17180</v>
      </c>
      <c r="H122" s="3">
        <v>6.2337945776586791E-5</v>
      </c>
      <c r="I122" s="4">
        <v>1</v>
      </c>
      <c r="J122" s="34" t="s">
        <v>5</v>
      </c>
      <c r="K122" s="4">
        <v>1</v>
      </c>
      <c r="L122" s="4"/>
      <c r="M122" s="4"/>
      <c r="N122" s="30"/>
      <c r="O122" s="31"/>
    </row>
    <row r="123" spans="1:15" x14ac:dyDescent="0.25">
      <c r="A123" s="2" t="s">
        <v>477</v>
      </c>
      <c r="B123" s="4">
        <v>9</v>
      </c>
      <c r="C123" s="4">
        <v>2</v>
      </c>
      <c r="D123" s="4">
        <v>17220</v>
      </c>
      <c r="E123" s="4">
        <v>8</v>
      </c>
      <c r="F123" s="4">
        <v>32</v>
      </c>
      <c r="G123" s="4">
        <v>17180</v>
      </c>
      <c r="H123" s="3">
        <v>6.2337945776586791E-5</v>
      </c>
      <c r="I123" s="4">
        <v>1</v>
      </c>
      <c r="J123" s="34" t="s">
        <v>5</v>
      </c>
      <c r="K123" s="4">
        <v>1</v>
      </c>
      <c r="L123" s="4"/>
      <c r="M123" s="4"/>
      <c r="N123" s="30"/>
      <c r="O123" s="31"/>
    </row>
    <row r="124" spans="1:15" x14ac:dyDescent="0.25">
      <c r="A124" s="2" t="s">
        <v>478</v>
      </c>
      <c r="B124" s="4">
        <v>9</v>
      </c>
      <c r="C124" s="4">
        <v>2</v>
      </c>
      <c r="D124" s="4">
        <v>17220</v>
      </c>
      <c r="E124" s="4">
        <v>8</v>
      </c>
      <c r="F124" s="4">
        <v>32</v>
      </c>
      <c r="G124" s="4">
        <v>17180</v>
      </c>
      <c r="H124" s="3">
        <v>6.2337945776586791E-5</v>
      </c>
      <c r="I124" s="4">
        <v>1</v>
      </c>
      <c r="J124" s="34" t="s">
        <v>5</v>
      </c>
      <c r="K124" s="4">
        <v>1</v>
      </c>
      <c r="L124" s="4"/>
      <c r="M124" s="4"/>
      <c r="N124" s="30"/>
      <c r="O124" s="31"/>
    </row>
    <row r="125" spans="1:15" x14ac:dyDescent="0.25">
      <c r="A125" s="2" t="s">
        <v>479</v>
      </c>
      <c r="B125" s="4">
        <v>3</v>
      </c>
      <c r="C125" s="4">
        <v>3</v>
      </c>
      <c r="D125" s="4">
        <v>17220</v>
      </c>
      <c r="E125" s="4">
        <v>8</v>
      </c>
      <c r="F125" s="4">
        <v>32</v>
      </c>
      <c r="G125" s="4">
        <v>17180</v>
      </c>
      <c r="H125" s="3">
        <v>6.2337945776586791E-5</v>
      </c>
      <c r="I125" s="4">
        <v>1</v>
      </c>
      <c r="J125" s="34" t="s">
        <v>5</v>
      </c>
      <c r="K125" s="4">
        <v>1</v>
      </c>
      <c r="L125" s="4"/>
      <c r="M125" s="4"/>
      <c r="N125" s="30"/>
      <c r="O125" s="31"/>
    </row>
    <row r="126" spans="1:15" x14ac:dyDescent="0.25">
      <c r="A126" s="2" t="s">
        <v>480</v>
      </c>
      <c r="B126" s="4">
        <v>2</v>
      </c>
      <c r="C126" s="4">
        <v>2</v>
      </c>
      <c r="D126" s="4">
        <v>17192</v>
      </c>
      <c r="E126" s="4">
        <v>8</v>
      </c>
      <c r="F126" s="4">
        <v>32</v>
      </c>
      <c r="G126" s="4">
        <v>17152</v>
      </c>
      <c r="H126" s="3">
        <v>6.2236583263128935E-5</v>
      </c>
      <c r="I126" s="4">
        <v>1</v>
      </c>
      <c r="J126" s="34" t="s">
        <v>5</v>
      </c>
      <c r="K126" s="4">
        <v>1</v>
      </c>
      <c r="L126" s="4"/>
      <c r="M126" s="4"/>
      <c r="N126" s="30"/>
      <c r="O126" s="31"/>
    </row>
    <row r="127" spans="1:15" x14ac:dyDescent="0.25">
      <c r="A127" s="2" t="s">
        <v>481</v>
      </c>
      <c r="B127" s="4">
        <v>2</v>
      </c>
      <c r="C127" s="4">
        <v>2</v>
      </c>
      <c r="D127" s="4">
        <v>17192</v>
      </c>
      <c r="E127" s="4">
        <v>8</v>
      </c>
      <c r="F127" s="4">
        <v>32</v>
      </c>
      <c r="G127" s="4">
        <v>17152</v>
      </c>
      <c r="H127" s="3">
        <v>6.2236583263128935E-5</v>
      </c>
      <c r="I127" s="4">
        <v>1</v>
      </c>
      <c r="J127" s="34" t="s">
        <v>5</v>
      </c>
      <c r="K127" s="4">
        <v>1</v>
      </c>
      <c r="L127" s="4"/>
      <c r="M127" s="4"/>
      <c r="N127" s="30"/>
      <c r="O127" s="31"/>
    </row>
    <row r="128" spans="1:15" x14ac:dyDescent="0.25">
      <c r="A128" s="2" t="s">
        <v>482</v>
      </c>
      <c r="B128" s="4">
        <v>2</v>
      </c>
      <c r="C128" s="4">
        <v>2</v>
      </c>
      <c r="D128" s="4">
        <v>17178</v>
      </c>
      <c r="E128" s="4">
        <v>8</v>
      </c>
      <c r="F128" s="4">
        <v>32</v>
      </c>
      <c r="G128" s="4">
        <v>17138</v>
      </c>
      <c r="H128" s="3">
        <v>6.2185902006399994E-5</v>
      </c>
      <c r="I128" s="4">
        <v>1</v>
      </c>
      <c r="J128" s="34" t="s">
        <v>5</v>
      </c>
      <c r="K128" s="4">
        <v>1</v>
      </c>
      <c r="L128" s="4"/>
      <c r="M128" s="4"/>
      <c r="N128" s="30"/>
      <c r="O128" s="31"/>
    </row>
    <row r="129" spans="1:15" x14ac:dyDescent="0.25">
      <c r="A129" s="2" t="s">
        <v>483</v>
      </c>
      <c r="B129" s="4">
        <v>2</v>
      </c>
      <c r="C129" s="4">
        <v>2</v>
      </c>
      <c r="D129" s="4">
        <v>17174</v>
      </c>
      <c r="E129" s="4">
        <v>8</v>
      </c>
      <c r="F129" s="4">
        <v>32</v>
      </c>
      <c r="G129" s="4">
        <v>17134</v>
      </c>
      <c r="H129" s="3">
        <v>6.2171421647334586E-5</v>
      </c>
      <c r="I129" s="4">
        <v>1</v>
      </c>
      <c r="J129" s="34" t="s">
        <v>5</v>
      </c>
      <c r="K129" s="4">
        <v>1</v>
      </c>
      <c r="L129" s="4"/>
      <c r="M129" s="4"/>
      <c r="N129" s="30"/>
      <c r="O129" s="31"/>
    </row>
    <row r="130" spans="1:15" x14ac:dyDescent="0.25">
      <c r="A130" s="2" t="s">
        <v>484</v>
      </c>
      <c r="B130" s="4">
        <v>1869296</v>
      </c>
      <c r="C130" s="4">
        <v>1</v>
      </c>
      <c r="D130" s="4">
        <v>17152</v>
      </c>
      <c r="E130" s="4">
        <v>8</v>
      </c>
      <c r="F130" s="4">
        <v>16</v>
      </c>
      <c r="G130" s="4">
        <v>17128</v>
      </c>
      <c r="H130" s="3">
        <v>6.2091779672474842E-5</v>
      </c>
      <c r="I130" s="4">
        <v>1</v>
      </c>
      <c r="J130" s="34" t="s">
        <v>5</v>
      </c>
      <c r="K130" s="4">
        <v>1</v>
      </c>
      <c r="L130" s="4"/>
      <c r="M130" s="4"/>
      <c r="N130" s="30"/>
      <c r="O130" s="31"/>
    </row>
    <row r="131" spans="1:15" x14ac:dyDescent="0.25">
      <c r="A131" s="2" t="s">
        <v>485</v>
      </c>
      <c r="B131" s="4">
        <v>427631</v>
      </c>
      <c r="C131" s="4">
        <v>1</v>
      </c>
      <c r="D131" s="4">
        <v>17152</v>
      </c>
      <c r="E131" s="4">
        <v>8</v>
      </c>
      <c r="F131" s="4">
        <v>16</v>
      </c>
      <c r="G131" s="4">
        <v>17128</v>
      </c>
      <c r="H131" s="3">
        <v>6.2091779672474842E-5</v>
      </c>
      <c r="I131" s="4">
        <v>1</v>
      </c>
      <c r="J131" s="34" t="s">
        <v>5</v>
      </c>
      <c r="K131" s="4">
        <v>1</v>
      </c>
      <c r="L131" s="4"/>
      <c r="M131" s="4"/>
      <c r="N131" s="30"/>
      <c r="O131" s="31"/>
    </row>
    <row r="132" spans="1:15" x14ac:dyDescent="0.25">
      <c r="A132" s="2" t="s">
        <v>486</v>
      </c>
      <c r="B132" s="4">
        <v>427631</v>
      </c>
      <c r="C132" s="4">
        <v>1</v>
      </c>
      <c r="D132" s="4">
        <v>17152</v>
      </c>
      <c r="E132" s="4">
        <v>8</v>
      </c>
      <c r="F132" s="4">
        <v>16</v>
      </c>
      <c r="G132" s="4">
        <v>17128</v>
      </c>
      <c r="H132" s="3">
        <v>6.2091779672474842E-5</v>
      </c>
      <c r="I132" s="4">
        <v>1</v>
      </c>
      <c r="J132" s="34" t="s">
        <v>5</v>
      </c>
      <c r="K132" s="4">
        <v>1</v>
      </c>
      <c r="L132" s="4"/>
      <c r="M132" s="4"/>
      <c r="N132" s="30"/>
      <c r="O132" s="31"/>
    </row>
    <row r="133" spans="1:15" x14ac:dyDescent="0.25">
      <c r="A133" s="2" t="s">
        <v>487</v>
      </c>
      <c r="B133" s="4">
        <v>1869296</v>
      </c>
      <c r="C133" s="4">
        <v>1</v>
      </c>
      <c r="D133" s="4">
        <v>17148</v>
      </c>
      <c r="E133" s="4">
        <v>8</v>
      </c>
      <c r="F133" s="4">
        <v>16</v>
      </c>
      <c r="G133" s="4">
        <v>17124</v>
      </c>
      <c r="H133" s="3">
        <v>6.2077299313409434E-5</v>
      </c>
      <c r="I133" s="4">
        <v>1</v>
      </c>
      <c r="J133" s="34" t="s">
        <v>5</v>
      </c>
      <c r="K133" s="4">
        <v>1</v>
      </c>
      <c r="L133" s="4"/>
      <c r="M133" s="4"/>
      <c r="N133" s="30"/>
      <c r="O133" s="31"/>
    </row>
    <row r="134" spans="1:15" x14ac:dyDescent="0.25">
      <c r="A134" s="2" t="s">
        <v>488</v>
      </c>
      <c r="B134" s="4">
        <v>508282</v>
      </c>
      <c r="C134" s="4">
        <v>1</v>
      </c>
      <c r="D134" s="4">
        <v>17148</v>
      </c>
      <c r="E134" s="4">
        <v>8</v>
      </c>
      <c r="F134" s="4">
        <v>16</v>
      </c>
      <c r="G134" s="4">
        <v>17124</v>
      </c>
      <c r="H134" s="3">
        <v>6.2077299313409434E-5</v>
      </c>
      <c r="I134" s="4">
        <v>1</v>
      </c>
      <c r="J134" s="34" t="s">
        <v>5</v>
      </c>
      <c r="K134" s="4">
        <v>1</v>
      </c>
      <c r="L134" s="4"/>
      <c r="M134" s="4"/>
      <c r="N134" s="30"/>
      <c r="O134" s="31"/>
    </row>
    <row r="135" spans="1:15" x14ac:dyDescent="0.25">
      <c r="A135" s="2" t="s">
        <v>489</v>
      </c>
      <c r="B135" s="4">
        <v>427631</v>
      </c>
      <c r="C135" s="4">
        <v>1</v>
      </c>
      <c r="D135" s="4">
        <v>16960</v>
      </c>
      <c r="E135" s="4">
        <v>8</v>
      </c>
      <c r="F135" s="4">
        <v>16</v>
      </c>
      <c r="G135" s="4">
        <v>16936</v>
      </c>
      <c r="H135" s="3">
        <v>6.1396722437335194E-5</v>
      </c>
      <c r="I135" s="4">
        <v>1</v>
      </c>
      <c r="J135" s="34" t="s">
        <v>5</v>
      </c>
      <c r="K135" s="4">
        <v>1</v>
      </c>
      <c r="L135" s="4"/>
      <c r="M135" s="4"/>
      <c r="N135" s="30"/>
      <c r="O135" s="31"/>
    </row>
    <row r="136" spans="1:15" x14ac:dyDescent="0.25">
      <c r="A136" s="2" t="s">
        <v>490</v>
      </c>
      <c r="B136" s="4">
        <v>508282</v>
      </c>
      <c r="C136" s="4">
        <v>3</v>
      </c>
      <c r="D136" s="4">
        <v>16608</v>
      </c>
      <c r="E136" s="4">
        <v>15272</v>
      </c>
      <c r="F136" s="4">
        <v>32</v>
      </c>
      <c r="G136" s="4">
        <v>1304</v>
      </c>
      <c r="H136" s="3">
        <v>6.0122450839579182E-5</v>
      </c>
      <c r="I136" s="4">
        <v>1</v>
      </c>
      <c r="J136" s="34" t="s">
        <v>5</v>
      </c>
      <c r="K136" s="4">
        <v>1</v>
      </c>
      <c r="L136" s="4"/>
      <c r="M136" s="4"/>
      <c r="N136" s="30"/>
      <c r="O136" s="31"/>
    </row>
    <row r="137" spans="1:15" x14ac:dyDescent="0.25">
      <c r="A137" s="2" t="s">
        <v>491</v>
      </c>
      <c r="B137" s="4">
        <v>427631</v>
      </c>
      <c r="C137" s="4">
        <v>73</v>
      </c>
      <c r="D137" s="4">
        <v>15744</v>
      </c>
      <c r="E137" s="4">
        <v>12248</v>
      </c>
      <c r="F137" s="4">
        <v>592</v>
      </c>
      <c r="G137" s="4">
        <v>2904</v>
      </c>
      <c r="H137" s="3">
        <v>5.6994693281450786E-5</v>
      </c>
      <c r="I137" s="4">
        <v>1</v>
      </c>
      <c r="J137" s="34" t="s">
        <v>5</v>
      </c>
      <c r="K137" s="4">
        <v>1</v>
      </c>
      <c r="L137" s="4"/>
      <c r="M137" s="4"/>
      <c r="N137" s="30"/>
      <c r="O137" s="31"/>
    </row>
    <row r="138" spans="1:15" x14ac:dyDescent="0.25">
      <c r="A138" s="2" t="s">
        <v>492</v>
      </c>
      <c r="B138" s="4">
        <v>427631</v>
      </c>
      <c r="C138" s="4">
        <v>8</v>
      </c>
      <c r="D138" s="4">
        <v>7880</v>
      </c>
      <c r="E138" s="4">
        <v>6456</v>
      </c>
      <c r="F138" s="4">
        <v>80</v>
      </c>
      <c r="G138" s="4">
        <v>1344</v>
      </c>
      <c r="H138" s="3">
        <v>2.8526307358856212E-5</v>
      </c>
      <c r="I138" s="4">
        <v>1</v>
      </c>
      <c r="J138" s="34" t="s">
        <v>5</v>
      </c>
      <c r="K138" s="4">
        <v>1</v>
      </c>
      <c r="L138" s="4"/>
      <c r="M138" s="4"/>
      <c r="N138" s="30"/>
      <c r="O138" s="31"/>
    </row>
    <row r="139" spans="1:15" x14ac:dyDescent="0.25">
      <c r="A139" s="2" t="s">
        <v>493</v>
      </c>
      <c r="B139" s="4">
        <v>537627</v>
      </c>
      <c r="C139" s="4">
        <v>19</v>
      </c>
      <c r="D139" s="4">
        <v>3204</v>
      </c>
      <c r="E139" s="4">
        <v>1576</v>
      </c>
      <c r="F139" s="4">
        <v>160</v>
      </c>
      <c r="G139" s="4">
        <v>1468</v>
      </c>
      <c r="H139" s="3">
        <v>1.1598767611392804E-5</v>
      </c>
      <c r="I139" s="4">
        <v>1</v>
      </c>
      <c r="J139" s="34" t="s">
        <v>5</v>
      </c>
      <c r="K139" s="4">
        <v>1</v>
      </c>
      <c r="L139" s="4"/>
      <c r="M139" s="4"/>
      <c r="N139" s="30"/>
      <c r="O139" s="31"/>
    </row>
    <row r="140" spans="1:15" x14ac:dyDescent="0.25">
      <c r="A140" s="2" t="s">
        <v>494</v>
      </c>
      <c r="B140" s="4">
        <v>427631</v>
      </c>
      <c r="C140" s="4">
        <v>20</v>
      </c>
      <c r="D140" s="4">
        <v>2828</v>
      </c>
      <c r="E140" s="4">
        <v>1176</v>
      </c>
      <c r="F140" s="4">
        <v>176</v>
      </c>
      <c r="G140" s="4">
        <v>1476</v>
      </c>
      <c r="H140" s="3">
        <v>1.0237613859244336E-5</v>
      </c>
      <c r="I140" s="4">
        <v>1</v>
      </c>
      <c r="J140" s="34" t="s">
        <v>5</v>
      </c>
      <c r="K140" s="4">
        <v>1</v>
      </c>
      <c r="L140" s="4"/>
      <c r="M140" s="4"/>
      <c r="N140" s="30"/>
      <c r="O140" s="31"/>
    </row>
    <row r="141" spans="1:15" x14ac:dyDescent="0.25">
      <c r="A141" s="2" t="s">
        <v>495</v>
      </c>
      <c r="B141" s="4">
        <v>427631</v>
      </c>
      <c r="C141" s="4">
        <v>20</v>
      </c>
      <c r="D141" s="4">
        <v>2808</v>
      </c>
      <c r="E141" s="4">
        <v>1176</v>
      </c>
      <c r="F141" s="4">
        <v>176</v>
      </c>
      <c r="G141" s="4">
        <v>1456</v>
      </c>
      <c r="H141" s="3">
        <v>1.0165212063917289E-5</v>
      </c>
      <c r="I141" s="4">
        <v>1</v>
      </c>
      <c r="J141" s="34" t="s">
        <v>5</v>
      </c>
      <c r="K141" s="4">
        <v>1</v>
      </c>
      <c r="L141" s="4"/>
      <c r="M141" s="4"/>
      <c r="N141" s="30"/>
      <c r="O141" s="31"/>
    </row>
    <row r="142" spans="1:15" x14ac:dyDescent="0.25">
      <c r="A142" s="2" t="s">
        <v>496</v>
      </c>
      <c r="B142" s="4">
        <v>537627</v>
      </c>
      <c r="C142" s="4">
        <v>13</v>
      </c>
      <c r="D142" s="4">
        <v>2520</v>
      </c>
      <c r="E142" s="4">
        <v>1024</v>
      </c>
      <c r="F142" s="4">
        <v>112</v>
      </c>
      <c r="G142" s="4">
        <v>1384</v>
      </c>
      <c r="H142" s="3">
        <v>9.1226262112078238E-6</v>
      </c>
      <c r="I142" s="4">
        <v>1</v>
      </c>
      <c r="J142" s="34" t="s">
        <v>5</v>
      </c>
      <c r="K142" s="4">
        <v>1</v>
      </c>
      <c r="L142" s="4"/>
      <c r="M142" s="4"/>
      <c r="N142" s="30"/>
      <c r="O142" s="31"/>
    </row>
    <row r="143" spans="1:15" x14ac:dyDescent="0.25">
      <c r="A143" s="2" t="s">
        <v>497</v>
      </c>
      <c r="B143" s="4">
        <v>427631</v>
      </c>
      <c r="C143" s="4">
        <v>14</v>
      </c>
      <c r="D143" s="4">
        <v>2400</v>
      </c>
      <c r="E143" s="4">
        <v>888</v>
      </c>
      <c r="F143" s="4">
        <v>128</v>
      </c>
      <c r="G143" s="4">
        <v>1384</v>
      </c>
      <c r="H143" s="3">
        <v>8.6882154392455471E-6</v>
      </c>
      <c r="I143" s="4">
        <v>1</v>
      </c>
      <c r="J143" s="34" t="s">
        <v>5</v>
      </c>
      <c r="K143" s="4">
        <v>1</v>
      </c>
      <c r="L143" s="4"/>
      <c r="M143" s="4"/>
      <c r="N143" s="30"/>
      <c r="O143" s="31"/>
    </row>
    <row r="144" spans="1:15" x14ac:dyDescent="0.25">
      <c r="A144" s="2" t="s">
        <v>498</v>
      </c>
      <c r="B144" s="4">
        <v>427631</v>
      </c>
      <c r="C144" s="4">
        <v>13</v>
      </c>
      <c r="D144" s="4">
        <v>2384</v>
      </c>
      <c r="E144" s="4">
        <v>888</v>
      </c>
      <c r="F144" s="4">
        <v>112</v>
      </c>
      <c r="G144" s="4">
        <v>1384</v>
      </c>
      <c r="H144" s="3">
        <v>8.6302940029839103E-6</v>
      </c>
      <c r="I144" s="4">
        <v>1</v>
      </c>
      <c r="J144" s="34" t="s">
        <v>5</v>
      </c>
      <c r="K144" s="4">
        <v>1</v>
      </c>
      <c r="L144" s="4"/>
      <c r="M144" s="4"/>
      <c r="N144" s="30"/>
      <c r="O144" s="31"/>
    </row>
    <row r="145" spans="1:15" x14ac:dyDescent="0.25">
      <c r="A145" s="2" t="s">
        <v>499</v>
      </c>
      <c r="B145" s="4">
        <v>427631</v>
      </c>
      <c r="C145" s="4">
        <v>1</v>
      </c>
      <c r="D145" s="4">
        <v>2328</v>
      </c>
      <c r="E145" s="4">
        <v>8</v>
      </c>
      <c r="F145" s="4">
        <v>16</v>
      </c>
      <c r="G145" s="4">
        <v>2304</v>
      </c>
      <c r="H145" s="3">
        <v>8.4275689760681808E-6</v>
      </c>
      <c r="I145" s="4">
        <v>1</v>
      </c>
      <c r="J145" s="34" t="s">
        <v>5</v>
      </c>
      <c r="K145" s="4">
        <v>1</v>
      </c>
      <c r="L145" s="4"/>
      <c r="M145" s="4"/>
      <c r="N145" s="30"/>
      <c r="O145" s="31"/>
    </row>
    <row r="146" spans="1:15" x14ac:dyDescent="0.25">
      <c r="A146" s="2" t="s">
        <v>500</v>
      </c>
      <c r="B146" s="4">
        <v>427631</v>
      </c>
      <c r="C146" s="4">
        <v>1</v>
      </c>
      <c r="D146" s="4">
        <v>2328</v>
      </c>
      <c r="E146" s="4">
        <v>8</v>
      </c>
      <c r="F146" s="4">
        <v>16</v>
      </c>
      <c r="G146" s="4">
        <v>2304</v>
      </c>
      <c r="H146" s="3">
        <v>8.4275689760681808E-6</v>
      </c>
      <c r="I146" s="4">
        <v>1</v>
      </c>
      <c r="J146" s="34" t="s">
        <v>5</v>
      </c>
      <c r="K146" s="4">
        <v>1</v>
      </c>
      <c r="L146" s="4"/>
      <c r="M146" s="4"/>
      <c r="N146" s="30"/>
      <c r="O146" s="31"/>
    </row>
    <row r="147" spans="1:15" x14ac:dyDescent="0.25">
      <c r="A147" s="2" t="s">
        <v>501</v>
      </c>
      <c r="B147" s="4">
        <v>427631</v>
      </c>
      <c r="C147" s="4">
        <v>1</v>
      </c>
      <c r="D147" s="4">
        <v>2328</v>
      </c>
      <c r="E147" s="4">
        <v>8</v>
      </c>
      <c r="F147" s="4">
        <v>16</v>
      </c>
      <c r="G147" s="4">
        <v>2304</v>
      </c>
      <c r="H147" s="3">
        <v>8.4275689760681808E-6</v>
      </c>
      <c r="I147" s="4">
        <v>1</v>
      </c>
      <c r="J147" s="34" t="s">
        <v>5</v>
      </c>
      <c r="K147" s="4">
        <v>1</v>
      </c>
      <c r="L147" s="4"/>
      <c r="M147" s="4"/>
      <c r="N147" s="30"/>
      <c r="O147" s="31"/>
    </row>
    <row r="148" spans="1:15" x14ac:dyDescent="0.25">
      <c r="A148" s="2" t="s">
        <v>502</v>
      </c>
      <c r="B148" s="4">
        <v>427631</v>
      </c>
      <c r="C148" s="4">
        <v>16</v>
      </c>
      <c r="D148" s="4">
        <v>2320</v>
      </c>
      <c r="E148" s="4">
        <v>784</v>
      </c>
      <c r="F148" s="4">
        <v>144</v>
      </c>
      <c r="G148" s="4">
        <v>1392</v>
      </c>
      <c r="H148" s="3">
        <v>8.3986082579373615E-6</v>
      </c>
      <c r="I148" s="4">
        <v>1</v>
      </c>
      <c r="J148" s="34" t="s">
        <v>5</v>
      </c>
      <c r="K148" s="4">
        <v>1</v>
      </c>
      <c r="L148" s="4"/>
      <c r="M148" s="4"/>
      <c r="N148" s="30"/>
      <c r="O148" s="31"/>
    </row>
    <row r="149" spans="1:15" x14ac:dyDescent="0.25">
      <c r="A149" s="2" t="s">
        <v>503</v>
      </c>
      <c r="B149" s="4">
        <v>537627</v>
      </c>
      <c r="C149" s="4">
        <v>17</v>
      </c>
      <c r="D149" s="4">
        <v>2284</v>
      </c>
      <c r="E149" s="4">
        <v>744</v>
      </c>
      <c r="F149" s="4">
        <v>144</v>
      </c>
      <c r="G149" s="4">
        <v>1396</v>
      </c>
      <c r="H149" s="3">
        <v>8.2682850263486784E-6</v>
      </c>
      <c r="I149" s="4">
        <v>1</v>
      </c>
      <c r="J149" s="34" t="s">
        <v>5</v>
      </c>
      <c r="K149" s="4">
        <v>1</v>
      </c>
      <c r="L149" s="4"/>
      <c r="M149" s="4"/>
      <c r="N149" s="30"/>
      <c r="O149" s="31"/>
    </row>
    <row r="150" spans="1:15" x14ac:dyDescent="0.25">
      <c r="A150" s="2" t="s">
        <v>504</v>
      </c>
      <c r="B150" s="4">
        <v>537627</v>
      </c>
      <c r="C150" s="4">
        <v>4</v>
      </c>
      <c r="D150" s="4">
        <v>1560</v>
      </c>
      <c r="E150" s="4">
        <v>200</v>
      </c>
      <c r="F150" s="4">
        <v>48</v>
      </c>
      <c r="G150" s="4">
        <v>1312</v>
      </c>
      <c r="H150" s="3">
        <v>5.6473400355096053E-6</v>
      </c>
      <c r="I150" s="4">
        <v>1</v>
      </c>
      <c r="J150" s="34" t="s">
        <v>5</v>
      </c>
      <c r="K150" s="4">
        <v>1</v>
      </c>
      <c r="L150" s="4"/>
      <c r="M150" s="4"/>
      <c r="N150" s="30"/>
      <c r="O150" s="31"/>
    </row>
    <row r="151" spans="1:15" x14ac:dyDescent="0.25">
      <c r="A151" s="2" t="s">
        <v>505</v>
      </c>
      <c r="B151" s="4">
        <v>537627</v>
      </c>
      <c r="C151" s="4">
        <v>4</v>
      </c>
      <c r="D151" s="4">
        <v>1560</v>
      </c>
      <c r="E151" s="4">
        <v>200</v>
      </c>
      <c r="F151" s="4">
        <v>48</v>
      </c>
      <c r="G151" s="4">
        <v>1312</v>
      </c>
      <c r="H151" s="3">
        <v>5.6473400355096053E-6</v>
      </c>
      <c r="I151" s="4">
        <v>1</v>
      </c>
      <c r="J151" s="34" t="s">
        <v>5</v>
      </c>
      <c r="K151" s="4">
        <v>1</v>
      </c>
      <c r="L151" s="4"/>
      <c r="M151" s="4"/>
      <c r="N151" s="30"/>
      <c r="O151" s="31"/>
    </row>
    <row r="152" spans="1:15" x14ac:dyDescent="0.25">
      <c r="A152" s="2" t="s">
        <v>506</v>
      </c>
      <c r="B152" s="4">
        <v>9</v>
      </c>
      <c r="C152" s="4">
        <v>9</v>
      </c>
      <c r="D152" s="4">
        <v>1440</v>
      </c>
      <c r="E152" s="4">
        <v>8</v>
      </c>
      <c r="F152" s="4">
        <v>80</v>
      </c>
      <c r="G152" s="4">
        <v>1352</v>
      </c>
      <c r="H152" s="3">
        <v>5.2129292635473278E-6</v>
      </c>
      <c r="I152" s="4">
        <v>1</v>
      </c>
      <c r="J152" s="34" t="s">
        <v>5</v>
      </c>
      <c r="K152" s="4">
        <v>1</v>
      </c>
      <c r="L152" s="4"/>
      <c r="M152" s="4"/>
      <c r="N152" s="30"/>
      <c r="O152" s="31"/>
    </row>
    <row r="153" spans="1:15" x14ac:dyDescent="0.25">
      <c r="A153" s="2" t="s">
        <v>507</v>
      </c>
      <c r="B153" s="4">
        <v>427631</v>
      </c>
      <c r="C153" s="4">
        <v>4</v>
      </c>
      <c r="D153" s="4">
        <v>1376</v>
      </c>
      <c r="E153" s="4">
        <v>16</v>
      </c>
      <c r="F153" s="4">
        <v>48</v>
      </c>
      <c r="G153" s="4">
        <v>1312</v>
      </c>
      <c r="H153" s="3">
        <v>4.9812435185007798E-6</v>
      </c>
      <c r="I153" s="4">
        <v>1</v>
      </c>
      <c r="J153" s="34" t="s">
        <v>5</v>
      </c>
      <c r="K153" s="4">
        <v>1</v>
      </c>
      <c r="L153" s="4"/>
      <c r="M153" s="4"/>
      <c r="N153" s="30"/>
      <c r="O153" s="31"/>
    </row>
    <row r="154" spans="1:15" x14ac:dyDescent="0.25">
      <c r="A154" s="2" t="s">
        <v>508</v>
      </c>
      <c r="B154" s="4">
        <v>427631</v>
      </c>
      <c r="C154" s="4">
        <v>4</v>
      </c>
      <c r="D154" s="4">
        <v>1376</v>
      </c>
      <c r="E154" s="4">
        <v>16</v>
      </c>
      <c r="F154" s="4">
        <v>48</v>
      </c>
      <c r="G154" s="4">
        <v>1312</v>
      </c>
      <c r="H154" s="3">
        <v>4.9812435185007798E-6</v>
      </c>
      <c r="I154" s="4">
        <v>1</v>
      </c>
      <c r="J154" s="34" t="s">
        <v>5</v>
      </c>
      <c r="K154" s="4">
        <v>1</v>
      </c>
      <c r="L154" s="4"/>
      <c r="M154" s="4"/>
      <c r="N154" s="30"/>
      <c r="O154" s="31"/>
    </row>
    <row r="155" spans="1:15" x14ac:dyDescent="0.25">
      <c r="A155" s="2" t="s">
        <v>509</v>
      </c>
      <c r="B155" s="4">
        <v>427631</v>
      </c>
      <c r="C155" s="4">
        <v>1</v>
      </c>
      <c r="D155" s="4">
        <v>1356</v>
      </c>
      <c r="E155" s="4">
        <v>8</v>
      </c>
      <c r="F155" s="4">
        <v>16</v>
      </c>
      <c r="G155" s="4">
        <v>1332</v>
      </c>
      <c r="H155" s="3">
        <v>4.9088417231737343E-6</v>
      </c>
      <c r="I155" s="4">
        <v>1</v>
      </c>
      <c r="J155" s="34" t="s">
        <v>5</v>
      </c>
      <c r="K155" s="4">
        <v>1</v>
      </c>
      <c r="L155" s="4"/>
      <c r="M155" s="4"/>
      <c r="N155" s="30"/>
      <c r="O155" s="31"/>
    </row>
    <row r="156" spans="1:15" x14ac:dyDescent="0.25">
      <c r="A156" s="2" t="s">
        <v>510</v>
      </c>
      <c r="B156" s="4">
        <v>537627</v>
      </c>
      <c r="C156" s="4">
        <v>1</v>
      </c>
      <c r="D156" s="4">
        <v>1356</v>
      </c>
      <c r="E156" s="4">
        <v>8</v>
      </c>
      <c r="F156" s="4">
        <v>16</v>
      </c>
      <c r="G156" s="4">
        <v>1332</v>
      </c>
      <c r="H156" s="3">
        <v>4.9088417231737343E-6</v>
      </c>
      <c r="I156" s="4">
        <v>1</v>
      </c>
      <c r="J156" s="34" t="s">
        <v>5</v>
      </c>
      <c r="K156" s="4">
        <v>1</v>
      </c>
      <c r="L156" s="4"/>
      <c r="M156" s="4"/>
      <c r="N156" s="30"/>
      <c r="O156" s="31"/>
    </row>
    <row r="157" spans="1:15" x14ac:dyDescent="0.25">
      <c r="A157" s="2" t="s">
        <v>511</v>
      </c>
      <c r="B157" s="4">
        <v>10</v>
      </c>
      <c r="C157" s="4">
        <v>10</v>
      </c>
      <c r="D157" s="4">
        <v>200</v>
      </c>
      <c r="E157" s="4">
        <v>16</v>
      </c>
      <c r="F157" s="4">
        <v>48</v>
      </c>
      <c r="G157" s="4">
        <v>136</v>
      </c>
      <c r="H157" s="3">
        <v>7.2401795327046226E-7</v>
      </c>
      <c r="I157" s="4">
        <v>1</v>
      </c>
      <c r="J157" s="34" t="s">
        <v>14</v>
      </c>
      <c r="K157" s="4">
        <v>1</v>
      </c>
      <c r="L157" s="4"/>
      <c r="M157" s="4"/>
      <c r="N157" s="30"/>
      <c r="O157" s="31"/>
    </row>
    <row r="158" spans="1:15" x14ac:dyDescent="0.25">
      <c r="A158" s="2" t="s">
        <v>512</v>
      </c>
      <c r="B158" s="4">
        <v>12</v>
      </c>
      <c r="C158" s="4">
        <v>11</v>
      </c>
      <c r="D158" s="4">
        <v>192</v>
      </c>
      <c r="E158" s="4">
        <v>8</v>
      </c>
      <c r="F158" s="4">
        <v>48</v>
      </c>
      <c r="G158" s="4">
        <v>136</v>
      </c>
      <c r="H158" s="3">
        <v>6.9505723513964376E-7</v>
      </c>
      <c r="I158" s="4">
        <v>1</v>
      </c>
      <c r="J158" s="34" t="s">
        <v>14</v>
      </c>
      <c r="K158" s="4">
        <v>1</v>
      </c>
      <c r="L158" s="4"/>
      <c r="M158" s="4"/>
      <c r="N158" s="30"/>
      <c r="O158" s="31"/>
    </row>
    <row r="159" spans="1:15" x14ac:dyDescent="0.25">
      <c r="A159" s="2" t="s">
        <v>513</v>
      </c>
      <c r="B159" s="4">
        <v>9</v>
      </c>
      <c r="C159" s="4">
        <v>9</v>
      </c>
      <c r="D159" s="4">
        <v>192</v>
      </c>
      <c r="E159" s="4">
        <v>16</v>
      </c>
      <c r="F159" s="4">
        <v>40</v>
      </c>
      <c r="G159" s="4">
        <v>136</v>
      </c>
      <c r="H159" s="3">
        <v>6.9505723513964376E-7</v>
      </c>
      <c r="I159" s="4">
        <v>1</v>
      </c>
      <c r="J159" s="34" t="s">
        <v>14</v>
      </c>
      <c r="K159" s="4">
        <v>1</v>
      </c>
      <c r="L159" s="4"/>
      <c r="M159" s="4"/>
      <c r="N159" s="30"/>
      <c r="O159" s="31"/>
    </row>
    <row r="160" spans="1:15" x14ac:dyDescent="0.25">
      <c r="A160" s="2" t="s">
        <v>514</v>
      </c>
      <c r="B160" s="4">
        <v>9</v>
      </c>
      <c r="C160" s="4">
        <v>9</v>
      </c>
      <c r="D160" s="4">
        <v>192</v>
      </c>
      <c r="E160" s="4">
        <v>16</v>
      </c>
      <c r="F160" s="4">
        <v>40</v>
      </c>
      <c r="G160" s="4">
        <v>136</v>
      </c>
      <c r="H160" s="3">
        <v>6.9505723513964376E-7</v>
      </c>
      <c r="I160" s="4">
        <v>1</v>
      </c>
      <c r="J160" s="34" t="s">
        <v>14</v>
      </c>
      <c r="K160" s="4">
        <v>1</v>
      </c>
      <c r="L160" s="4"/>
      <c r="M160" s="4"/>
      <c r="N160" s="30"/>
      <c r="O160" s="31"/>
    </row>
    <row r="161" spans="1:15" x14ac:dyDescent="0.25">
      <c r="A161" s="2" t="s">
        <v>515</v>
      </c>
      <c r="B161" s="4">
        <v>9</v>
      </c>
      <c r="C161" s="4">
        <v>9</v>
      </c>
      <c r="D161" s="4">
        <v>192</v>
      </c>
      <c r="E161" s="4">
        <v>16</v>
      </c>
      <c r="F161" s="4">
        <v>40</v>
      </c>
      <c r="G161" s="4">
        <v>136</v>
      </c>
      <c r="H161" s="3">
        <v>6.9505723513964376E-7</v>
      </c>
      <c r="I161" s="4">
        <v>1</v>
      </c>
      <c r="J161" s="34" t="s">
        <v>14</v>
      </c>
      <c r="K161" s="4">
        <v>1</v>
      </c>
      <c r="L161" s="4"/>
      <c r="M161" s="4"/>
      <c r="N161" s="30"/>
      <c r="O161" s="31"/>
    </row>
    <row r="162" spans="1:15" x14ac:dyDescent="0.25">
      <c r="A162" s="2" t="s">
        <v>516</v>
      </c>
      <c r="B162" s="4">
        <v>5</v>
      </c>
      <c r="C162" s="4">
        <v>5</v>
      </c>
      <c r="D162" s="4">
        <v>168</v>
      </c>
      <c r="E162" s="4">
        <v>8</v>
      </c>
      <c r="F162" s="4">
        <v>24</v>
      </c>
      <c r="G162" s="4">
        <v>136</v>
      </c>
      <c r="H162" s="3">
        <v>6.0817508074718828E-7</v>
      </c>
      <c r="I162" s="4">
        <v>1</v>
      </c>
      <c r="J162" s="34" t="s">
        <v>14</v>
      </c>
      <c r="K162" s="4">
        <v>1</v>
      </c>
      <c r="L162" s="4"/>
      <c r="M162" s="4"/>
      <c r="N162" s="30"/>
      <c r="O162" s="31"/>
    </row>
    <row r="163" spans="1:15" x14ac:dyDescent="0.25">
      <c r="A163" s="2" t="s">
        <v>517</v>
      </c>
      <c r="B163" s="4">
        <v>6</v>
      </c>
      <c r="C163" s="4">
        <v>4</v>
      </c>
      <c r="D163" s="4">
        <v>168</v>
      </c>
      <c r="E163" s="4">
        <v>8</v>
      </c>
      <c r="F163" s="4">
        <v>24</v>
      </c>
      <c r="G163" s="4">
        <v>136</v>
      </c>
      <c r="H163" s="3">
        <v>6.0817508074718828E-7</v>
      </c>
      <c r="I163" s="4">
        <v>1</v>
      </c>
      <c r="J163" s="34" t="s">
        <v>14</v>
      </c>
      <c r="K163" s="4">
        <v>1</v>
      </c>
      <c r="L163" s="4"/>
      <c r="M163" s="4"/>
      <c r="N163" s="30"/>
      <c r="O163" s="31"/>
    </row>
    <row r="164" spans="1:15" x14ac:dyDescent="0.25">
      <c r="A164" s="2" t="s">
        <v>518</v>
      </c>
      <c r="B164" s="4">
        <v>2</v>
      </c>
      <c r="C164" s="4">
        <v>2</v>
      </c>
      <c r="D164" s="4">
        <v>160</v>
      </c>
      <c r="E164" s="4">
        <v>8</v>
      </c>
      <c r="F164" s="4">
        <v>16</v>
      </c>
      <c r="G164" s="4">
        <v>136</v>
      </c>
      <c r="H164" s="3">
        <v>5.7921436261636979E-7</v>
      </c>
      <c r="I164" s="4">
        <v>1</v>
      </c>
      <c r="J164" s="34" t="s">
        <v>14</v>
      </c>
      <c r="K164" s="4">
        <v>1</v>
      </c>
      <c r="L164" s="4"/>
      <c r="M164" s="4"/>
      <c r="N164" s="30"/>
      <c r="O164" s="31"/>
    </row>
    <row r="165" spans="1:15" x14ac:dyDescent="0.25">
      <c r="A165" s="2" t="s">
        <v>519</v>
      </c>
      <c r="B165" s="4">
        <v>3</v>
      </c>
      <c r="C165" s="4">
        <v>3</v>
      </c>
      <c r="D165" s="4">
        <v>160</v>
      </c>
      <c r="E165" s="4">
        <v>8</v>
      </c>
      <c r="F165" s="4">
        <v>16</v>
      </c>
      <c r="G165" s="4">
        <v>136</v>
      </c>
      <c r="H165" s="3">
        <v>5.7921436261636979E-7</v>
      </c>
      <c r="I165" s="4">
        <v>1</v>
      </c>
      <c r="J165" s="34" t="s">
        <v>14</v>
      </c>
      <c r="K165" s="4">
        <v>1</v>
      </c>
      <c r="L165" s="4"/>
      <c r="M165" s="4"/>
      <c r="N165" s="30"/>
      <c r="O165" s="31"/>
    </row>
    <row r="166" spans="1:15" x14ac:dyDescent="0.25">
      <c r="A166" s="2" t="s">
        <v>520</v>
      </c>
      <c r="B166" s="4">
        <v>2</v>
      </c>
      <c r="C166" s="4">
        <v>2</v>
      </c>
      <c r="D166" s="4">
        <v>160</v>
      </c>
      <c r="E166" s="4">
        <v>8</v>
      </c>
      <c r="F166" s="4">
        <v>16</v>
      </c>
      <c r="G166" s="4">
        <v>136</v>
      </c>
      <c r="H166" s="3">
        <v>5.7921436261636979E-7</v>
      </c>
      <c r="I166" s="4">
        <v>1</v>
      </c>
      <c r="J166" s="34" t="s">
        <v>14</v>
      </c>
      <c r="K166" s="4">
        <v>1</v>
      </c>
      <c r="L166" s="4"/>
      <c r="M166" s="4"/>
      <c r="N166" s="30"/>
      <c r="O166" s="31"/>
    </row>
    <row r="167" spans="1:15" x14ac:dyDescent="0.25">
      <c r="A167" s="2" t="s">
        <v>1</v>
      </c>
      <c r="B167" s="4">
        <v>3778127</v>
      </c>
      <c r="C167" s="4">
        <v>3778127</v>
      </c>
      <c r="D167" s="4">
        <v>275064076</v>
      </c>
      <c r="E167" s="4">
        <v>33870568</v>
      </c>
      <c r="F167" s="4">
        <v>43776968</v>
      </c>
      <c r="G167" s="4">
        <v>197416540</v>
      </c>
      <c r="H167" s="3">
        <v>0.99998780753766692</v>
      </c>
      <c r="I167" s="4">
        <v>22</v>
      </c>
      <c r="J167" s="34" t="s">
        <v>2</v>
      </c>
      <c r="K167" s="4">
        <v>163</v>
      </c>
      <c r="L167" s="4"/>
      <c r="M167" s="4"/>
      <c r="N167" s="30"/>
      <c r="O167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50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74.5703125" bestFit="1" customWidth="1"/>
    <col min="2" max="2" width="10.5703125" bestFit="1" customWidth="1"/>
    <col min="3" max="3" width="11" bestFit="1" customWidth="1"/>
    <col min="4" max="4" width="10.7109375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0</v>
      </c>
      <c r="B3" t="s">
        <v>33</v>
      </c>
      <c r="C3" t="s">
        <v>11</v>
      </c>
      <c r="D3" t="s">
        <v>3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</row>
    <row r="4" spans="1:9" x14ac:dyDescent="0.25">
      <c r="A4" s="2" t="s">
        <v>87</v>
      </c>
      <c r="B4" s="4">
        <v>427631</v>
      </c>
      <c r="C4" s="4">
        <v>1</v>
      </c>
      <c r="D4" s="4">
        <v>7504424</v>
      </c>
      <c r="E4" s="4">
        <v>46</v>
      </c>
      <c r="F4" s="4"/>
      <c r="G4" s="4"/>
      <c r="H4" s="30"/>
      <c r="I4" s="31"/>
    </row>
    <row r="5" spans="1:9" x14ac:dyDescent="0.25">
      <c r="A5" s="5" t="s">
        <v>521</v>
      </c>
      <c r="B5" s="4">
        <v>427631</v>
      </c>
      <c r="C5" s="4">
        <v>1</v>
      </c>
      <c r="D5" s="4">
        <v>7504424</v>
      </c>
      <c r="E5" s="4">
        <v>46</v>
      </c>
      <c r="F5" s="4"/>
      <c r="G5" s="4"/>
      <c r="H5" s="30"/>
      <c r="I5" s="31"/>
    </row>
    <row r="6" spans="1:9" x14ac:dyDescent="0.25">
      <c r="A6" s="2" t="s">
        <v>92</v>
      </c>
      <c r="B6" s="4">
        <v>10</v>
      </c>
      <c r="C6" s="4">
        <v>1</v>
      </c>
      <c r="D6" s="4">
        <v>32</v>
      </c>
      <c r="E6" s="4">
        <v>4</v>
      </c>
      <c r="F6" s="4"/>
      <c r="G6" s="4"/>
      <c r="H6" s="30"/>
      <c r="I6" s="31"/>
    </row>
    <row r="7" spans="1:9" x14ac:dyDescent="0.25">
      <c r="A7" s="5" t="s">
        <v>522</v>
      </c>
      <c r="B7" s="4">
        <v>10</v>
      </c>
      <c r="C7" s="4">
        <v>1</v>
      </c>
      <c r="D7" s="4">
        <v>32</v>
      </c>
      <c r="E7" s="4">
        <v>4</v>
      </c>
      <c r="F7" s="4"/>
      <c r="G7" s="4"/>
      <c r="H7" s="30"/>
      <c r="I7" s="31"/>
    </row>
    <row r="8" spans="1:9" x14ac:dyDescent="0.25">
      <c r="A8" s="2" t="s">
        <v>96</v>
      </c>
      <c r="B8" s="4">
        <v>122</v>
      </c>
      <c r="C8" s="4">
        <v>1</v>
      </c>
      <c r="D8" s="4">
        <v>112</v>
      </c>
      <c r="E8" s="4">
        <v>2</v>
      </c>
      <c r="F8" s="4"/>
      <c r="G8" s="4"/>
      <c r="H8" s="30"/>
      <c r="I8" s="31"/>
    </row>
    <row r="9" spans="1:9" x14ac:dyDescent="0.25">
      <c r="A9" s="5" t="s">
        <v>523</v>
      </c>
      <c r="B9" s="4">
        <v>122</v>
      </c>
      <c r="C9" s="4">
        <v>1</v>
      </c>
      <c r="D9" s="4">
        <v>112</v>
      </c>
      <c r="E9" s="4">
        <v>2</v>
      </c>
      <c r="F9" s="4"/>
      <c r="G9" s="4"/>
      <c r="H9" s="30"/>
      <c r="I9" s="31"/>
    </row>
    <row r="10" spans="1:9" x14ac:dyDescent="0.25">
      <c r="A10" s="2" t="s">
        <v>98</v>
      </c>
      <c r="B10" s="4">
        <v>7267</v>
      </c>
      <c r="C10" s="4">
        <v>1</v>
      </c>
      <c r="D10" s="4">
        <v>14536</v>
      </c>
      <c r="E10" s="4">
        <v>2</v>
      </c>
      <c r="F10" s="4"/>
      <c r="G10" s="4"/>
      <c r="H10" s="30"/>
      <c r="I10" s="31"/>
    </row>
    <row r="11" spans="1:9" x14ac:dyDescent="0.25">
      <c r="A11" s="5" t="s">
        <v>524</v>
      </c>
      <c r="B11" s="4">
        <v>7267</v>
      </c>
      <c r="C11" s="4">
        <v>1</v>
      </c>
      <c r="D11" s="4">
        <v>14536</v>
      </c>
      <c r="E11" s="4">
        <v>2</v>
      </c>
      <c r="F11" s="4"/>
      <c r="G11" s="4"/>
      <c r="H11" s="30"/>
      <c r="I11" s="31"/>
    </row>
    <row r="12" spans="1:9" x14ac:dyDescent="0.25">
      <c r="A12" s="2" t="s">
        <v>100</v>
      </c>
      <c r="B12" s="4">
        <v>9</v>
      </c>
      <c r="C12" s="4">
        <v>1</v>
      </c>
      <c r="D12" s="4">
        <v>48</v>
      </c>
      <c r="E12" s="4">
        <v>5</v>
      </c>
      <c r="F12" s="4"/>
      <c r="G12" s="4"/>
      <c r="H12" s="30"/>
      <c r="I12" s="31"/>
    </row>
    <row r="13" spans="1:9" x14ac:dyDescent="0.25">
      <c r="A13" s="5" t="s">
        <v>525</v>
      </c>
      <c r="B13" s="4">
        <v>9</v>
      </c>
      <c r="C13" s="4">
        <v>1</v>
      </c>
      <c r="D13" s="4">
        <v>48</v>
      </c>
      <c r="E13" s="4">
        <v>5</v>
      </c>
      <c r="F13" s="4"/>
      <c r="G13" s="4"/>
      <c r="H13" s="30"/>
      <c r="I13" s="31"/>
    </row>
    <row r="14" spans="1:9" x14ac:dyDescent="0.25">
      <c r="A14" s="2" t="s">
        <v>102</v>
      </c>
      <c r="B14" s="4">
        <v>2</v>
      </c>
      <c r="C14" s="4">
        <v>1</v>
      </c>
      <c r="D14" s="4">
        <v>8</v>
      </c>
      <c r="E14" s="4">
        <v>2</v>
      </c>
      <c r="F14" s="4"/>
      <c r="G14" s="4"/>
      <c r="H14" s="30"/>
      <c r="I14" s="31"/>
    </row>
    <row r="15" spans="1:9" x14ac:dyDescent="0.25">
      <c r="A15" s="5" t="s">
        <v>526</v>
      </c>
      <c r="B15" s="4">
        <v>2</v>
      </c>
      <c r="C15" s="4">
        <v>1</v>
      </c>
      <c r="D15" s="4">
        <v>8</v>
      </c>
      <c r="E15" s="4">
        <v>2</v>
      </c>
      <c r="F15" s="4"/>
      <c r="G15" s="4"/>
      <c r="H15" s="30"/>
      <c r="I15" s="31"/>
    </row>
    <row r="16" spans="1:9" x14ac:dyDescent="0.25">
      <c r="A16" s="2" t="s">
        <v>104</v>
      </c>
      <c r="B16" s="4">
        <v>2</v>
      </c>
      <c r="C16" s="4">
        <v>1</v>
      </c>
      <c r="D16" s="4">
        <v>8</v>
      </c>
      <c r="E16" s="4">
        <v>2</v>
      </c>
      <c r="F16" s="4"/>
      <c r="G16" s="4"/>
      <c r="H16" s="30"/>
      <c r="I16" s="31"/>
    </row>
    <row r="17" spans="1:9" x14ac:dyDescent="0.25">
      <c r="A17" s="5" t="s">
        <v>527</v>
      </c>
      <c r="B17" s="4">
        <v>2</v>
      </c>
      <c r="C17" s="4">
        <v>1</v>
      </c>
      <c r="D17" s="4">
        <v>8</v>
      </c>
      <c r="E17" s="4">
        <v>2</v>
      </c>
      <c r="F17" s="4"/>
      <c r="G17" s="4"/>
      <c r="H17" s="30"/>
      <c r="I17" s="31"/>
    </row>
    <row r="18" spans="1:9" x14ac:dyDescent="0.25">
      <c r="A18" s="2" t="s">
        <v>106</v>
      </c>
      <c r="B18" s="4">
        <v>4</v>
      </c>
      <c r="C18" s="4">
        <v>1</v>
      </c>
      <c r="D18" s="4">
        <v>8</v>
      </c>
      <c r="E18" s="4">
        <v>2</v>
      </c>
      <c r="F18" s="4"/>
      <c r="G18" s="4"/>
      <c r="H18" s="30"/>
      <c r="I18" s="31"/>
    </row>
    <row r="19" spans="1:9" x14ac:dyDescent="0.25">
      <c r="A19" s="5" t="s">
        <v>528</v>
      </c>
      <c r="B19" s="4">
        <v>4</v>
      </c>
      <c r="C19" s="4">
        <v>1</v>
      </c>
      <c r="D19" s="4">
        <v>8</v>
      </c>
      <c r="E19" s="4">
        <v>2</v>
      </c>
      <c r="F19" s="4"/>
      <c r="G19" s="4"/>
      <c r="H19" s="30"/>
      <c r="I19" s="31"/>
    </row>
    <row r="20" spans="1:9" x14ac:dyDescent="0.25">
      <c r="A20" s="2" t="s">
        <v>108</v>
      </c>
      <c r="B20" s="4">
        <v>2</v>
      </c>
      <c r="C20" s="4">
        <v>1</v>
      </c>
      <c r="D20" s="4">
        <v>8</v>
      </c>
      <c r="E20" s="4">
        <v>2</v>
      </c>
      <c r="F20" s="4"/>
      <c r="G20" s="4"/>
      <c r="H20" s="30"/>
      <c r="I20" s="31"/>
    </row>
    <row r="21" spans="1:9" x14ac:dyDescent="0.25">
      <c r="A21" s="5" t="s">
        <v>529</v>
      </c>
      <c r="B21" s="4">
        <v>2</v>
      </c>
      <c r="C21" s="4">
        <v>1</v>
      </c>
      <c r="D21" s="4">
        <v>8</v>
      </c>
      <c r="E21" s="4">
        <v>2</v>
      </c>
      <c r="F21" s="4"/>
      <c r="G21" s="4"/>
      <c r="H21" s="30"/>
      <c r="I21" s="31"/>
    </row>
    <row r="22" spans="1:9" x14ac:dyDescent="0.25">
      <c r="A22" s="2" t="s">
        <v>110</v>
      </c>
      <c r="B22" s="4">
        <v>0</v>
      </c>
      <c r="C22" s="4">
        <v>1</v>
      </c>
      <c r="D22" s="4">
        <v>8</v>
      </c>
      <c r="E22" s="4">
        <v>1</v>
      </c>
      <c r="F22" s="4"/>
      <c r="G22" s="4"/>
      <c r="H22" s="30"/>
      <c r="I22" s="31"/>
    </row>
    <row r="23" spans="1:9" x14ac:dyDescent="0.25">
      <c r="A23" s="5" t="s">
        <v>530</v>
      </c>
      <c r="B23" s="4">
        <v>0</v>
      </c>
      <c r="C23" s="4">
        <v>1</v>
      </c>
      <c r="D23" s="4">
        <v>8</v>
      </c>
      <c r="E23" s="4">
        <v>1</v>
      </c>
      <c r="F23" s="4"/>
      <c r="G23" s="4"/>
      <c r="H23" s="30"/>
      <c r="I23" s="31"/>
    </row>
    <row r="24" spans="1:9" x14ac:dyDescent="0.25">
      <c r="A24" s="2" t="s">
        <v>136</v>
      </c>
      <c r="B24" s="4">
        <v>12</v>
      </c>
      <c r="C24" s="4">
        <v>1</v>
      </c>
      <c r="D24" s="4">
        <v>24</v>
      </c>
      <c r="E24" s="4">
        <v>4</v>
      </c>
      <c r="F24" s="4"/>
      <c r="G24" s="4"/>
      <c r="H24" s="30"/>
      <c r="I24" s="31"/>
    </row>
    <row r="25" spans="1:9" x14ac:dyDescent="0.25">
      <c r="A25" s="5" t="s">
        <v>531</v>
      </c>
      <c r="B25" s="4">
        <v>12</v>
      </c>
      <c r="C25" s="4">
        <v>1</v>
      </c>
      <c r="D25" s="4">
        <v>24</v>
      </c>
      <c r="E25" s="4">
        <v>4</v>
      </c>
      <c r="F25" s="4"/>
      <c r="G25" s="4"/>
      <c r="H25" s="30"/>
      <c r="I25" s="31"/>
    </row>
    <row r="26" spans="1:9" x14ac:dyDescent="0.25">
      <c r="A26" s="2" t="s">
        <v>300</v>
      </c>
      <c r="B26" s="4">
        <v>5</v>
      </c>
      <c r="C26" s="4">
        <v>1</v>
      </c>
      <c r="D26" s="4">
        <v>8</v>
      </c>
      <c r="E26" s="4">
        <v>2</v>
      </c>
      <c r="F26" s="4"/>
      <c r="G26" s="4"/>
      <c r="H26" s="30"/>
      <c r="I26" s="31"/>
    </row>
    <row r="27" spans="1:9" x14ac:dyDescent="0.25">
      <c r="A27" s="5" t="s">
        <v>532</v>
      </c>
      <c r="B27" s="4">
        <v>5</v>
      </c>
      <c r="C27" s="4">
        <v>1</v>
      </c>
      <c r="D27" s="4">
        <v>8</v>
      </c>
      <c r="E27" s="4">
        <v>2</v>
      </c>
      <c r="F27" s="4"/>
      <c r="G27" s="4"/>
      <c r="H27" s="30"/>
      <c r="I27" s="31"/>
    </row>
    <row r="28" spans="1:9" x14ac:dyDescent="0.25">
      <c r="A28" s="2" t="s">
        <v>302</v>
      </c>
      <c r="B28" s="4">
        <v>206</v>
      </c>
      <c r="C28" s="4">
        <v>1</v>
      </c>
      <c r="D28" s="4">
        <v>208</v>
      </c>
      <c r="E28" s="4">
        <v>2</v>
      </c>
      <c r="F28" s="4"/>
      <c r="G28" s="4"/>
      <c r="H28" s="30"/>
      <c r="I28" s="31"/>
    </row>
    <row r="29" spans="1:9" x14ac:dyDescent="0.25">
      <c r="A29" s="5" t="s">
        <v>533</v>
      </c>
      <c r="B29" s="4">
        <v>206</v>
      </c>
      <c r="C29" s="4">
        <v>1</v>
      </c>
      <c r="D29" s="4">
        <v>208</v>
      </c>
      <c r="E29" s="4">
        <v>2</v>
      </c>
      <c r="F29" s="4"/>
      <c r="G29" s="4"/>
      <c r="H29" s="30"/>
      <c r="I29" s="31"/>
    </row>
    <row r="30" spans="1:9" x14ac:dyDescent="0.25">
      <c r="A30" s="2" t="s">
        <v>196</v>
      </c>
      <c r="B30" s="4">
        <v>1869296</v>
      </c>
      <c r="C30" s="4">
        <v>1</v>
      </c>
      <c r="D30" s="4">
        <v>10089224</v>
      </c>
      <c r="E30" s="4">
        <v>23</v>
      </c>
      <c r="F30" s="4"/>
      <c r="G30" s="4"/>
      <c r="H30" s="30"/>
      <c r="I30" s="31"/>
    </row>
    <row r="31" spans="1:9" x14ac:dyDescent="0.25">
      <c r="A31" s="5" t="s">
        <v>534</v>
      </c>
      <c r="B31" s="4">
        <v>1869296</v>
      </c>
      <c r="C31" s="4">
        <v>1</v>
      </c>
      <c r="D31" s="4">
        <v>10089224</v>
      </c>
      <c r="E31" s="4">
        <v>23</v>
      </c>
      <c r="F31" s="4"/>
      <c r="G31" s="4"/>
      <c r="H31" s="30"/>
      <c r="I31" s="31"/>
    </row>
    <row r="32" spans="1:9" x14ac:dyDescent="0.25">
      <c r="A32" s="2" t="s">
        <v>306</v>
      </c>
      <c r="B32" s="4">
        <v>508282</v>
      </c>
      <c r="C32" s="4">
        <v>1</v>
      </c>
      <c r="D32" s="4">
        <v>3933808</v>
      </c>
      <c r="E32" s="4">
        <v>20</v>
      </c>
      <c r="F32" s="4"/>
      <c r="G32" s="4"/>
      <c r="H32" s="30"/>
      <c r="I32" s="31"/>
    </row>
    <row r="33" spans="1:9" x14ac:dyDescent="0.25">
      <c r="A33" s="5" t="s">
        <v>535</v>
      </c>
      <c r="B33" s="4">
        <v>508282</v>
      </c>
      <c r="C33" s="4">
        <v>1</v>
      </c>
      <c r="D33" s="4">
        <v>3933808</v>
      </c>
      <c r="E33" s="4">
        <v>20</v>
      </c>
      <c r="F33" s="4"/>
      <c r="G33" s="4"/>
      <c r="H33" s="30"/>
      <c r="I33" s="31"/>
    </row>
    <row r="34" spans="1:9" x14ac:dyDescent="0.25">
      <c r="A34" s="2" t="s">
        <v>309</v>
      </c>
      <c r="B34" s="4">
        <v>2</v>
      </c>
      <c r="C34" s="4">
        <v>1</v>
      </c>
      <c r="D34" s="4">
        <v>16</v>
      </c>
      <c r="E34" s="4">
        <v>3</v>
      </c>
      <c r="F34" s="4"/>
      <c r="G34" s="4"/>
      <c r="H34" s="30"/>
      <c r="I34" s="31"/>
    </row>
    <row r="35" spans="1:9" x14ac:dyDescent="0.25">
      <c r="A35" s="5" t="s">
        <v>531</v>
      </c>
      <c r="B35" s="4">
        <v>2</v>
      </c>
      <c r="C35" s="4">
        <v>1</v>
      </c>
      <c r="D35" s="4">
        <v>16</v>
      </c>
      <c r="E35" s="4">
        <v>3</v>
      </c>
      <c r="F35" s="4"/>
      <c r="G35" s="4"/>
      <c r="H35" s="30"/>
      <c r="I35" s="31"/>
    </row>
    <row r="36" spans="1:9" x14ac:dyDescent="0.25">
      <c r="A36" s="2" t="s">
        <v>314</v>
      </c>
      <c r="B36" s="4">
        <v>9</v>
      </c>
      <c r="C36" s="4">
        <v>1</v>
      </c>
      <c r="D36" s="4">
        <v>40</v>
      </c>
      <c r="E36" s="4">
        <v>5</v>
      </c>
      <c r="F36" s="4"/>
      <c r="G36" s="4"/>
      <c r="H36" s="30"/>
      <c r="I36" s="31"/>
    </row>
    <row r="37" spans="1:9" x14ac:dyDescent="0.25">
      <c r="A37" s="5" t="s">
        <v>536</v>
      </c>
      <c r="B37" s="4">
        <v>9</v>
      </c>
      <c r="C37" s="4">
        <v>1</v>
      </c>
      <c r="D37" s="4">
        <v>40</v>
      </c>
      <c r="E37" s="4">
        <v>5</v>
      </c>
      <c r="F37" s="4"/>
      <c r="G37" s="4"/>
      <c r="H37" s="30"/>
      <c r="I37" s="31"/>
    </row>
    <row r="38" spans="1:9" x14ac:dyDescent="0.25">
      <c r="A38" s="2" t="s">
        <v>323</v>
      </c>
      <c r="B38" s="4">
        <v>2</v>
      </c>
      <c r="C38" s="4">
        <v>1</v>
      </c>
      <c r="D38" s="4">
        <v>16</v>
      </c>
      <c r="E38" s="4">
        <v>3</v>
      </c>
      <c r="F38" s="4"/>
      <c r="G38" s="4"/>
      <c r="H38" s="30"/>
      <c r="I38" s="31"/>
    </row>
    <row r="39" spans="1:9" x14ac:dyDescent="0.25">
      <c r="A39" s="5" t="s">
        <v>531</v>
      </c>
      <c r="B39" s="4">
        <v>2</v>
      </c>
      <c r="C39" s="4">
        <v>1</v>
      </c>
      <c r="D39" s="4">
        <v>16</v>
      </c>
      <c r="E39" s="4">
        <v>3</v>
      </c>
      <c r="F39" s="4"/>
      <c r="G39" s="4"/>
      <c r="H39" s="30"/>
      <c r="I39" s="31"/>
    </row>
    <row r="40" spans="1:9" x14ac:dyDescent="0.25">
      <c r="A40" s="2" t="s">
        <v>328</v>
      </c>
      <c r="B40" s="4">
        <v>3</v>
      </c>
      <c r="C40" s="4">
        <v>1</v>
      </c>
      <c r="D40" s="4">
        <v>16</v>
      </c>
      <c r="E40" s="4">
        <v>3</v>
      </c>
      <c r="F40" s="4"/>
      <c r="G40" s="4"/>
      <c r="H40" s="30"/>
      <c r="I40" s="31"/>
    </row>
    <row r="41" spans="1:9" x14ac:dyDescent="0.25">
      <c r="A41" s="5" t="s">
        <v>531</v>
      </c>
      <c r="B41" s="4">
        <v>3</v>
      </c>
      <c r="C41" s="4">
        <v>1</v>
      </c>
      <c r="D41" s="4">
        <v>16</v>
      </c>
      <c r="E41" s="4">
        <v>3</v>
      </c>
      <c r="F41" s="4"/>
      <c r="G41" s="4"/>
      <c r="H41" s="30"/>
      <c r="I41" s="31"/>
    </row>
    <row r="42" spans="1:9" x14ac:dyDescent="0.25">
      <c r="A42" s="2" t="s">
        <v>338</v>
      </c>
      <c r="B42" s="4">
        <v>6</v>
      </c>
      <c r="C42" s="4">
        <v>1</v>
      </c>
      <c r="D42" s="4">
        <v>16</v>
      </c>
      <c r="E42" s="4">
        <v>3</v>
      </c>
      <c r="F42" s="4"/>
      <c r="G42" s="4"/>
      <c r="H42" s="30"/>
      <c r="I42" s="31"/>
    </row>
    <row r="43" spans="1:9" x14ac:dyDescent="0.25">
      <c r="A43" s="5" t="s">
        <v>531</v>
      </c>
      <c r="B43" s="4">
        <v>6</v>
      </c>
      <c r="C43" s="4">
        <v>1</v>
      </c>
      <c r="D43" s="4">
        <v>16</v>
      </c>
      <c r="E43" s="4">
        <v>3</v>
      </c>
      <c r="F43" s="4"/>
      <c r="G43" s="4"/>
      <c r="H43" s="30"/>
      <c r="I43" s="31"/>
    </row>
    <row r="44" spans="1:9" x14ac:dyDescent="0.25">
      <c r="A44" s="2" t="s">
        <v>113</v>
      </c>
      <c r="B44" s="4">
        <v>537627</v>
      </c>
      <c r="C44" s="4">
        <v>1</v>
      </c>
      <c r="D44" s="4">
        <v>11187648</v>
      </c>
      <c r="E44" s="4">
        <v>44</v>
      </c>
      <c r="F44" s="4"/>
      <c r="G44" s="4"/>
      <c r="H44" s="30"/>
      <c r="I44" s="31"/>
    </row>
    <row r="45" spans="1:9" x14ac:dyDescent="0.25">
      <c r="A45" s="5" t="s">
        <v>537</v>
      </c>
      <c r="B45" s="4">
        <v>537627</v>
      </c>
      <c r="C45" s="4">
        <v>1</v>
      </c>
      <c r="D45" s="4">
        <v>11187648</v>
      </c>
      <c r="E45" s="4">
        <v>44</v>
      </c>
      <c r="F45" s="4"/>
      <c r="G45" s="4"/>
      <c r="H45" s="30"/>
      <c r="I45" s="31"/>
    </row>
    <row r="46" spans="1:9" x14ac:dyDescent="0.25">
      <c r="A46" s="2" t="s">
        <v>352</v>
      </c>
      <c r="B46" s="4">
        <v>5</v>
      </c>
      <c r="C46" s="4">
        <v>1</v>
      </c>
      <c r="D46" s="4">
        <v>24</v>
      </c>
      <c r="E46" s="4">
        <v>4</v>
      </c>
      <c r="F46" s="4"/>
      <c r="G46" s="4"/>
      <c r="H46" s="30"/>
      <c r="I46" s="31"/>
    </row>
    <row r="47" spans="1:9" x14ac:dyDescent="0.25">
      <c r="A47" s="5" t="s">
        <v>538</v>
      </c>
      <c r="B47" s="4">
        <v>5</v>
      </c>
      <c r="C47" s="4">
        <v>1</v>
      </c>
      <c r="D47" s="4">
        <v>24</v>
      </c>
      <c r="E47" s="4">
        <v>4</v>
      </c>
      <c r="F47" s="4"/>
      <c r="G47" s="4"/>
      <c r="H47" s="30"/>
      <c r="I47" s="31"/>
    </row>
    <row r="48" spans="1:9" x14ac:dyDescent="0.25">
      <c r="A48" s="2" t="s">
        <v>356</v>
      </c>
      <c r="B48" s="4">
        <v>427623</v>
      </c>
      <c r="C48" s="4">
        <v>1</v>
      </c>
      <c r="D48" s="4">
        <v>1140336</v>
      </c>
      <c r="E48" s="4">
        <v>2</v>
      </c>
      <c r="F48" s="4"/>
      <c r="G48" s="4"/>
      <c r="H48" s="30"/>
      <c r="I48" s="31"/>
    </row>
    <row r="49" spans="1:9" x14ac:dyDescent="0.25">
      <c r="A49" s="5" t="s">
        <v>539</v>
      </c>
      <c r="B49" s="4">
        <v>427623</v>
      </c>
      <c r="C49" s="4">
        <v>1</v>
      </c>
      <c r="D49" s="4">
        <v>1140336</v>
      </c>
      <c r="E49" s="4">
        <v>2</v>
      </c>
      <c r="F49" s="4"/>
      <c r="G49" s="4"/>
      <c r="H49" s="30"/>
      <c r="I49" s="31"/>
    </row>
    <row r="50" spans="1:9" x14ac:dyDescent="0.25">
      <c r="A50" s="2" t="s">
        <v>1</v>
      </c>
      <c r="B50" s="4">
        <v>3778127</v>
      </c>
      <c r="C50" s="4">
        <v>23</v>
      </c>
      <c r="D50" s="4">
        <v>33870576</v>
      </c>
      <c r="E50" s="4">
        <v>186</v>
      </c>
      <c r="F50" s="4"/>
      <c r="G50" s="4"/>
      <c r="H50" s="30"/>
      <c r="I50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3.7109375" bestFit="1" customWidth="1"/>
    <col min="2" max="2" width="19.85546875" bestFit="1" customWidth="1"/>
  </cols>
  <sheetData>
    <row r="1" spans="1:2" x14ac:dyDescent="0.25">
      <c r="A1" s="1" t="s">
        <v>12</v>
      </c>
      <c r="B1" t="s" vm="1">
        <v>13</v>
      </c>
    </row>
    <row r="3" spans="1:2" x14ac:dyDescent="0.25">
      <c r="A3" s="1" t="s">
        <v>0</v>
      </c>
      <c r="B3" t="s">
        <v>7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37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30.14062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12</v>
      </c>
      <c r="B1" t="s" vm="1">
        <v>13</v>
      </c>
    </row>
    <row r="2" spans="1:10" x14ac:dyDescent="0.25">
      <c r="A2" s="1" t="s">
        <v>49</v>
      </c>
      <c r="B2" t="s" vm="2">
        <v>50</v>
      </c>
    </row>
    <row r="4" spans="1:10" x14ac:dyDescent="0.25">
      <c r="A4" s="1" t="s">
        <v>0</v>
      </c>
      <c r="B4" t="s">
        <v>47</v>
      </c>
      <c r="C4" t="s">
        <v>16</v>
      </c>
      <c r="D4" t="s">
        <v>17</v>
      </c>
      <c r="E4" t="s">
        <v>59</v>
      </c>
      <c r="F4" t="s">
        <v>43</v>
      </c>
      <c r="G4" t="s">
        <v>44</v>
      </c>
      <c r="H4" t="s">
        <v>8</v>
      </c>
      <c r="I4" t="s">
        <v>45</v>
      </c>
      <c r="J4" t="s">
        <v>46</v>
      </c>
    </row>
    <row r="5" spans="1:10" x14ac:dyDescent="0.25">
      <c r="A5" s="2" t="s">
        <v>87</v>
      </c>
      <c r="B5" s="34" t="s">
        <v>48</v>
      </c>
      <c r="C5" s="4">
        <v>427623</v>
      </c>
      <c r="D5" s="4">
        <v>427623</v>
      </c>
      <c r="E5" s="3">
        <v>0.99998129228236499</v>
      </c>
      <c r="F5" s="4">
        <v>1</v>
      </c>
      <c r="G5" s="4"/>
      <c r="H5" s="4">
        <v>1154536</v>
      </c>
      <c r="I5" s="4"/>
      <c r="J5" s="4"/>
    </row>
    <row r="6" spans="1:10" x14ac:dyDescent="0.25">
      <c r="A6" s="5" t="s">
        <v>540</v>
      </c>
      <c r="B6" s="34" t="s">
        <v>48</v>
      </c>
      <c r="C6" s="4">
        <v>113</v>
      </c>
      <c r="D6" s="4">
        <v>122</v>
      </c>
      <c r="E6" s="3">
        <v>2.8529269393472411E-4</v>
      </c>
      <c r="F6" s="4">
        <v>0</v>
      </c>
      <c r="G6" s="4">
        <v>0</v>
      </c>
      <c r="H6" s="4">
        <v>104</v>
      </c>
      <c r="I6" s="4"/>
      <c r="J6" s="4"/>
    </row>
    <row r="7" spans="1:10" x14ac:dyDescent="0.25">
      <c r="A7" s="5" t="s">
        <v>541</v>
      </c>
      <c r="B7" s="34" t="s">
        <v>48</v>
      </c>
      <c r="C7" s="4">
        <v>4</v>
      </c>
      <c r="D7" s="4">
        <v>4</v>
      </c>
      <c r="E7" s="3">
        <v>9.3538588175319353E-6</v>
      </c>
      <c r="F7" s="4">
        <v>0</v>
      </c>
      <c r="G7" s="4">
        <v>0</v>
      </c>
      <c r="H7" s="4">
        <v>8</v>
      </c>
      <c r="I7" s="4"/>
      <c r="J7" s="4"/>
    </row>
    <row r="8" spans="1:10" x14ac:dyDescent="0.25">
      <c r="A8" s="5" t="s">
        <v>542</v>
      </c>
      <c r="B8" s="34" t="s">
        <v>48</v>
      </c>
      <c r="C8" s="4">
        <v>2</v>
      </c>
      <c r="D8" s="4">
        <v>2</v>
      </c>
      <c r="E8" s="3">
        <v>4.6769294087659685E-6</v>
      </c>
      <c r="F8" s="4">
        <v>0</v>
      </c>
      <c r="G8" s="4">
        <v>0</v>
      </c>
      <c r="H8" s="4">
        <v>8</v>
      </c>
      <c r="I8" s="4"/>
      <c r="J8" s="4"/>
    </row>
    <row r="9" spans="1:10" x14ac:dyDescent="0.25">
      <c r="A9" s="5" t="s">
        <v>543</v>
      </c>
      <c r="B9" s="34" t="s">
        <v>48</v>
      </c>
      <c r="C9" s="4">
        <v>2</v>
      </c>
      <c r="D9" s="4">
        <v>2</v>
      </c>
      <c r="E9" s="3">
        <v>4.6769294087659685E-6</v>
      </c>
      <c r="F9" s="4">
        <v>0</v>
      </c>
      <c r="G9" s="4">
        <v>0</v>
      </c>
      <c r="H9" s="4">
        <v>8</v>
      </c>
      <c r="I9" s="4"/>
      <c r="J9" s="4"/>
    </row>
    <row r="10" spans="1:10" x14ac:dyDescent="0.25">
      <c r="A10" s="5" t="s">
        <v>544</v>
      </c>
      <c r="B10" s="34" t="s">
        <v>48</v>
      </c>
      <c r="C10" s="4">
        <v>6914</v>
      </c>
      <c r="D10" s="4">
        <v>7267</v>
      </c>
      <c r="E10" s="3">
        <v>1.6993623006751148E-2</v>
      </c>
      <c r="F10" s="4">
        <v>0</v>
      </c>
      <c r="G10" s="4">
        <v>0</v>
      </c>
      <c r="H10" s="4">
        <v>13840</v>
      </c>
      <c r="I10" s="4"/>
      <c r="J10" s="4"/>
    </row>
    <row r="11" spans="1:10" x14ac:dyDescent="0.25">
      <c r="A11" s="5" t="s">
        <v>545</v>
      </c>
      <c r="B11" s="34" t="s">
        <v>48</v>
      </c>
      <c r="C11" s="4">
        <v>4</v>
      </c>
      <c r="D11" s="4">
        <v>5</v>
      </c>
      <c r="E11" s="3">
        <v>1.1692323521914922E-5</v>
      </c>
      <c r="F11" s="4">
        <v>0</v>
      </c>
      <c r="G11" s="4">
        <v>0</v>
      </c>
      <c r="H11" s="4">
        <v>8</v>
      </c>
      <c r="I11" s="4"/>
      <c r="J11" s="4"/>
    </row>
    <row r="12" spans="1:10" x14ac:dyDescent="0.25">
      <c r="A12" s="5" t="s">
        <v>546</v>
      </c>
      <c r="B12" s="34" t="s">
        <v>48</v>
      </c>
      <c r="C12" s="4">
        <v>2</v>
      </c>
      <c r="D12" s="4">
        <v>2</v>
      </c>
      <c r="E12" s="3">
        <v>4.6769294087659685E-6</v>
      </c>
      <c r="F12" s="4">
        <v>0</v>
      </c>
      <c r="G12" s="4">
        <v>0</v>
      </c>
      <c r="H12" s="4">
        <v>8</v>
      </c>
      <c r="I12" s="4"/>
      <c r="J12" s="4"/>
    </row>
    <row r="13" spans="1:10" x14ac:dyDescent="0.25">
      <c r="A13" s="5" t="s">
        <v>547</v>
      </c>
      <c r="B13" s="34" t="s">
        <v>48</v>
      </c>
      <c r="C13" s="4">
        <v>195</v>
      </c>
      <c r="D13" s="4">
        <v>206</v>
      </c>
      <c r="E13" s="3">
        <v>4.8172372910289479E-4</v>
      </c>
      <c r="F13" s="4">
        <v>1</v>
      </c>
      <c r="G13" s="4">
        <v>234620</v>
      </c>
      <c r="H13" s="4">
        <v>200</v>
      </c>
      <c r="I13" s="4"/>
      <c r="J13" s="4"/>
    </row>
    <row r="14" spans="1:10" x14ac:dyDescent="0.25">
      <c r="A14" s="5" t="s">
        <v>548</v>
      </c>
      <c r="B14" s="34" t="s">
        <v>48</v>
      </c>
      <c r="C14" s="4">
        <v>8</v>
      </c>
      <c r="D14" s="4">
        <v>9</v>
      </c>
      <c r="E14" s="3">
        <v>2.104618233944686E-5</v>
      </c>
      <c r="F14" s="4">
        <v>0</v>
      </c>
      <c r="G14" s="4">
        <v>0</v>
      </c>
      <c r="H14" s="4">
        <v>8</v>
      </c>
      <c r="I14" s="4"/>
      <c r="J14" s="4"/>
    </row>
    <row r="15" spans="1:10" x14ac:dyDescent="0.25">
      <c r="A15" s="5" t="s">
        <v>549</v>
      </c>
      <c r="B15" s="34" t="s">
        <v>48</v>
      </c>
      <c r="C15" s="4">
        <v>427623</v>
      </c>
      <c r="D15" s="4">
        <v>427623</v>
      </c>
      <c r="E15" s="3">
        <v>0.99998129228236499</v>
      </c>
      <c r="F15" s="4">
        <v>0</v>
      </c>
      <c r="G15" s="4">
        <v>0</v>
      </c>
      <c r="H15" s="4">
        <v>1140344</v>
      </c>
      <c r="I15" s="4"/>
      <c r="J15" s="4"/>
    </row>
    <row r="16" spans="1:10" x14ac:dyDescent="0.25">
      <c r="A16" s="2" t="s">
        <v>196</v>
      </c>
      <c r="B16" s="34" t="s">
        <v>48</v>
      </c>
      <c r="C16" s="4">
        <v>187</v>
      </c>
      <c r="D16" s="4">
        <v>206</v>
      </c>
      <c r="E16" s="3">
        <v>1.1020191558747252E-4</v>
      </c>
      <c r="F16" s="4">
        <v>1</v>
      </c>
      <c r="G16" s="4"/>
      <c r="H16" s="4">
        <v>344</v>
      </c>
      <c r="I16" s="4"/>
      <c r="J16" s="4"/>
    </row>
    <row r="17" spans="1:10" x14ac:dyDescent="0.25">
      <c r="A17" s="5" t="s">
        <v>550</v>
      </c>
      <c r="B17" s="34" t="s">
        <v>48</v>
      </c>
      <c r="C17" s="4">
        <v>113</v>
      </c>
      <c r="D17" s="4">
        <v>122</v>
      </c>
      <c r="E17" s="3">
        <v>6.5265212144037112E-5</v>
      </c>
      <c r="F17" s="4">
        <v>0</v>
      </c>
      <c r="G17" s="4">
        <v>0</v>
      </c>
      <c r="H17" s="4">
        <v>104</v>
      </c>
      <c r="I17" s="4"/>
      <c r="J17" s="4"/>
    </row>
    <row r="18" spans="1:10" x14ac:dyDescent="0.25">
      <c r="A18" s="5" t="s">
        <v>551</v>
      </c>
      <c r="B18" s="34" t="s">
        <v>48</v>
      </c>
      <c r="C18" s="4">
        <v>4</v>
      </c>
      <c r="D18" s="4">
        <v>4</v>
      </c>
      <c r="E18" s="3">
        <v>2.139843021115971E-6</v>
      </c>
      <c r="F18" s="4">
        <v>0</v>
      </c>
      <c r="G18" s="4">
        <v>0</v>
      </c>
      <c r="H18" s="4">
        <v>8</v>
      </c>
      <c r="I18" s="4"/>
      <c r="J18" s="4"/>
    </row>
    <row r="19" spans="1:10" x14ac:dyDescent="0.25">
      <c r="A19" s="5" t="s">
        <v>552</v>
      </c>
      <c r="B19" s="34" t="s">
        <v>48</v>
      </c>
      <c r="C19" s="4">
        <v>2</v>
      </c>
      <c r="D19" s="4">
        <v>2</v>
      </c>
      <c r="E19" s="3">
        <v>1.0699215105579855E-6</v>
      </c>
      <c r="F19" s="4">
        <v>0</v>
      </c>
      <c r="G19" s="4">
        <v>0</v>
      </c>
      <c r="H19" s="4">
        <v>8</v>
      </c>
      <c r="I19" s="4"/>
      <c r="J19" s="4"/>
    </row>
    <row r="20" spans="1:10" x14ac:dyDescent="0.25">
      <c r="A20" s="5" t="s">
        <v>553</v>
      </c>
      <c r="B20" s="34" t="s">
        <v>48</v>
      </c>
      <c r="C20" s="4">
        <v>2</v>
      </c>
      <c r="D20" s="4">
        <v>2</v>
      </c>
      <c r="E20" s="3">
        <v>1.0699215105579855E-6</v>
      </c>
      <c r="F20" s="4">
        <v>0</v>
      </c>
      <c r="G20" s="4">
        <v>0</v>
      </c>
      <c r="H20" s="4">
        <v>8</v>
      </c>
      <c r="I20" s="4"/>
      <c r="J20" s="4"/>
    </row>
    <row r="21" spans="1:10" x14ac:dyDescent="0.25">
      <c r="A21" s="5" t="s">
        <v>554</v>
      </c>
      <c r="B21" s="34" t="s">
        <v>48</v>
      </c>
      <c r="C21" s="4">
        <v>4</v>
      </c>
      <c r="D21" s="4">
        <v>5</v>
      </c>
      <c r="E21" s="3">
        <v>2.6748037763949642E-6</v>
      </c>
      <c r="F21" s="4">
        <v>0</v>
      </c>
      <c r="G21" s="4">
        <v>0</v>
      </c>
      <c r="H21" s="4">
        <v>8</v>
      </c>
      <c r="I21" s="4"/>
      <c r="J21" s="4"/>
    </row>
    <row r="22" spans="1:10" x14ac:dyDescent="0.25">
      <c r="A22" s="5" t="s">
        <v>555</v>
      </c>
      <c r="B22" s="34" t="s">
        <v>48</v>
      </c>
      <c r="C22" s="4">
        <v>2</v>
      </c>
      <c r="D22" s="4">
        <v>2</v>
      </c>
      <c r="E22" s="3">
        <v>1.0699215105579855E-6</v>
      </c>
      <c r="F22" s="4">
        <v>0</v>
      </c>
      <c r="G22" s="4">
        <v>0</v>
      </c>
      <c r="H22" s="4">
        <v>8</v>
      </c>
      <c r="I22" s="4"/>
      <c r="J22" s="4"/>
    </row>
    <row r="23" spans="1:10" x14ac:dyDescent="0.25">
      <c r="A23" s="5" t="s">
        <v>556</v>
      </c>
      <c r="B23" s="34" t="s">
        <v>48</v>
      </c>
      <c r="C23" s="4">
        <v>187</v>
      </c>
      <c r="D23" s="4">
        <v>206</v>
      </c>
      <c r="E23" s="3">
        <v>1.1020191558747252E-4</v>
      </c>
      <c r="F23" s="4">
        <v>1</v>
      </c>
      <c r="G23" s="4">
        <v>1535369</v>
      </c>
      <c r="H23" s="4">
        <v>192</v>
      </c>
      <c r="I23" s="4"/>
      <c r="J23" s="4"/>
    </row>
    <row r="24" spans="1:10" x14ac:dyDescent="0.25">
      <c r="A24" s="5" t="s">
        <v>557</v>
      </c>
      <c r="B24" s="34" t="s">
        <v>48</v>
      </c>
      <c r="C24" s="4">
        <v>7</v>
      </c>
      <c r="D24" s="4">
        <v>9</v>
      </c>
      <c r="E24" s="3">
        <v>4.8146467975109344E-6</v>
      </c>
      <c r="F24" s="4">
        <v>0</v>
      </c>
      <c r="G24" s="4">
        <v>0</v>
      </c>
      <c r="H24" s="4">
        <v>8</v>
      </c>
      <c r="I24" s="4"/>
      <c r="J24" s="4"/>
    </row>
    <row r="25" spans="1:10" x14ac:dyDescent="0.25">
      <c r="A25" s="2" t="s">
        <v>306</v>
      </c>
      <c r="B25" s="34" t="s">
        <v>48</v>
      </c>
      <c r="C25" s="4">
        <v>3</v>
      </c>
      <c r="D25" s="4">
        <v>9</v>
      </c>
      <c r="E25" s="3">
        <v>1.7706706119831117E-5</v>
      </c>
      <c r="F25" s="4">
        <v>0</v>
      </c>
      <c r="G25" s="4"/>
      <c r="H25" s="4">
        <v>8</v>
      </c>
      <c r="I25" s="4"/>
      <c r="J25" s="4"/>
    </row>
    <row r="26" spans="1:10" x14ac:dyDescent="0.25">
      <c r="A26" s="5" t="s">
        <v>558</v>
      </c>
      <c r="B26" s="34" t="s">
        <v>48</v>
      </c>
      <c r="C26" s="4">
        <v>3</v>
      </c>
      <c r="D26" s="4">
        <v>9</v>
      </c>
      <c r="E26" s="3">
        <v>1.7706706119831117E-5</v>
      </c>
      <c r="F26" s="4">
        <v>0</v>
      </c>
      <c r="G26" s="4">
        <v>0</v>
      </c>
      <c r="H26" s="4">
        <v>8</v>
      </c>
      <c r="I26" s="4"/>
      <c r="J26" s="4"/>
    </row>
    <row r="27" spans="1:10" x14ac:dyDescent="0.25">
      <c r="A27" s="2" t="s">
        <v>113</v>
      </c>
      <c r="B27" s="34" t="s">
        <v>48</v>
      </c>
      <c r="C27" s="4">
        <v>6765</v>
      </c>
      <c r="D27" s="4">
        <v>7267</v>
      </c>
      <c r="E27" s="3">
        <v>1.3516806261590283E-2</v>
      </c>
      <c r="F27" s="4">
        <v>1</v>
      </c>
      <c r="G27" s="4"/>
      <c r="H27" s="4">
        <v>13912</v>
      </c>
      <c r="I27" s="4"/>
      <c r="J27" s="4"/>
    </row>
    <row r="28" spans="1:10" x14ac:dyDescent="0.25">
      <c r="A28" s="5" t="s">
        <v>559</v>
      </c>
      <c r="B28" s="34" t="s">
        <v>48</v>
      </c>
      <c r="C28" s="4">
        <v>116</v>
      </c>
      <c r="D28" s="4">
        <v>122</v>
      </c>
      <c r="E28" s="3">
        <v>2.2692312700069007E-4</v>
      </c>
      <c r="F28" s="4">
        <v>0</v>
      </c>
      <c r="G28" s="4">
        <v>0</v>
      </c>
      <c r="H28" s="4">
        <v>112</v>
      </c>
      <c r="I28" s="4"/>
      <c r="J28" s="4"/>
    </row>
    <row r="29" spans="1:10" x14ac:dyDescent="0.25">
      <c r="A29" s="5" t="s">
        <v>560</v>
      </c>
      <c r="B29" s="34" t="s">
        <v>48</v>
      </c>
      <c r="C29" s="4">
        <v>5</v>
      </c>
      <c r="D29" s="4">
        <v>5</v>
      </c>
      <c r="E29" s="3">
        <v>9.3001281557659887E-6</v>
      </c>
      <c r="F29" s="4">
        <v>0</v>
      </c>
      <c r="G29" s="4">
        <v>0</v>
      </c>
      <c r="H29" s="4">
        <v>8</v>
      </c>
      <c r="I29" s="4"/>
      <c r="J29" s="4"/>
    </row>
    <row r="30" spans="1:10" x14ac:dyDescent="0.25">
      <c r="A30" s="5" t="s">
        <v>561</v>
      </c>
      <c r="B30" s="34" t="s">
        <v>48</v>
      </c>
      <c r="C30" s="4">
        <v>6765</v>
      </c>
      <c r="D30" s="4">
        <v>7267</v>
      </c>
      <c r="E30" s="3">
        <v>1.3516806261590283E-2</v>
      </c>
      <c r="F30" s="4">
        <v>0</v>
      </c>
      <c r="G30" s="4">
        <v>0</v>
      </c>
      <c r="H30" s="4">
        <v>13544</v>
      </c>
      <c r="I30" s="4"/>
      <c r="J30" s="4"/>
    </row>
    <row r="31" spans="1:10" x14ac:dyDescent="0.25">
      <c r="A31" s="5" t="s">
        <v>562</v>
      </c>
      <c r="B31" s="34" t="s">
        <v>48</v>
      </c>
      <c r="C31" s="4">
        <v>4</v>
      </c>
      <c r="D31" s="4">
        <v>4</v>
      </c>
      <c r="E31" s="3">
        <v>7.4401025246127889E-6</v>
      </c>
      <c r="F31" s="4">
        <v>0</v>
      </c>
      <c r="G31" s="4">
        <v>0</v>
      </c>
      <c r="H31" s="4">
        <v>8</v>
      </c>
      <c r="I31" s="4"/>
      <c r="J31" s="4"/>
    </row>
    <row r="32" spans="1:10" x14ac:dyDescent="0.25">
      <c r="A32" s="5" t="s">
        <v>563</v>
      </c>
      <c r="B32" s="34" t="s">
        <v>48</v>
      </c>
      <c r="C32" s="4">
        <v>2</v>
      </c>
      <c r="D32" s="4">
        <v>2</v>
      </c>
      <c r="E32" s="3">
        <v>3.7200512623063945E-6</v>
      </c>
      <c r="F32" s="4">
        <v>0</v>
      </c>
      <c r="G32" s="4">
        <v>0</v>
      </c>
      <c r="H32" s="4">
        <v>8</v>
      </c>
      <c r="I32" s="4"/>
      <c r="J32" s="4"/>
    </row>
    <row r="33" spans="1:10" x14ac:dyDescent="0.25">
      <c r="A33" s="5" t="s">
        <v>564</v>
      </c>
      <c r="B33" s="34" t="s">
        <v>48</v>
      </c>
      <c r="C33" s="4">
        <v>2</v>
      </c>
      <c r="D33" s="4">
        <v>2</v>
      </c>
      <c r="E33" s="3">
        <v>3.7200512623063945E-6</v>
      </c>
      <c r="F33" s="4">
        <v>0</v>
      </c>
      <c r="G33" s="4">
        <v>0</v>
      </c>
      <c r="H33" s="4">
        <v>8</v>
      </c>
      <c r="I33" s="4"/>
      <c r="J33" s="4"/>
    </row>
    <row r="34" spans="1:10" x14ac:dyDescent="0.25">
      <c r="A34" s="5" t="s">
        <v>565</v>
      </c>
      <c r="B34" s="34" t="s">
        <v>48</v>
      </c>
      <c r="C34" s="4">
        <v>2</v>
      </c>
      <c r="D34" s="4">
        <v>2</v>
      </c>
      <c r="E34" s="3">
        <v>3.7200512623063945E-6</v>
      </c>
      <c r="F34" s="4">
        <v>0</v>
      </c>
      <c r="G34" s="4">
        <v>0</v>
      </c>
      <c r="H34" s="4">
        <v>8</v>
      </c>
      <c r="I34" s="4"/>
      <c r="J34" s="4"/>
    </row>
    <row r="35" spans="1:10" x14ac:dyDescent="0.25">
      <c r="A35" s="5" t="s">
        <v>566</v>
      </c>
      <c r="B35" s="34" t="s">
        <v>48</v>
      </c>
      <c r="C35" s="4">
        <v>205</v>
      </c>
      <c r="D35" s="4">
        <v>206</v>
      </c>
      <c r="E35" s="3">
        <v>3.8316528001755866E-4</v>
      </c>
      <c r="F35" s="4">
        <v>1</v>
      </c>
      <c r="G35" s="4">
        <v>184334</v>
      </c>
      <c r="H35" s="4">
        <v>208</v>
      </c>
      <c r="I35" s="4"/>
      <c r="J35" s="4"/>
    </row>
    <row r="36" spans="1:10" x14ac:dyDescent="0.25">
      <c r="A36" s="5" t="s">
        <v>567</v>
      </c>
      <c r="B36" s="34" t="s">
        <v>48</v>
      </c>
      <c r="C36" s="4">
        <v>9</v>
      </c>
      <c r="D36" s="4">
        <v>9</v>
      </c>
      <c r="E36" s="3">
        <v>1.6740230680378776E-5</v>
      </c>
      <c r="F36" s="4">
        <v>0</v>
      </c>
      <c r="G36" s="4">
        <v>0</v>
      </c>
      <c r="H36" s="4">
        <v>8</v>
      </c>
      <c r="I36" s="4"/>
      <c r="J36" s="4"/>
    </row>
    <row r="37" spans="1:10" x14ac:dyDescent="0.25">
      <c r="A37" s="2" t="s">
        <v>1</v>
      </c>
      <c r="B37" s="34" t="s">
        <v>48</v>
      </c>
      <c r="C37" s="4">
        <v>427623</v>
      </c>
      <c r="D37" s="4">
        <v>427623</v>
      </c>
      <c r="E37" s="3">
        <v>0.99998129228236499</v>
      </c>
      <c r="F37" s="4">
        <v>3</v>
      </c>
      <c r="G37" s="4"/>
      <c r="H37" s="4">
        <v>1168800</v>
      </c>
      <c r="I37" s="4"/>
      <c r="J37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5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12</v>
      </c>
      <c r="B1" t="s" vm="1">
        <v>13</v>
      </c>
    </row>
    <row r="3" spans="1:5" x14ac:dyDescent="0.25">
      <c r="A3" s="1" t="s">
        <v>0</v>
      </c>
      <c r="B3" t="s">
        <v>3</v>
      </c>
      <c r="C3" t="s">
        <v>9</v>
      </c>
      <c r="D3" t="s">
        <v>10</v>
      </c>
      <c r="E3" t="s">
        <v>11</v>
      </c>
    </row>
    <row r="4" spans="1:5" x14ac:dyDescent="0.25">
      <c r="A4" s="2" t="s">
        <v>18</v>
      </c>
      <c r="B4" s="4">
        <v>33870568</v>
      </c>
      <c r="C4" s="3">
        <v>0.12261449659734007</v>
      </c>
      <c r="D4" s="4">
        <v>22</v>
      </c>
      <c r="E4" s="4">
        <v>22</v>
      </c>
    </row>
    <row r="5" spans="1:5" x14ac:dyDescent="0.25">
      <c r="A5" s="5">
        <v>1</v>
      </c>
      <c r="B5" s="4">
        <v>11856</v>
      </c>
      <c r="C5" s="3">
        <v>4.2919784269873003E-5</v>
      </c>
      <c r="D5" s="4">
        <v>11</v>
      </c>
      <c r="E5" s="4">
        <v>11</v>
      </c>
    </row>
    <row r="6" spans="1:5" x14ac:dyDescent="0.25">
      <c r="A6" s="5">
        <v>2</v>
      </c>
      <c r="B6" s="4">
        <v>34904</v>
      </c>
      <c r="C6" s="3">
        <v>1.2635561320476106E-4</v>
      </c>
      <c r="D6" s="4">
        <v>7</v>
      </c>
      <c r="E6" s="4">
        <v>7</v>
      </c>
    </row>
    <row r="7" spans="1:5" x14ac:dyDescent="0.25">
      <c r="A7" s="5">
        <v>3</v>
      </c>
      <c r="B7" s="4">
        <v>59512</v>
      </c>
      <c r="C7" s="3">
        <v>2.1543878217515874E-4</v>
      </c>
      <c r="D7" s="4">
        <v>7</v>
      </c>
      <c r="E7" s="4">
        <v>7</v>
      </c>
    </row>
    <row r="8" spans="1:5" x14ac:dyDescent="0.25">
      <c r="A8" s="5">
        <v>4</v>
      </c>
      <c r="B8" s="4">
        <v>52640</v>
      </c>
      <c r="C8" s="3">
        <v>1.9056152530078565E-4</v>
      </c>
      <c r="D8" s="4">
        <v>6</v>
      </c>
      <c r="E8" s="4">
        <v>6</v>
      </c>
    </row>
    <row r="9" spans="1:5" x14ac:dyDescent="0.25">
      <c r="A9" s="5">
        <v>5</v>
      </c>
      <c r="B9" s="4">
        <v>10488</v>
      </c>
      <c r="C9" s="3">
        <v>3.7967501469503039E-5</v>
      </c>
      <c r="D9" s="4">
        <v>4</v>
      </c>
      <c r="E9" s="4">
        <v>4</v>
      </c>
    </row>
    <row r="10" spans="1:5" x14ac:dyDescent="0.25">
      <c r="A10" s="5">
        <v>6</v>
      </c>
      <c r="B10" s="4">
        <v>23752</v>
      </c>
      <c r="C10" s="3">
        <v>8.5984372130400098E-5</v>
      </c>
      <c r="D10" s="4">
        <v>1</v>
      </c>
      <c r="E10" s="4">
        <v>1</v>
      </c>
    </row>
    <row r="11" spans="1:5" x14ac:dyDescent="0.25">
      <c r="A11" s="5">
        <v>7</v>
      </c>
      <c r="B11" s="4">
        <v>61984</v>
      </c>
      <c r="C11" s="3">
        <v>2.2438764407758165E-4</v>
      </c>
      <c r="D11" s="4">
        <v>6</v>
      </c>
      <c r="E11" s="4">
        <v>6</v>
      </c>
    </row>
    <row r="12" spans="1:5" x14ac:dyDescent="0.25">
      <c r="A12" s="5">
        <v>8</v>
      </c>
      <c r="B12" s="4">
        <v>191608</v>
      </c>
      <c r="C12" s="3">
        <v>6.9363815995123358E-4</v>
      </c>
      <c r="D12" s="4">
        <v>6</v>
      </c>
      <c r="E12" s="4">
        <v>6</v>
      </c>
    </row>
    <row r="13" spans="1:5" x14ac:dyDescent="0.25">
      <c r="A13" s="5">
        <v>16</v>
      </c>
      <c r="B13" s="4">
        <v>5833176</v>
      </c>
      <c r="C13" s="3">
        <v>2.111662074293191E-2</v>
      </c>
      <c r="D13" s="4">
        <v>5</v>
      </c>
      <c r="E13" s="4">
        <v>5</v>
      </c>
    </row>
    <row r="14" spans="1:5" x14ac:dyDescent="0.25">
      <c r="A14" s="5">
        <v>21</v>
      </c>
      <c r="B14" s="4">
        <v>27590648</v>
      </c>
      <c r="C14" s="3">
        <v>9.9880622471828856E-2</v>
      </c>
      <c r="D14" s="4">
        <v>5</v>
      </c>
      <c r="E14" s="4">
        <v>5</v>
      </c>
    </row>
    <row r="15" spans="1:5" x14ac:dyDescent="0.25">
      <c r="A15" s="2" t="s">
        <v>1</v>
      </c>
      <c r="B15" s="4">
        <v>33870568</v>
      </c>
      <c r="C15" s="3">
        <v>0.99998780753766692</v>
      </c>
      <c r="D15" s="4">
        <v>22</v>
      </c>
      <c r="E15" s="4">
        <v>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3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42.5703125" bestFit="1" customWidth="1"/>
    <col min="2" max="2" width="9.140625" bestFit="1" customWidth="1"/>
    <col min="3" max="3" width="10.5703125" bestFit="1" customWidth="1"/>
    <col min="4" max="4" width="17.85546875" bestFit="1" customWidth="1"/>
    <col min="5" max="5" width="10.710937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12</v>
      </c>
      <c r="B1" t="s" vm="1">
        <v>13</v>
      </c>
    </row>
    <row r="3" spans="1:11" x14ac:dyDescent="0.25">
      <c r="A3" s="1" t="s">
        <v>0</v>
      </c>
      <c r="B3" t="s">
        <v>15</v>
      </c>
      <c r="C3" t="s">
        <v>33</v>
      </c>
      <c r="D3" t="s">
        <v>35</v>
      </c>
      <c r="E3" t="s">
        <v>3</v>
      </c>
      <c r="F3" t="s">
        <v>36</v>
      </c>
      <c r="G3" t="s">
        <v>37</v>
      </c>
      <c r="H3" t="s">
        <v>9</v>
      </c>
      <c r="I3" t="s">
        <v>10</v>
      </c>
      <c r="J3" t="s">
        <v>11</v>
      </c>
      <c r="K3" t="s">
        <v>39</v>
      </c>
    </row>
    <row r="4" spans="1:11" x14ac:dyDescent="0.25">
      <c r="A4" s="2" t="s">
        <v>20</v>
      </c>
      <c r="B4" s="4">
        <v>3342854</v>
      </c>
      <c r="C4" s="4">
        <v>3342854</v>
      </c>
      <c r="D4" s="4">
        <v>308564</v>
      </c>
      <c r="E4" s="4">
        <v>282952</v>
      </c>
      <c r="F4" s="4">
        <v>21972</v>
      </c>
      <c r="G4" s="4">
        <v>3640</v>
      </c>
      <c r="H4" s="3">
        <v>5.3481902975773161E-3</v>
      </c>
      <c r="I4" s="4">
        <v>6</v>
      </c>
      <c r="J4" s="4">
        <v>6</v>
      </c>
      <c r="K4" s="4">
        <v>11</v>
      </c>
    </row>
    <row r="5" spans="1:11" x14ac:dyDescent="0.25">
      <c r="A5" s="2" t="s">
        <v>23</v>
      </c>
      <c r="B5" s="4">
        <v>3342846</v>
      </c>
      <c r="C5" s="4">
        <v>3342846</v>
      </c>
      <c r="D5" s="4">
        <v>202483164</v>
      </c>
      <c r="E5" s="4">
        <v>18531368</v>
      </c>
      <c r="F5" s="4">
        <v>152933028</v>
      </c>
      <c r="G5" s="4">
        <v>31018768</v>
      </c>
      <c r="H5" s="3">
        <v>0.73723839077394926</v>
      </c>
      <c r="I5" s="4">
        <v>5</v>
      </c>
      <c r="J5" s="4">
        <v>5</v>
      </c>
      <c r="K5" s="4">
        <v>30</v>
      </c>
    </row>
    <row r="6" spans="1:11" x14ac:dyDescent="0.25">
      <c r="A6" s="5" t="s">
        <v>511</v>
      </c>
      <c r="B6" s="4">
        <v>10</v>
      </c>
      <c r="C6" s="4">
        <v>10</v>
      </c>
      <c r="D6" s="4">
        <v>200</v>
      </c>
      <c r="E6" s="4">
        <v>16</v>
      </c>
      <c r="F6" s="4">
        <v>136</v>
      </c>
      <c r="G6" s="4">
        <v>48</v>
      </c>
      <c r="H6" s="3">
        <v>7.2401795327046226E-7</v>
      </c>
      <c r="I6" s="4">
        <v>1</v>
      </c>
      <c r="J6" s="4">
        <v>1</v>
      </c>
      <c r="K6" s="4">
        <v>1</v>
      </c>
    </row>
    <row r="7" spans="1:11" x14ac:dyDescent="0.25">
      <c r="A7" s="5" t="s">
        <v>368</v>
      </c>
      <c r="B7" s="4">
        <v>427631</v>
      </c>
      <c r="C7" s="4">
        <v>287451</v>
      </c>
      <c r="D7" s="4">
        <v>14263052</v>
      </c>
      <c r="E7" s="4">
        <v>1105536</v>
      </c>
      <c r="F7" s="4">
        <v>10857900</v>
      </c>
      <c r="G7" s="4">
        <v>2299616</v>
      </c>
      <c r="H7" s="3">
        <v>5.163352858215086E-2</v>
      </c>
      <c r="I7" s="4">
        <v>1</v>
      </c>
      <c r="J7" s="4">
        <v>1</v>
      </c>
      <c r="K7" s="4">
        <v>1</v>
      </c>
    </row>
    <row r="8" spans="1:11" x14ac:dyDescent="0.25">
      <c r="A8" s="5" t="s">
        <v>499</v>
      </c>
      <c r="B8" s="4">
        <v>427631</v>
      </c>
      <c r="C8" s="4">
        <v>1</v>
      </c>
      <c r="D8" s="4">
        <v>2328</v>
      </c>
      <c r="E8" s="4">
        <v>8</v>
      </c>
      <c r="F8" s="4">
        <v>2304</v>
      </c>
      <c r="G8" s="4">
        <v>16</v>
      </c>
      <c r="H8" s="3">
        <v>8.4275689760681808E-6</v>
      </c>
      <c r="I8" s="4">
        <v>1</v>
      </c>
      <c r="J8" s="4">
        <v>1</v>
      </c>
      <c r="K8" s="4">
        <v>1</v>
      </c>
    </row>
    <row r="9" spans="1:11" x14ac:dyDescent="0.25">
      <c r="A9" s="5" t="s">
        <v>491</v>
      </c>
      <c r="B9" s="4">
        <v>427631</v>
      </c>
      <c r="C9" s="4">
        <v>73</v>
      </c>
      <c r="D9" s="4">
        <v>15744</v>
      </c>
      <c r="E9" s="4">
        <v>12248</v>
      </c>
      <c r="F9" s="4">
        <v>2904</v>
      </c>
      <c r="G9" s="4">
        <v>592</v>
      </c>
      <c r="H9" s="3">
        <v>5.6994693281450786E-5</v>
      </c>
      <c r="I9" s="4">
        <v>1</v>
      </c>
      <c r="J9" s="4">
        <v>1</v>
      </c>
      <c r="K9" s="4">
        <v>1</v>
      </c>
    </row>
    <row r="10" spans="1:11" x14ac:dyDescent="0.25">
      <c r="A10" s="5" t="s">
        <v>497</v>
      </c>
      <c r="B10" s="4">
        <v>427631</v>
      </c>
      <c r="C10" s="4">
        <v>14</v>
      </c>
      <c r="D10" s="4">
        <v>2400</v>
      </c>
      <c r="E10" s="4">
        <v>888</v>
      </c>
      <c r="F10" s="4">
        <v>1384</v>
      </c>
      <c r="G10" s="4">
        <v>128</v>
      </c>
      <c r="H10" s="3">
        <v>8.6882154392455471E-6</v>
      </c>
      <c r="I10" s="4">
        <v>1</v>
      </c>
      <c r="J10" s="4">
        <v>1</v>
      </c>
      <c r="K10" s="4">
        <v>1</v>
      </c>
    </row>
    <row r="11" spans="1:11" x14ac:dyDescent="0.25">
      <c r="A11" s="5" t="s">
        <v>498</v>
      </c>
      <c r="B11" s="4">
        <v>427631</v>
      </c>
      <c r="C11" s="4">
        <v>13</v>
      </c>
      <c r="D11" s="4">
        <v>2384</v>
      </c>
      <c r="E11" s="4">
        <v>888</v>
      </c>
      <c r="F11" s="4">
        <v>1384</v>
      </c>
      <c r="G11" s="4">
        <v>112</v>
      </c>
      <c r="H11" s="3">
        <v>8.6302940029839103E-6</v>
      </c>
      <c r="I11" s="4">
        <v>1</v>
      </c>
      <c r="J11" s="4">
        <v>1</v>
      </c>
      <c r="K11" s="4">
        <v>1</v>
      </c>
    </row>
    <row r="12" spans="1:11" x14ac:dyDescent="0.25">
      <c r="A12" s="5" t="s">
        <v>494</v>
      </c>
      <c r="B12" s="4">
        <v>427631</v>
      </c>
      <c r="C12" s="4">
        <v>20</v>
      </c>
      <c r="D12" s="4">
        <v>2828</v>
      </c>
      <c r="E12" s="4">
        <v>1176</v>
      </c>
      <c r="F12" s="4">
        <v>1476</v>
      </c>
      <c r="G12" s="4">
        <v>176</v>
      </c>
      <c r="H12" s="3">
        <v>1.0237613859244336E-5</v>
      </c>
      <c r="I12" s="4">
        <v>1</v>
      </c>
      <c r="J12" s="4">
        <v>1</v>
      </c>
      <c r="K12" s="4">
        <v>1</v>
      </c>
    </row>
    <row r="13" spans="1:11" x14ac:dyDescent="0.25">
      <c r="A13" s="5" t="s">
        <v>372</v>
      </c>
      <c r="B13" s="4">
        <v>427631</v>
      </c>
      <c r="C13" s="4">
        <v>192718</v>
      </c>
      <c r="D13" s="4">
        <v>8582044</v>
      </c>
      <c r="E13" s="4">
        <v>1105536</v>
      </c>
      <c r="F13" s="4">
        <v>5934748</v>
      </c>
      <c r="G13" s="4">
        <v>1541760</v>
      </c>
      <c r="H13" s="3">
        <v>3.1067769658785254E-2</v>
      </c>
      <c r="I13" s="4">
        <v>1</v>
      </c>
      <c r="J13" s="4">
        <v>1</v>
      </c>
      <c r="K13" s="4">
        <v>1</v>
      </c>
    </row>
    <row r="14" spans="1:11" x14ac:dyDescent="0.25">
      <c r="A14" s="5" t="s">
        <v>501</v>
      </c>
      <c r="B14" s="4">
        <v>427631</v>
      </c>
      <c r="C14" s="4">
        <v>1</v>
      </c>
      <c r="D14" s="4">
        <v>2328</v>
      </c>
      <c r="E14" s="4">
        <v>8</v>
      </c>
      <c r="F14" s="4">
        <v>2304</v>
      </c>
      <c r="G14" s="4">
        <v>16</v>
      </c>
      <c r="H14" s="3">
        <v>8.4275689760681808E-6</v>
      </c>
      <c r="I14" s="4">
        <v>1</v>
      </c>
      <c r="J14" s="4">
        <v>1</v>
      </c>
      <c r="K14" s="4">
        <v>1</v>
      </c>
    </row>
    <row r="15" spans="1:11" x14ac:dyDescent="0.25">
      <c r="A15" s="5" t="s">
        <v>367</v>
      </c>
      <c r="B15" s="4">
        <v>427631</v>
      </c>
      <c r="C15" s="4">
        <v>288969</v>
      </c>
      <c r="D15" s="4">
        <v>14290952</v>
      </c>
      <c r="E15" s="4">
        <v>1105536</v>
      </c>
      <c r="F15" s="4">
        <v>10873656</v>
      </c>
      <c r="G15" s="4">
        <v>2311760</v>
      </c>
      <c r="H15" s="3">
        <v>5.1734529086632092E-2</v>
      </c>
      <c r="I15" s="4">
        <v>1</v>
      </c>
      <c r="J15" s="4">
        <v>1</v>
      </c>
      <c r="K15" s="4">
        <v>1</v>
      </c>
    </row>
    <row r="16" spans="1:11" x14ac:dyDescent="0.25">
      <c r="A16" s="5" t="s">
        <v>508</v>
      </c>
      <c r="B16" s="4">
        <v>427631</v>
      </c>
      <c r="C16" s="4">
        <v>4</v>
      </c>
      <c r="D16" s="4">
        <v>1376</v>
      </c>
      <c r="E16" s="4">
        <v>16</v>
      </c>
      <c r="F16" s="4">
        <v>1312</v>
      </c>
      <c r="G16" s="4">
        <v>48</v>
      </c>
      <c r="H16" s="3">
        <v>4.9812435185007798E-6</v>
      </c>
      <c r="I16" s="4">
        <v>1</v>
      </c>
      <c r="J16" s="4">
        <v>1</v>
      </c>
      <c r="K16" s="4">
        <v>1</v>
      </c>
    </row>
    <row r="17" spans="1:11" x14ac:dyDescent="0.25">
      <c r="A17" s="5" t="s">
        <v>507</v>
      </c>
      <c r="B17" s="4">
        <v>427631</v>
      </c>
      <c r="C17" s="4">
        <v>4</v>
      </c>
      <c r="D17" s="4">
        <v>1376</v>
      </c>
      <c r="E17" s="4">
        <v>16</v>
      </c>
      <c r="F17" s="4">
        <v>1312</v>
      </c>
      <c r="G17" s="4">
        <v>48</v>
      </c>
      <c r="H17" s="3">
        <v>4.9812435185007798E-6</v>
      </c>
      <c r="I17" s="4">
        <v>1</v>
      </c>
      <c r="J17" s="4">
        <v>1</v>
      </c>
      <c r="K17" s="4">
        <v>1</v>
      </c>
    </row>
    <row r="18" spans="1:11" x14ac:dyDescent="0.25">
      <c r="A18" s="5" t="s">
        <v>364</v>
      </c>
      <c r="B18" s="4">
        <v>427631</v>
      </c>
      <c r="C18" s="4">
        <v>351156</v>
      </c>
      <c r="D18" s="4">
        <v>15455352</v>
      </c>
      <c r="E18" s="4">
        <v>1105936</v>
      </c>
      <c r="F18" s="4">
        <v>11540152</v>
      </c>
      <c r="G18" s="4">
        <v>2809264</v>
      </c>
      <c r="H18" s="3">
        <v>5.5949761610572725E-2</v>
      </c>
      <c r="I18" s="4">
        <v>1</v>
      </c>
      <c r="J18" s="4">
        <v>1</v>
      </c>
      <c r="K18" s="4">
        <v>1</v>
      </c>
    </row>
    <row r="19" spans="1:11" x14ac:dyDescent="0.25">
      <c r="A19" s="5" t="s">
        <v>363</v>
      </c>
      <c r="B19" s="4">
        <v>427631</v>
      </c>
      <c r="C19" s="4">
        <v>351156</v>
      </c>
      <c r="D19" s="4">
        <v>15458160</v>
      </c>
      <c r="E19" s="4">
        <v>1105936</v>
      </c>
      <c r="F19" s="4">
        <v>11542960</v>
      </c>
      <c r="G19" s="4">
        <v>2809264</v>
      </c>
      <c r="H19" s="3">
        <v>5.5959926822636639E-2</v>
      </c>
      <c r="I19" s="4">
        <v>1</v>
      </c>
      <c r="J19" s="4">
        <v>1</v>
      </c>
      <c r="K19" s="4">
        <v>1</v>
      </c>
    </row>
    <row r="20" spans="1:11" x14ac:dyDescent="0.25">
      <c r="A20" s="5" t="s">
        <v>495</v>
      </c>
      <c r="B20" s="4">
        <v>427631</v>
      </c>
      <c r="C20" s="4">
        <v>20</v>
      </c>
      <c r="D20" s="4">
        <v>2808</v>
      </c>
      <c r="E20" s="4">
        <v>1176</v>
      </c>
      <c r="F20" s="4">
        <v>1456</v>
      </c>
      <c r="G20" s="4">
        <v>176</v>
      </c>
      <c r="H20" s="3">
        <v>1.0165212063917289E-5</v>
      </c>
      <c r="I20" s="4">
        <v>1</v>
      </c>
      <c r="J20" s="4">
        <v>1</v>
      </c>
      <c r="K20" s="4">
        <v>1</v>
      </c>
    </row>
    <row r="21" spans="1:11" x14ac:dyDescent="0.25">
      <c r="A21" s="5" t="s">
        <v>500</v>
      </c>
      <c r="B21" s="4">
        <v>427631</v>
      </c>
      <c r="C21" s="4">
        <v>1</v>
      </c>
      <c r="D21" s="4">
        <v>2328</v>
      </c>
      <c r="E21" s="4">
        <v>8</v>
      </c>
      <c r="F21" s="4">
        <v>2304</v>
      </c>
      <c r="G21" s="4">
        <v>16</v>
      </c>
      <c r="H21" s="3">
        <v>8.4275689760681808E-6</v>
      </c>
      <c r="I21" s="4">
        <v>1</v>
      </c>
      <c r="J21" s="4">
        <v>1</v>
      </c>
      <c r="K21" s="4">
        <v>1</v>
      </c>
    </row>
    <row r="22" spans="1:11" x14ac:dyDescent="0.25">
      <c r="A22" s="5" t="s">
        <v>373</v>
      </c>
      <c r="B22" s="4">
        <v>508282</v>
      </c>
      <c r="C22" s="4">
        <v>148186</v>
      </c>
      <c r="D22" s="4">
        <v>7949608</v>
      </c>
      <c r="E22" s="4">
        <v>1303488</v>
      </c>
      <c r="F22" s="4">
        <v>5460616</v>
      </c>
      <c r="G22" s="4">
        <v>1185504</v>
      </c>
      <c r="H22" s="3">
        <v>2.8778294567312464E-2</v>
      </c>
      <c r="I22" s="4">
        <v>1</v>
      </c>
      <c r="J22" s="4">
        <v>1</v>
      </c>
      <c r="K22" s="4">
        <v>1</v>
      </c>
    </row>
    <row r="23" spans="1:11" x14ac:dyDescent="0.25">
      <c r="A23" s="5" t="s">
        <v>375</v>
      </c>
      <c r="B23" s="4">
        <v>508282</v>
      </c>
      <c r="C23" s="4">
        <v>91657</v>
      </c>
      <c r="D23" s="4">
        <v>4363756</v>
      </c>
      <c r="E23" s="4">
        <v>711064</v>
      </c>
      <c r="F23" s="4">
        <v>2919428</v>
      </c>
      <c r="G23" s="4">
        <v>733264</v>
      </c>
      <c r="H23" s="3">
        <v>1.5797188438458495E-2</v>
      </c>
      <c r="I23" s="4">
        <v>1</v>
      </c>
      <c r="J23" s="4">
        <v>1</v>
      </c>
      <c r="K23" s="4">
        <v>1</v>
      </c>
    </row>
    <row r="24" spans="1:11" x14ac:dyDescent="0.25">
      <c r="A24" s="5" t="s">
        <v>369</v>
      </c>
      <c r="B24" s="4">
        <v>1869296</v>
      </c>
      <c r="C24" s="4">
        <v>200937</v>
      </c>
      <c r="D24" s="4">
        <v>14260532</v>
      </c>
      <c r="E24" s="4">
        <v>2635760</v>
      </c>
      <c r="F24" s="4">
        <v>10017268</v>
      </c>
      <c r="G24" s="4">
        <v>1607504</v>
      </c>
      <c r="H24" s="3">
        <v>5.1624405955939659E-2</v>
      </c>
      <c r="I24" s="4">
        <v>1</v>
      </c>
      <c r="J24" s="4">
        <v>1</v>
      </c>
      <c r="K24" s="4">
        <v>1</v>
      </c>
    </row>
    <row r="25" spans="1:11" x14ac:dyDescent="0.25">
      <c r="A25" s="5" t="s">
        <v>371</v>
      </c>
      <c r="B25" s="4">
        <v>537627</v>
      </c>
      <c r="C25" s="4">
        <v>201191</v>
      </c>
      <c r="D25" s="4">
        <v>13002240</v>
      </c>
      <c r="E25" s="4">
        <v>1365352</v>
      </c>
      <c r="F25" s="4">
        <v>10027352</v>
      </c>
      <c r="G25" s="4">
        <v>1609536</v>
      </c>
      <c r="H25" s="3">
        <v>4.7069275963656676E-2</v>
      </c>
      <c r="I25" s="4">
        <v>1</v>
      </c>
      <c r="J25" s="4">
        <v>1</v>
      </c>
      <c r="K25" s="4">
        <v>1</v>
      </c>
    </row>
    <row r="26" spans="1:11" x14ac:dyDescent="0.25">
      <c r="A26" s="5" t="s">
        <v>362</v>
      </c>
      <c r="B26" s="4">
        <v>537627</v>
      </c>
      <c r="C26" s="4">
        <v>343513</v>
      </c>
      <c r="D26" s="4">
        <v>15593808</v>
      </c>
      <c r="E26" s="4">
        <v>1388456</v>
      </c>
      <c r="F26" s="4">
        <v>11457240</v>
      </c>
      <c r="G26" s="4">
        <v>2748112</v>
      </c>
      <c r="H26" s="3">
        <v>5.6450984759262801E-2</v>
      </c>
      <c r="I26" s="4">
        <v>1</v>
      </c>
      <c r="J26" s="4">
        <v>1</v>
      </c>
      <c r="K26" s="4">
        <v>1</v>
      </c>
    </row>
    <row r="27" spans="1:11" x14ac:dyDescent="0.25">
      <c r="A27" s="5" t="s">
        <v>398</v>
      </c>
      <c r="B27" s="4">
        <v>537627</v>
      </c>
      <c r="C27" s="4">
        <v>77</v>
      </c>
      <c r="D27" s="4">
        <v>25316</v>
      </c>
      <c r="E27" s="4">
        <v>21720</v>
      </c>
      <c r="F27" s="4">
        <v>2972</v>
      </c>
      <c r="G27" s="4">
        <v>624</v>
      </c>
      <c r="H27" s="3">
        <v>9.1646192524975112E-5</v>
      </c>
      <c r="I27" s="4">
        <v>1</v>
      </c>
      <c r="J27" s="4">
        <v>1</v>
      </c>
      <c r="K27" s="4">
        <v>1</v>
      </c>
    </row>
    <row r="28" spans="1:11" x14ac:dyDescent="0.25">
      <c r="A28" s="5" t="s">
        <v>496</v>
      </c>
      <c r="B28" s="4">
        <v>537627</v>
      </c>
      <c r="C28" s="4">
        <v>13</v>
      </c>
      <c r="D28" s="4">
        <v>2520</v>
      </c>
      <c r="E28" s="4">
        <v>1024</v>
      </c>
      <c r="F28" s="4">
        <v>1384</v>
      </c>
      <c r="G28" s="4">
        <v>112</v>
      </c>
      <c r="H28" s="3">
        <v>9.1226262112078238E-6</v>
      </c>
      <c r="I28" s="4">
        <v>1</v>
      </c>
      <c r="J28" s="4">
        <v>1</v>
      </c>
      <c r="K28" s="4">
        <v>1</v>
      </c>
    </row>
    <row r="29" spans="1:11" x14ac:dyDescent="0.25">
      <c r="A29" s="5" t="s">
        <v>493</v>
      </c>
      <c r="B29" s="4">
        <v>537627</v>
      </c>
      <c r="C29" s="4">
        <v>19</v>
      </c>
      <c r="D29" s="4">
        <v>3204</v>
      </c>
      <c r="E29" s="4">
        <v>1576</v>
      </c>
      <c r="F29" s="4">
        <v>1468</v>
      </c>
      <c r="G29" s="4">
        <v>160</v>
      </c>
      <c r="H29" s="3">
        <v>1.1598767611392804E-5</v>
      </c>
      <c r="I29" s="4">
        <v>1</v>
      </c>
      <c r="J29" s="4">
        <v>1</v>
      </c>
      <c r="K29" s="4">
        <v>1</v>
      </c>
    </row>
    <row r="30" spans="1:11" x14ac:dyDescent="0.25">
      <c r="A30" s="5" t="s">
        <v>370</v>
      </c>
      <c r="B30" s="4">
        <v>537627</v>
      </c>
      <c r="C30" s="4">
        <v>226181</v>
      </c>
      <c r="D30" s="4">
        <v>13432728</v>
      </c>
      <c r="E30" s="4">
        <v>1388464</v>
      </c>
      <c r="F30" s="4">
        <v>10234808</v>
      </c>
      <c r="G30" s="4">
        <v>1809456</v>
      </c>
      <c r="H30" s="3">
        <v>4.8627681166994147E-2</v>
      </c>
      <c r="I30" s="4">
        <v>1</v>
      </c>
      <c r="J30" s="4">
        <v>1</v>
      </c>
      <c r="K30" s="4">
        <v>1</v>
      </c>
    </row>
    <row r="31" spans="1:11" x14ac:dyDescent="0.25">
      <c r="A31" s="5" t="s">
        <v>361</v>
      </c>
      <c r="B31" s="4">
        <v>537627</v>
      </c>
      <c r="C31" s="4">
        <v>351454</v>
      </c>
      <c r="D31" s="4">
        <v>15742240</v>
      </c>
      <c r="E31" s="4">
        <v>1388464</v>
      </c>
      <c r="F31" s="4">
        <v>11542128</v>
      </c>
      <c r="G31" s="4">
        <v>2811648</v>
      </c>
      <c r="H31" s="3">
        <v>5.6988321923462003E-2</v>
      </c>
      <c r="I31" s="4">
        <v>1</v>
      </c>
      <c r="J31" s="4">
        <v>1</v>
      </c>
      <c r="K31" s="4">
        <v>1</v>
      </c>
    </row>
    <row r="32" spans="1:11" x14ac:dyDescent="0.25">
      <c r="A32" s="5" t="s">
        <v>504</v>
      </c>
      <c r="B32" s="4">
        <v>537627</v>
      </c>
      <c r="C32" s="4">
        <v>4</v>
      </c>
      <c r="D32" s="4">
        <v>1560</v>
      </c>
      <c r="E32" s="4">
        <v>200</v>
      </c>
      <c r="F32" s="4">
        <v>1312</v>
      </c>
      <c r="G32" s="4">
        <v>48</v>
      </c>
      <c r="H32" s="3">
        <v>5.6473400355096053E-6</v>
      </c>
      <c r="I32" s="4">
        <v>1</v>
      </c>
      <c r="J32" s="4">
        <v>1</v>
      </c>
      <c r="K32" s="4">
        <v>1</v>
      </c>
    </row>
    <row r="33" spans="1:11" x14ac:dyDescent="0.25">
      <c r="A33" s="5" t="s">
        <v>505</v>
      </c>
      <c r="B33" s="4">
        <v>537627</v>
      </c>
      <c r="C33" s="4">
        <v>4</v>
      </c>
      <c r="D33" s="4">
        <v>1560</v>
      </c>
      <c r="E33" s="4">
        <v>200</v>
      </c>
      <c r="F33" s="4">
        <v>1312</v>
      </c>
      <c r="G33" s="4">
        <v>48</v>
      </c>
      <c r="H33" s="3">
        <v>5.6473400355096053E-6</v>
      </c>
      <c r="I33" s="4">
        <v>1</v>
      </c>
      <c r="J33" s="4">
        <v>1</v>
      </c>
      <c r="K33" s="4">
        <v>1</v>
      </c>
    </row>
    <row r="34" spans="1:11" x14ac:dyDescent="0.25">
      <c r="A34" s="5" t="s">
        <v>359</v>
      </c>
      <c r="B34" s="4">
        <v>537627</v>
      </c>
      <c r="C34" s="4">
        <v>416877</v>
      </c>
      <c r="D34" s="4">
        <v>24935172</v>
      </c>
      <c r="E34" s="4">
        <v>1390336</v>
      </c>
      <c r="F34" s="4">
        <v>20209812</v>
      </c>
      <c r="G34" s="4">
        <v>3335024</v>
      </c>
      <c r="H34" s="3">
        <v>9.0267560979434697E-2</v>
      </c>
      <c r="I34" s="4">
        <v>1</v>
      </c>
      <c r="J34" s="4">
        <v>1</v>
      </c>
      <c r="K34" s="4">
        <v>1</v>
      </c>
    </row>
    <row r="35" spans="1:11" x14ac:dyDescent="0.25">
      <c r="A35" s="5" t="s">
        <v>358</v>
      </c>
      <c r="B35" s="4">
        <v>537627</v>
      </c>
      <c r="C35" s="4">
        <v>425585</v>
      </c>
      <c r="D35" s="4">
        <v>25083260</v>
      </c>
      <c r="E35" s="4">
        <v>1390336</v>
      </c>
      <c r="F35" s="4">
        <v>20288236</v>
      </c>
      <c r="G35" s="4">
        <v>3404688</v>
      </c>
      <c r="H35" s="3">
        <v>9.0803652832754267E-2</v>
      </c>
      <c r="I35" s="4">
        <v>1</v>
      </c>
      <c r="J35" s="4">
        <v>1</v>
      </c>
      <c r="K35" s="4">
        <v>1</v>
      </c>
    </row>
    <row r="36" spans="1:11" x14ac:dyDescent="0.25">
      <c r="A36" s="2" t="s">
        <v>22</v>
      </c>
      <c r="B36" s="4">
        <v>3770489</v>
      </c>
      <c r="C36" s="4">
        <v>3770489</v>
      </c>
      <c r="D36" s="4">
        <v>38718576</v>
      </c>
      <c r="E36" s="4">
        <v>6889272</v>
      </c>
      <c r="F36" s="4">
        <v>23955256</v>
      </c>
      <c r="G36" s="4">
        <v>7874048</v>
      </c>
      <c r="H36" s="3">
        <v>0.14439588166424677</v>
      </c>
      <c r="I36" s="4">
        <v>11</v>
      </c>
      <c r="J36" s="4">
        <v>11</v>
      </c>
      <c r="K36" s="4">
        <v>18</v>
      </c>
    </row>
    <row r="37" spans="1:11" x14ac:dyDescent="0.25">
      <c r="A37" s="2" t="s">
        <v>19</v>
      </c>
      <c r="B37" s="4">
        <v>3350504</v>
      </c>
      <c r="C37" s="4">
        <v>3350504</v>
      </c>
      <c r="D37" s="4">
        <v>33553772</v>
      </c>
      <c r="E37" s="4">
        <v>8166976</v>
      </c>
      <c r="F37" s="4">
        <v>20506284</v>
      </c>
      <c r="G37" s="4">
        <v>4880512</v>
      </c>
      <c r="H37" s="3">
        <v>0.12569882755863129</v>
      </c>
      <c r="I37" s="4">
        <v>21</v>
      </c>
      <c r="J37" s="4">
        <v>21</v>
      </c>
      <c r="K37" s="4">
        <v>104</v>
      </c>
    </row>
    <row r="38" spans="1:11" x14ac:dyDescent="0.25">
      <c r="A38" s="2" t="s">
        <v>1</v>
      </c>
      <c r="B38" s="4">
        <v>3778127</v>
      </c>
      <c r="C38" s="4">
        <v>3778127</v>
      </c>
      <c r="D38" s="4">
        <v>275064076</v>
      </c>
      <c r="E38" s="4">
        <v>33870568</v>
      </c>
      <c r="F38" s="4">
        <v>197416540</v>
      </c>
      <c r="G38" s="4">
        <v>43776968</v>
      </c>
      <c r="H38" s="3">
        <v>0.99998780753766692</v>
      </c>
      <c r="I38" s="4">
        <v>22</v>
      </c>
      <c r="J38" s="4">
        <v>22</v>
      </c>
      <c r="K38" s="4">
        <v>163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3.7109375" bestFit="1" customWidth="1"/>
    <col min="2" max="2" width="9.140625" bestFit="1" customWidth="1"/>
    <col min="3" max="3" width="10.5703125" bestFit="1" customWidth="1"/>
    <col min="4" max="4" width="17.85546875" bestFit="1" customWidth="1"/>
    <col min="5" max="5" width="10.710937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12</v>
      </c>
      <c r="B1" t="s" vm="1">
        <v>13</v>
      </c>
    </row>
    <row r="3" spans="1:12" x14ac:dyDescent="0.25">
      <c r="A3" s="1" t="s">
        <v>0</v>
      </c>
      <c r="B3" t="s">
        <v>15</v>
      </c>
      <c r="C3" t="s">
        <v>33</v>
      </c>
      <c r="D3" t="s">
        <v>35</v>
      </c>
      <c r="E3" t="s">
        <v>3</v>
      </c>
      <c r="F3" t="s">
        <v>36</v>
      </c>
      <c r="G3" t="s">
        <v>37</v>
      </c>
      <c r="H3" t="s">
        <v>9</v>
      </c>
      <c r="I3" t="s">
        <v>10</v>
      </c>
      <c r="J3" t="s">
        <v>11</v>
      </c>
      <c r="K3" t="s">
        <v>39</v>
      </c>
      <c r="L3" t="s">
        <v>4</v>
      </c>
    </row>
    <row r="4" spans="1:12" x14ac:dyDescent="0.25">
      <c r="A4" s="2" t="s">
        <v>5</v>
      </c>
      <c r="B4" s="4">
        <v>3778127</v>
      </c>
      <c r="C4" s="4">
        <v>3778127</v>
      </c>
      <c r="D4" s="4">
        <v>274539012</v>
      </c>
      <c r="E4" s="4">
        <v>33390912</v>
      </c>
      <c r="F4" s="4">
        <v>197415044</v>
      </c>
      <c r="G4" s="4">
        <v>43733056</v>
      </c>
      <c r="H4" s="3">
        <v>0.99808702872458688</v>
      </c>
      <c r="I4" s="4">
        <v>22</v>
      </c>
      <c r="J4" s="4">
        <v>22</v>
      </c>
      <c r="K4" s="4">
        <v>152</v>
      </c>
      <c r="L4" s="34" t="s">
        <v>6</v>
      </c>
    </row>
    <row r="5" spans="1:12" x14ac:dyDescent="0.25">
      <c r="A5" s="5" t="s">
        <v>20</v>
      </c>
      <c r="B5" s="4">
        <v>3342845</v>
      </c>
      <c r="C5" s="4">
        <v>3342845</v>
      </c>
      <c r="D5" s="4">
        <v>307988</v>
      </c>
      <c r="E5" s="4">
        <v>282904</v>
      </c>
      <c r="F5" s="4">
        <v>21564</v>
      </c>
      <c r="G5" s="4">
        <v>3520</v>
      </c>
      <c r="H5" s="3">
        <v>5.3461051258718965E-3</v>
      </c>
      <c r="I5" s="4">
        <v>5</v>
      </c>
      <c r="J5" s="4">
        <v>5</v>
      </c>
      <c r="K5" s="4">
        <v>8</v>
      </c>
      <c r="L5" s="34" t="s">
        <v>6</v>
      </c>
    </row>
    <row r="6" spans="1:12" x14ac:dyDescent="0.25">
      <c r="A6" s="5" t="s">
        <v>23</v>
      </c>
      <c r="B6" s="4">
        <v>3342836</v>
      </c>
      <c r="C6" s="4">
        <v>3342836</v>
      </c>
      <c r="D6" s="4">
        <v>202482964</v>
      </c>
      <c r="E6" s="4">
        <v>18531352</v>
      </c>
      <c r="F6" s="4">
        <v>152932892</v>
      </c>
      <c r="G6" s="4">
        <v>31018720</v>
      </c>
      <c r="H6" s="3">
        <v>0.737237666755996</v>
      </c>
      <c r="I6" s="4">
        <v>4</v>
      </c>
      <c r="J6" s="4">
        <v>4</v>
      </c>
      <c r="K6" s="4">
        <v>29</v>
      </c>
      <c r="L6" s="34" t="s">
        <v>6</v>
      </c>
    </row>
    <row r="7" spans="1:12" x14ac:dyDescent="0.25">
      <c r="A7" s="5" t="s">
        <v>22</v>
      </c>
      <c r="B7" s="4">
        <v>3770459</v>
      </c>
      <c r="C7" s="4">
        <v>3770459</v>
      </c>
      <c r="D7" s="4">
        <v>38194288</v>
      </c>
      <c r="E7" s="4">
        <v>6409680</v>
      </c>
      <c r="F7" s="4">
        <v>23954304</v>
      </c>
      <c r="G7" s="4">
        <v>7830304</v>
      </c>
      <c r="H7" s="3">
        <v>0.14249791204082546</v>
      </c>
      <c r="I7" s="4">
        <v>5</v>
      </c>
      <c r="J7" s="4">
        <v>5</v>
      </c>
      <c r="K7" s="4">
        <v>11</v>
      </c>
      <c r="L7" s="34" t="s">
        <v>6</v>
      </c>
    </row>
    <row r="8" spans="1:12" x14ac:dyDescent="0.25">
      <c r="A8" s="5" t="s">
        <v>19</v>
      </c>
      <c r="B8" s="4">
        <v>3350504</v>
      </c>
      <c r="C8" s="4">
        <v>3350504</v>
      </c>
      <c r="D8" s="4">
        <v>33553772</v>
      </c>
      <c r="E8" s="4">
        <v>8166976</v>
      </c>
      <c r="F8" s="4">
        <v>20506284</v>
      </c>
      <c r="G8" s="4">
        <v>4880512</v>
      </c>
      <c r="H8" s="3">
        <v>0.12569882755863129</v>
      </c>
      <c r="I8" s="4">
        <v>21</v>
      </c>
      <c r="J8" s="4">
        <v>21</v>
      </c>
      <c r="K8" s="4">
        <v>104</v>
      </c>
      <c r="L8" s="34" t="s">
        <v>6</v>
      </c>
    </row>
    <row r="9" spans="1:12" x14ac:dyDescent="0.25">
      <c r="A9" s="2" t="s">
        <v>14</v>
      </c>
      <c r="B9" s="4">
        <v>427689</v>
      </c>
      <c r="C9" s="4">
        <v>427689</v>
      </c>
      <c r="D9" s="4">
        <v>525064</v>
      </c>
      <c r="E9" s="4">
        <v>479656</v>
      </c>
      <c r="F9" s="4">
        <v>1496</v>
      </c>
      <c r="G9" s="4">
        <v>43912</v>
      </c>
      <c r="H9" s="3">
        <v>6.0803027715653421E-3</v>
      </c>
      <c r="I9" s="4">
        <v>10</v>
      </c>
      <c r="J9" s="4">
        <v>10</v>
      </c>
      <c r="K9" s="4">
        <v>11</v>
      </c>
      <c r="L9" s="34" t="s">
        <v>21</v>
      </c>
    </row>
    <row r="10" spans="1:12" x14ac:dyDescent="0.25">
      <c r="A10" s="5" t="s">
        <v>20</v>
      </c>
      <c r="B10" s="4">
        <v>18</v>
      </c>
      <c r="C10" s="4">
        <v>18</v>
      </c>
      <c r="D10" s="4">
        <v>576</v>
      </c>
      <c r="E10" s="4">
        <v>48</v>
      </c>
      <c r="F10" s="4">
        <v>408</v>
      </c>
      <c r="G10" s="4">
        <v>120</v>
      </c>
      <c r="H10" s="3">
        <v>2.0851717054189312E-6</v>
      </c>
      <c r="I10" s="4">
        <v>2</v>
      </c>
      <c r="J10" s="4">
        <v>2</v>
      </c>
      <c r="K10" s="4">
        <v>3</v>
      </c>
      <c r="L10" s="34" t="s">
        <v>21</v>
      </c>
    </row>
    <row r="11" spans="1:12" x14ac:dyDescent="0.25">
      <c r="A11" s="5" t="s">
        <v>23</v>
      </c>
      <c r="B11" s="4">
        <v>10</v>
      </c>
      <c r="C11" s="4">
        <v>10</v>
      </c>
      <c r="D11" s="4">
        <v>200</v>
      </c>
      <c r="E11" s="4">
        <v>16</v>
      </c>
      <c r="F11" s="4">
        <v>136</v>
      </c>
      <c r="G11" s="4">
        <v>48</v>
      </c>
      <c r="H11" s="3">
        <v>7.2401795327046226E-7</v>
      </c>
      <c r="I11" s="4">
        <v>1</v>
      </c>
      <c r="J11" s="4">
        <v>1</v>
      </c>
      <c r="K11" s="4">
        <v>1</v>
      </c>
      <c r="L11" s="34" t="s">
        <v>14</v>
      </c>
    </row>
    <row r="12" spans="1:12" x14ac:dyDescent="0.25">
      <c r="A12" s="5" t="s">
        <v>22</v>
      </c>
      <c r="B12" s="4">
        <v>427661</v>
      </c>
      <c r="C12" s="4">
        <v>427661</v>
      </c>
      <c r="D12" s="4">
        <v>524288</v>
      </c>
      <c r="E12" s="4">
        <v>479592</v>
      </c>
      <c r="F12" s="4">
        <v>952</v>
      </c>
      <c r="G12" s="4">
        <v>43744</v>
      </c>
      <c r="H12" s="3">
        <v>6.077493581906652E-3</v>
      </c>
      <c r="I12" s="4">
        <v>7</v>
      </c>
      <c r="J12" s="4">
        <v>7</v>
      </c>
      <c r="K12" s="4">
        <v>7</v>
      </c>
      <c r="L12" s="34" t="s">
        <v>21</v>
      </c>
    </row>
    <row r="13" spans="1:12" x14ac:dyDescent="0.25">
      <c r="A13" s="2" t="s">
        <v>1</v>
      </c>
      <c r="B13" s="4">
        <v>3778127</v>
      </c>
      <c r="C13" s="4">
        <v>3778127</v>
      </c>
      <c r="D13" s="4">
        <v>275064076</v>
      </c>
      <c r="E13" s="4">
        <v>33870568</v>
      </c>
      <c r="F13" s="4">
        <v>197416540</v>
      </c>
      <c r="G13" s="4">
        <v>43776968</v>
      </c>
      <c r="H13" s="3">
        <v>0.99998780753766692</v>
      </c>
      <c r="I13" s="4">
        <v>22</v>
      </c>
      <c r="J13" s="4">
        <v>22</v>
      </c>
      <c r="K13" s="4">
        <v>163</v>
      </c>
      <c r="L13" s="34" t="s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130"/>
  <sheetViews>
    <sheetView tabSelected="1" topLeftCell="A5" workbookViewId="0">
      <selection activeCell="D11" sqref="D11"/>
    </sheetView>
  </sheetViews>
  <sheetFormatPr defaultRowHeight="15" x14ac:dyDescent="0.25"/>
  <cols>
    <col min="1" max="1" width="33.5703125" bestFit="1" customWidth="1"/>
    <col min="2" max="2" width="16" bestFit="1" customWidth="1"/>
    <col min="3" max="3" width="43" bestFit="1" customWidth="1"/>
    <col min="4" max="4" width="81.140625" bestFit="1" customWidth="1"/>
    <col min="5" max="5" width="16.85546875" bestFit="1" customWidth="1"/>
    <col min="6" max="6" width="20.85546875" bestFit="1" customWidth="1"/>
    <col min="7" max="7" width="11.140625" bestFit="1" customWidth="1"/>
    <col min="8" max="8" width="60" bestFit="1" customWidth="1"/>
    <col min="9" max="45" width="8.7109375" customWidth="1"/>
  </cols>
  <sheetData>
    <row r="1" spans="1:8" x14ac:dyDescent="0.25">
      <c r="A1" t="s">
        <v>26</v>
      </c>
      <c r="B1" t="s">
        <v>27</v>
      </c>
      <c r="C1" t="s">
        <v>31</v>
      </c>
      <c r="D1" t="s">
        <v>28</v>
      </c>
      <c r="E1" t="s">
        <v>30</v>
      </c>
      <c r="F1" t="s">
        <v>25</v>
      </c>
      <c r="G1" t="s">
        <v>24</v>
      </c>
      <c r="H1" t="s">
        <v>29</v>
      </c>
    </row>
    <row r="2" spans="1:8" ht="105" x14ac:dyDescent="0.25">
      <c r="A2" t="s">
        <v>87</v>
      </c>
      <c r="B2" t="s">
        <v>72</v>
      </c>
      <c r="C2" t="s">
        <v>88</v>
      </c>
      <c r="D2" s="6" t="s">
        <v>89</v>
      </c>
      <c r="E2" t="s">
        <v>42</v>
      </c>
      <c r="F2" t="s">
        <v>42</v>
      </c>
      <c r="G2" t="s">
        <v>13</v>
      </c>
      <c r="H2" t="s">
        <v>42</v>
      </c>
    </row>
    <row r="3" spans="1:8" ht="30" x14ac:dyDescent="0.25">
      <c r="A3" t="s">
        <v>87</v>
      </c>
      <c r="B3" t="s">
        <v>72</v>
      </c>
      <c r="C3" t="s">
        <v>90</v>
      </c>
      <c r="D3" s="6" t="s">
        <v>91</v>
      </c>
      <c r="E3" t="s">
        <v>42</v>
      </c>
      <c r="F3" t="s">
        <v>42</v>
      </c>
      <c r="G3" t="s">
        <v>13</v>
      </c>
      <c r="H3" t="s">
        <v>42</v>
      </c>
    </row>
    <row r="4" spans="1:8" ht="180" x14ac:dyDescent="0.25">
      <c r="A4" t="s">
        <v>92</v>
      </c>
      <c r="B4" t="s">
        <v>26</v>
      </c>
      <c r="C4" t="s">
        <v>42</v>
      </c>
      <c r="D4" s="6" t="s">
        <v>93</v>
      </c>
      <c r="E4" t="s">
        <v>42</v>
      </c>
      <c r="F4" t="s">
        <v>42</v>
      </c>
      <c r="G4" t="s">
        <v>85</v>
      </c>
      <c r="H4" t="s">
        <v>42</v>
      </c>
    </row>
    <row r="5" spans="1:8" ht="30" x14ac:dyDescent="0.25">
      <c r="A5" t="s">
        <v>92</v>
      </c>
      <c r="B5" t="s">
        <v>41</v>
      </c>
      <c r="C5" t="s">
        <v>94</v>
      </c>
      <c r="D5" s="6" t="s">
        <v>95</v>
      </c>
      <c r="E5" t="s">
        <v>42</v>
      </c>
      <c r="F5" t="s">
        <v>42</v>
      </c>
      <c r="G5" t="s">
        <v>85</v>
      </c>
      <c r="H5" t="s">
        <v>42</v>
      </c>
    </row>
    <row r="6" spans="1:8" ht="30" x14ac:dyDescent="0.25">
      <c r="A6" t="s">
        <v>96</v>
      </c>
      <c r="B6" t="s">
        <v>26</v>
      </c>
      <c r="C6" t="s">
        <v>42</v>
      </c>
      <c r="D6" s="6" t="s">
        <v>97</v>
      </c>
      <c r="E6" t="s">
        <v>42</v>
      </c>
      <c r="F6" t="s">
        <v>42</v>
      </c>
      <c r="G6" t="s">
        <v>13</v>
      </c>
      <c r="H6" t="s">
        <v>42</v>
      </c>
    </row>
    <row r="7" spans="1:8" ht="30" x14ac:dyDescent="0.25">
      <c r="A7" t="s">
        <v>98</v>
      </c>
      <c r="B7" t="s">
        <v>26</v>
      </c>
      <c r="C7" t="s">
        <v>42</v>
      </c>
      <c r="D7" s="6" t="s">
        <v>99</v>
      </c>
      <c r="E7" t="s">
        <v>42</v>
      </c>
      <c r="F7" t="s">
        <v>42</v>
      </c>
      <c r="G7" t="s">
        <v>13</v>
      </c>
      <c r="H7" t="s">
        <v>42</v>
      </c>
    </row>
    <row r="8" spans="1:8" x14ac:dyDescent="0.25">
      <c r="A8" t="s">
        <v>100</v>
      </c>
      <c r="B8" t="s">
        <v>26</v>
      </c>
      <c r="C8" t="s">
        <v>42</v>
      </c>
      <c r="D8" s="32" t="s">
        <v>101</v>
      </c>
      <c r="E8" t="s">
        <v>42</v>
      </c>
      <c r="F8" t="s">
        <v>42</v>
      </c>
      <c r="G8" t="s">
        <v>13</v>
      </c>
      <c r="H8" t="s">
        <v>42</v>
      </c>
    </row>
    <row r="9" spans="1:8" ht="45" x14ac:dyDescent="0.25">
      <c r="A9" t="s">
        <v>102</v>
      </c>
      <c r="B9" t="s">
        <v>26</v>
      </c>
      <c r="C9" t="s">
        <v>42</v>
      </c>
      <c r="D9" s="32" t="s">
        <v>103</v>
      </c>
      <c r="E9" t="s">
        <v>42</v>
      </c>
      <c r="F9" t="s">
        <v>42</v>
      </c>
      <c r="G9" t="s">
        <v>13</v>
      </c>
      <c r="H9" t="s">
        <v>42</v>
      </c>
    </row>
    <row r="10" spans="1:8" x14ac:dyDescent="0.25">
      <c r="A10" t="s">
        <v>104</v>
      </c>
      <c r="B10" t="s">
        <v>26</v>
      </c>
      <c r="C10" t="s">
        <v>42</v>
      </c>
      <c r="D10" s="32" t="s">
        <v>105</v>
      </c>
      <c r="E10" t="s">
        <v>42</v>
      </c>
      <c r="F10" t="s">
        <v>42</v>
      </c>
      <c r="G10" t="s">
        <v>13</v>
      </c>
      <c r="H10" t="s">
        <v>42</v>
      </c>
    </row>
    <row r="11" spans="1:8" ht="30" x14ac:dyDescent="0.25">
      <c r="A11" t="s">
        <v>106</v>
      </c>
      <c r="B11" t="s">
        <v>26</v>
      </c>
      <c r="C11" t="s">
        <v>42</v>
      </c>
      <c r="D11" s="32" t="s">
        <v>107</v>
      </c>
      <c r="E11" t="s">
        <v>42</v>
      </c>
      <c r="F11" t="s">
        <v>42</v>
      </c>
      <c r="G11" t="s">
        <v>13</v>
      </c>
      <c r="H11" t="s">
        <v>42</v>
      </c>
    </row>
    <row r="12" spans="1:8" x14ac:dyDescent="0.25">
      <c r="A12" t="s">
        <v>108</v>
      </c>
      <c r="B12" t="s">
        <v>26</v>
      </c>
      <c r="C12" t="s">
        <v>42</v>
      </c>
      <c r="D12" s="32" t="s">
        <v>109</v>
      </c>
      <c r="E12" t="s">
        <v>42</v>
      </c>
      <c r="F12" t="s">
        <v>42</v>
      </c>
      <c r="G12" t="s">
        <v>13</v>
      </c>
      <c r="H12" t="s">
        <v>42</v>
      </c>
    </row>
    <row r="13" spans="1:8" x14ac:dyDescent="0.25">
      <c r="A13" t="s">
        <v>110</v>
      </c>
      <c r="B13" t="s">
        <v>41</v>
      </c>
      <c r="C13" t="s">
        <v>111</v>
      </c>
      <c r="D13" s="32" t="s">
        <v>112</v>
      </c>
      <c r="E13" t="s">
        <v>113</v>
      </c>
      <c r="F13" t="s">
        <v>114</v>
      </c>
      <c r="G13" t="s">
        <v>13</v>
      </c>
      <c r="H13" t="s">
        <v>115</v>
      </c>
    </row>
    <row r="14" spans="1:8" x14ac:dyDescent="0.25">
      <c r="A14" t="s">
        <v>110</v>
      </c>
      <c r="B14" t="s">
        <v>41</v>
      </c>
      <c r="C14" t="s">
        <v>116</v>
      </c>
      <c r="D14" s="32" t="s">
        <v>117</v>
      </c>
      <c r="E14" t="s">
        <v>87</v>
      </c>
      <c r="F14" t="s">
        <v>114</v>
      </c>
      <c r="G14" t="s">
        <v>13</v>
      </c>
      <c r="H14" t="s">
        <v>118</v>
      </c>
    </row>
    <row r="15" spans="1:8" x14ac:dyDescent="0.25">
      <c r="A15" t="s">
        <v>110</v>
      </c>
      <c r="B15" t="s">
        <v>41</v>
      </c>
      <c r="C15" t="s">
        <v>119</v>
      </c>
      <c r="D15" s="32" t="s">
        <v>117</v>
      </c>
      <c r="E15" t="s">
        <v>120</v>
      </c>
      <c r="F15" t="s">
        <v>114</v>
      </c>
      <c r="G15" t="s">
        <v>13</v>
      </c>
      <c r="H15" t="s">
        <v>118</v>
      </c>
    </row>
    <row r="16" spans="1:8" x14ac:dyDescent="0.25">
      <c r="A16" t="s">
        <v>110</v>
      </c>
      <c r="B16" t="s">
        <v>41</v>
      </c>
      <c r="C16" t="s">
        <v>121</v>
      </c>
      <c r="D16" s="32" t="s">
        <v>122</v>
      </c>
      <c r="E16" t="s">
        <v>113</v>
      </c>
      <c r="F16" t="s">
        <v>114</v>
      </c>
      <c r="G16" t="s">
        <v>13</v>
      </c>
      <c r="H16" t="s">
        <v>123</v>
      </c>
    </row>
    <row r="17" spans="1:8" x14ac:dyDescent="0.25">
      <c r="A17" t="s">
        <v>110</v>
      </c>
      <c r="B17" t="s">
        <v>41</v>
      </c>
      <c r="C17" t="s">
        <v>124</v>
      </c>
      <c r="D17" s="32" t="s">
        <v>125</v>
      </c>
      <c r="E17" t="s">
        <v>126</v>
      </c>
      <c r="F17" t="s">
        <v>42</v>
      </c>
      <c r="G17" t="s">
        <v>13</v>
      </c>
      <c r="H17" t="s">
        <v>42</v>
      </c>
    </row>
    <row r="18" spans="1:8" x14ac:dyDescent="0.25">
      <c r="A18" t="s">
        <v>110</v>
      </c>
      <c r="B18" t="s">
        <v>41</v>
      </c>
      <c r="C18" t="s">
        <v>127</v>
      </c>
      <c r="D18" s="32" t="s">
        <v>128</v>
      </c>
      <c r="E18" t="s">
        <v>87</v>
      </c>
      <c r="F18" t="s">
        <v>114</v>
      </c>
      <c r="G18" t="s">
        <v>13</v>
      </c>
      <c r="H18" t="s">
        <v>129</v>
      </c>
    </row>
    <row r="19" spans="1:8" x14ac:dyDescent="0.25">
      <c r="A19" t="s">
        <v>110</v>
      </c>
      <c r="B19" t="s">
        <v>41</v>
      </c>
      <c r="C19" t="s">
        <v>130</v>
      </c>
      <c r="D19" s="32" t="s">
        <v>128</v>
      </c>
      <c r="E19" t="s">
        <v>120</v>
      </c>
      <c r="F19" t="s">
        <v>114</v>
      </c>
      <c r="G19" t="s">
        <v>13</v>
      </c>
      <c r="H19" t="s">
        <v>129</v>
      </c>
    </row>
    <row r="20" spans="1:8" x14ac:dyDescent="0.25">
      <c r="A20" t="s">
        <v>110</v>
      </c>
      <c r="B20" t="s">
        <v>41</v>
      </c>
      <c r="C20" t="s">
        <v>131</v>
      </c>
      <c r="D20" s="32" t="s">
        <v>132</v>
      </c>
      <c r="E20" t="s">
        <v>120</v>
      </c>
      <c r="F20" t="s">
        <v>114</v>
      </c>
      <c r="G20" t="s">
        <v>13</v>
      </c>
      <c r="H20" t="s">
        <v>133</v>
      </c>
    </row>
    <row r="21" spans="1:8" ht="90" x14ac:dyDescent="0.25">
      <c r="A21" t="s">
        <v>110</v>
      </c>
      <c r="B21" t="s">
        <v>41</v>
      </c>
      <c r="C21" t="s">
        <v>134</v>
      </c>
      <c r="D21" s="32" t="s">
        <v>135</v>
      </c>
      <c r="E21" t="s">
        <v>136</v>
      </c>
      <c r="F21" t="s">
        <v>114</v>
      </c>
      <c r="G21" t="s">
        <v>13</v>
      </c>
      <c r="H21" t="s">
        <v>42</v>
      </c>
    </row>
    <row r="22" spans="1:8" x14ac:dyDescent="0.25">
      <c r="A22" t="s">
        <v>110</v>
      </c>
      <c r="B22" t="s">
        <v>41</v>
      </c>
      <c r="C22" t="s">
        <v>137</v>
      </c>
      <c r="D22" s="32" t="s">
        <v>138</v>
      </c>
      <c r="E22" t="s">
        <v>136</v>
      </c>
      <c r="F22" t="s">
        <v>114</v>
      </c>
      <c r="G22" t="s">
        <v>85</v>
      </c>
      <c r="H22" t="s">
        <v>42</v>
      </c>
    </row>
    <row r="23" spans="1:8" x14ac:dyDescent="0.25">
      <c r="A23" t="s">
        <v>110</v>
      </c>
      <c r="B23" t="s">
        <v>41</v>
      </c>
      <c r="C23" t="s">
        <v>139</v>
      </c>
      <c r="D23" s="32" t="s">
        <v>140</v>
      </c>
      <c r="E23" t="s">
        <v>141</v>
      </c>
      <c r="F23" t="s">
        <v>114</v>
      </c>
      <c r="G23" t="s">
        <v>13</v>
      </c>
      <c r="H23" t="s">
        <v>42</v>
      </c>
    </row>
    <row r="24" spans="1:8" x14ac:dyDescent="0.25">
      <c r="A24" t="s">
        <v>110</v>
      </c>
      <c r="B24" t="s">
        <v>41</v>
      </c>
      <c r="C24" t="s">
        <v>142</v>
      </c>
      <c r="D24" s="32" t="s">
        <v>143</v>
      </c>
      <c r="E24" t="s">
        <v>141</v>
      </c>
      <c r="F24" t="s">
        <v>114</v>
      </c>
      <c r="G24" t="s">
        <v>13</v>
      </c>
      <c r="H24" t="s">
        <v>42</v>
      </c>
    </row>
    <row r="25" spans="1:8" x14ac:dyDescent="0.25">
      <c r="A25" t="s">
        <v>110</v>
      </c>
      <c r="B25" t="s">
        <v>41</v>
      </c>
      <c r="C25" t="s">
        <v>144</v>
      </c>
      <c r="D25" s="32" t="s">
        <v>145</v>
      </c>
      <c r="E25" t="s">
        <v>146</v>
      </c>
      <c r="F25" t="s">
        <v>114</v>
      </c>
      <c r="G25" t="s">
        <v>13</v>
      </c>
      <c r="H25" t="s">
        <v>42</v>
      </c>
    </row>
    <row r="26" spans="1:8" ht="30" x14ac:dyDescent="0.25">
      <c r="A26" t="s">
        <v>110</v>
      </c>
      <c r="B26" t="s">
        <v>41</v>
      </c>
      <c r="C26" t="s">
        <v>147</v>
      </c>
      <c r="D26" s="32" t="s">
        <v>148</v>
      </c>
      <c r="E26" t="s">
        <v>136</v>
      </c>
      <c r="F26" t="s">
        <v>114</v>
      </c>
      <c r="G26" t="s">
        <v>85</v>
      </c>
      <c r="H26" t="s">
        <v>42</v>
      </c>
    </row>
    <row r="27" spans="1:8" ht="30" x14ac:dyDescent="0.25">
      <c r="A27" t="s">
        <v>110</v>
      </c>
      <c r="B27" t="s">
        <v>41</v>
      </c>
      <c r="C27" t="s">
        <v>149</v>
      </c>
      <c r="D27" s="32" t="s">
        <v>150</v>
      </c>
      <c r="E27" t="s">
        <v>136</v>
      </c>
      <c r="F27" t="s">
        <v>114</v>
      </c>
      <c r="G27" t="s">
        <v>85</v>
      </c>
      <c r="H27" t="s">
        <v>42</v>
      </c>
    </row>
    <row r="28" spans="1:8" ht="30" x14ac:dyDescent="0.25">
      <c r="A28" t="s">
        <v>110</v>
      </c>
      <c r="B28" t="s">
        <v>41</v>
      </c>
      <c r="C28" t="s">
        <v>151</v>
      </c>
      <c r="D28" s="32" t="s">
        <v>152</v>
      </c>
      <c r="E28" t="s">
        <v>136</v>
      </c>
      <c r="F28" t="s">
        <v>114</v>
      </c>
      <c r="G28" t="s">
        <v>85</v>
      </c>
      <c r="H28" t="s">
        <v>42</v>
      </c>
    </row>
    <row r="29" spans="1:8" ht="30" x14ac:dyDescent="0.25">
      <c r="A29" t="s">
        <v>110</v>
      </c>
      <c r="B29" t="s">
        <v>41</v>
      </c>
      <c r="C29" t="s">
        <v>153</v>
      </c>
      <c r="D29" s="32" t="s">
        <v>154</v>
      </c>
      <c r="E29" t="s">
        <v>113</v>
      </c>
      <c r="F29" t="s">
        <v>114</v>
      </c>
      <c r="G29" t="s">
        <v>13</v>
      </c>
      <c r="H29" t="s">
        <v>42</v>
      </c>
    </row>
    <row r="30" spans="1:8" ht="30" x14ac:dyDescent="0.25">
      <c r="A30" t="s">
        <v>110</v>
      </c>
      <c r="B30" t="s">
        <v>41</v>
      </c>
      <c r="C30" t="s">
        <v>155</v>
      </c>
      <c r="D30" s="32" t="s">
        <v>156</v>
      </c>
      <c r="E30" t="s">
        <v>136</v>
      </c>
      <c r="F30" t="s">
        <v>114</v>
      </c>
      <c r="G30" t="s">
        <v>85</v>
      </c>
      <c r="H30" t="s">
        <v>42</v>
      </c>
    </row>
    <row r="31" spans="1:8" x14ac:dyDescent="0.25">
      <c r="A31" t="s">
        <v>110</v>
      </c>
      <c r="B31" t="s">
        <v>41</v>
      </c>
      <c r="C31" t="s">
        <v>157</v>
      </c>
      <c r="D31" s="32" t="s">
        <v>158</v>
      </c>
      <c r="E31" t="s">
        <v>146</v>
      </c>
      <c r="F31" t="s">
        <v>114</v>
      </c>
      <c r="G31" t="s">
        <v>13</v>
      </c>
      <c r="H31" t="s">
        <v>42</v>
      </c>
    </row>
    <row r="32" spans="1:8" ht="30" x14ac:dyDescent="0.25">
      <c r="A32" t="s">
        <v>110</v>
      </c>
      <c r="B32" t="s">
        <v>41</v>
      </c>
      <c r="C32" t="s">
        <v>159</v>
      </c>
      <c r="D32" s="32" t="s">
        <v>160</v>
      </c>
      <c r="E32" t="s">
        <v>146</v>
      </c>
      <c r="F32" t="s">
        <v>114</v>
      </c>
      <c r="G32" t="s">
        <v>13</v>
      </c>
      <c r="H32" t="s">
        <v>42</v>
      </c>
    </row>
    <row r="33" spans="1:8" ht="30" x14ac:dyDescent="0.25">
      <c r="A33" t="s">
        <v>110</v>
      </c>
      <c r="B33" t="s">
        <v>41</v>
      </c>
      <c r="C33" t="s">
        <v>161</v>
      </c>
      <c r="D33" s="32" t="s">
        <v>162</v>
      </c>
      <c r="E33" t="s">
        <v>136</v>
      </c>
      <c r="F33" t="s">
        <v>114</v>
      </c>
      <c r="G33" t="s">
        <v>85</v>
      </c>
      <c r="H33" t="s">
        <v>42</v>
      </c>
    </row>
    <row r="34" spans="1:8" ht="30" x14ac:dyDescent="0.25">
      <c r="A34" t="s">
        <v>110</v>
      </c>
      <c r="B34" t="s">
        <v>41</v>
      </c>
      <c r="C34" t="s">
        <v>163</v>
      </c>
      <c r="D34" s="32" t="s">
        <v>164</v>
      </c>
      <c r="E34" t="s">
        <v>136</v>
      </c>
      <c r="F34" t="s">
        <v>114</v>
      </c>
      <c r="G34" t="s">
        <v>85</v>
      </c>
      <c r="H34" t="s">
        <v>42</v>
      </c>
    </row>
    <row r="35" spans="1:8" x14ac:dyDescent="0.25">
      <c r="A35" t="s">
        <v>110</v>
      </c>
      <c r="B35" t="s">
        <v>41</v>
      </c>
      <c r="C35" t="s">
        <v>165</v>
      </c>
      <c r="D35" s="32" t="s">
        <v>166</v>
      </c>
      <c r="E35" t="s">
        <v>42</v>
      </c>
      <c r="F35" t="s">
        <v>42</v>
      </c>
      <c r="G35" t="s">
        <v>13</v>
      </c>
      <c r="H35" t="s">
        <v>42</v>
      </c>
    </row>
    <row r="36" spans="1:8" x14ac:dyDescent="0.25">
      <c r="A36" t="s">
        <v>110</v>
      </c>
      <c r="B36" t="s">
        <v>41</v>
      </c>
      <c r="C36" t="s">
        <v>167</v>
      </c>
      <c r="D36" s="32" t="s">
        <v>168</v>
      </c>
      <c r="E36" t="s">
        <v>42</v>
      </c>
      <c r="F36" t="s">
        <v>42</v>
      </c>
      <c r="G36" t="s">
        <v>13</v>
      </c>
      <c r="H36" t="s">
        <v>42</v>
      </c>
    </row>
    <row r="37" spans="1:8" x14ac:dyDescent="0.25">
      <c r="A37" t="s">
        <v>110</v>
      </c>
      <c r="B37" t="s">
        <v>41</v>
      </c>
      <c r="C37" t="s">
        <v>169</v>
      </c>
      <c r="D37" s="32" t="s">
        <v>170</v>
      </c>
      <c r="E37" t="s">
        <v>42</v>
      </c>
      <c r="F37" t="s">
        <v>42</v>
      </c>
      <c r="G37" t="s">
        <v>13</v>
      </c>
      <c r="H37" t="s">
        <v>42</v>
      </c>
    </row>
    <row r="38" spans="1:8" ht="315" x14ac:dyDescent="0.25">
      <c r="A38" t="s">
        <v>110</v>
      </c>
      <c r="B38" t="s">
        <v>41</v>
      </c>
      <c r="C38" t="s">
        <v>171</v>
      </c>
      <c r="D38" s="32" t="s">
        <v>172</v>
      </c>
      <c r="E38" t="s">
        <v>141</v>
      </c>
      <c r="F38" t="s">
        <v>114</v>
      </c>
      <c r="G38" t="s">
        <v>13</v>
      </c>
      <c r="H38" t="s">
        <v>42</v>
      </c>
    </row>
    <row r="39" spans="1:8" ht="225" x14ac:dyDescent="0.25">
      <c r="A39" t="s">
        <v>110</v>
      </c>
      <c r="B39" t="s">
        <v>41</v>
      </c>
      <c r="C39" t="s">
        <v>173</v>
      </c>
      <c r="D39" s="32" t="s">
        <v>174</v>
      </c>
      <c r="E39" t="s">
        <v>141</v>
      </c>
      <c r="F39" t="s">
        <v>114</v>
      </c>
      <c r="G39" t="s">
        <v>13</v>
      </c>
      <c r="H39" t="s">
        <v>42</v>
      </c>
    </row>
    <row r="40" spans="1:8" ht="30" x14ac:dyDescent="0.25">
      <c r="A40" t="s">
        <v>110</v>
      </c>
      <c r="B40" t="s">
        <v>41</v>
      </c>
      <c r="C40" t="s">
        <v>175</v>
      </c>
      <c r="D40" s="32" t="s">
        <v>176</v>
      </c>
      <c r="E40" t="s">
        <v>141</v>
      </c>
      <c r="F40" t="s">
        <v>114</v>
      </c>
      <c r="G40" t="s">
        <v>13</v>
      </c>
      <c r="H40" t="s">
        <v>42</v>
      </c>
    </row>
    <row r="41" spans="1:8" ht="180" x14ac:dyDescent="0.25">
      <c r="A41" t="s">
        <v>110</v>
      </c>
      <c r="B41" t="s">
        <v>41</v>
      </c>
      <c r="C41" t="s">
        <v>177</v>
      </c>
      <c r="D41" s="32" t="s">
        <v>178</v>
      </c>
      <c r="E41" t="s">
        <v>141</v>
      </c>
      <c r="F41" t="s">
        <v>114</v>
      </c>
      <c r="G41" t="s">
        <v>13</v>
      </c>
      <c r="H41" t="s">
        <v>42</v>
      </c>
    </row>
    <row r="42" spans="1:8" ht="315" x14ac:dyDescent="0.25">
      <c r="A42" t="s">
        <v>110</v>
      </c>
      <c r="B42" t="s">
        <v>41</v>
      </c>
      <c r="C42" t="s">
        <v>179</v>
      </c>
      <c r="D42" s="32" t="s">
        <v>180</v>
      </c>
      <c r="E42" t="s">
        <v>141</v>
      </c>
      <c r="F42" t="s">
        <v>114</v>
      </c>
      <c r="G42" t="s">
        <v>13</v>
      </c>
      <c r="H42" t="s">
        <v>42</v>
      </c>
    </row>
    <row r="43" spans="1:8" ht="210" x14ac:dyDescent="0.25">
      <c r="A43" t="s">
        <v>110</v>
      </c>
      <c r="B43" t="s">
        <v>41</v>
      </c>
      <c r="C43" t="s">
        <v>181</v>
      </c>
      <c r="D43" s="32" t="s">
        <v>182</v>
      </c>
      <c r="E43" t="s">
        <v>141</v>
      </c>
      <c r="F43" t="s">
        <v>114</v>
      </c>
      <c r="G43" t="s">
        <v>13</v>
      </c>
      <c r="H43" t="s">
        <v>42</v>
      </c>
    </row>
    <row r="44" spans="1:8" ht="240" x14ac:dyDescent="0.25">
      <c r="A44" t="s">
        <v>110</v>
      </c>
      <c r="B44" t="s">
        <v>41</v>
      </c>
      <c r="C44" t="s">
        <v>183</v>
      </c>
      <c r="D44" s="32" t="s">
        <v>184</v>
      </c>
      <c r="E44" t="s">
        <v>141</v>
      </c>
      <c r="F44" t="s">
        <v>114</v>
      </c>
      <c r="G44" t="s">
        <v>13</v>
      </c>
      <c r="H44" t="s">
        <v>42</v>
      </c>
    </row>
    <row r="45" spans="1:8" ht="135" x14ac:dyDescent="0.25">
      <c r="A45" t="s">
        <v>110</v>
      </c>
      <c r="B45" t="s">
        <v>41</v>
      </c>
      <c r="C45" t="s">
        <v>185</v>
      </c>
      <c r="D45" s="32" t="s">
        <v>186</v>
      </c>
      <c r="E45" t="s">
        <v>141</v>
      </c>
      <c r="F45" t="s">
        <v>114</v>
      </c>
      <c r="G45" t="s">
        <v>13</v>
      </c>
      <c r="H45" t="s">
        <v>42</v>
      </c>
    </row>
    <row r="46" spans="1:8" ht="165" x14ac:dyDescent="0.25">
      <c r="A46" t="s">
        <v>110</v>
      </c>
      <c r="B46" t="s">
        <v>41</v>
      </c>
      <c r="C46" t="s">
        <v>187</v>
      </c>
      <c r="D46" s="32" t="s">
        <v>188</v>
      </c>
      <c r="E46" t="s">
        <v>141</v>
      </c>
      <c r="F46" t="s">
        <v>114</v>
      </c>
      <c r="G46" t="s">
        <v>13</v>
      </c>
      <c r="H46" t="s">
        <v>42</v>
      </c>
    </row>
    <row r="47" spans="1:8" x14ac:dyDescent="0.25">
      <c r="A47" t="s">
        <v>110</v>
      </c>
      <c r="B47" t="s">
        <v>41</v>
      </c>
      <c r="C47" t="s">
        <v>189</v>
      </c>
      <c r="D47" s="32" t="s">
        <v>190</v>
      </c>
      <c r="E47" t="s">
        <v>136</v>
      </c>
      <c r="F47" t="s">
        <v>114</v>
      </c>
      <c r="G47" t="s">
        <v>85</v>
      </c>
      <c r="H47" t="s">
        <v>42</v>
      </c>
    </row>
    <row r="48" spans="1:8" x14ac:dyDescent="0.25">
      <c r="A48" t="s">
        <v>110</v>
      </c>
      <c r="B48" t="s">
        <v>41</v>
      </c>
      <c r="C48" t="s">
        <v>191</v>
      </c>
      <c r="D48" s="32" t="s">
        <v>192</v>
      </c>
      <c r="E48" t="s">
        <v>87</v>
      </c>
      <c r="F48" t="s">
        <v>114</v>
      </c>
      <c r="G48" t="s">
        <v>13</v>
      </c>
      <c r="H48" t="s">
        <v>133</v>
      </c>
    </row>
    <row r="49" spans="1:8" x14ac:dyDescent="0.25">
      <c r="A49" t="s">
        <v>110</v>
      </c>
      <c r="B49" t="s">
        <v>41</v>
      </c>
      <c r="C49" t="s">
        <v>193</v>
      </c>
      <c r="D49" s="32" t="s">
        <v>192</v>
      </c>
      <c r="E49" t="s">
        <v>120</v>
      </c>
      <c r="F49" t="s">
        <v>114</v>
      </c>
      <c r="G49" t="s">
        <v>13</v>
      </c>
      <c r="H49" t="s">
        <v>133</v>
      </c>
    </row>
    <row r="50" spans="1:8" x14ac:dyDescent="0.25">
      <c r="A50" t="s">
        <v>110</v>
      </c>
      <c r="B50" t="s">
        <v>41</v>
      </c>
      <c r="C50" t="s">
        <v>194</v>
      </c>
      <c r="D50" s="32" t="s">
        <v>195</v>
      </c>
      <c r="E50" t="s">
        <v>196</v>
      </c>
      <c r="F50" t="s">
        <v>114</v>
      </c>
      <c r="G50" t="s">
        <v>13</v>
      </c>
      <c r="H50" t="s">
        <v>42</v>
      </c>
    </row>
    <row r="51" spans="1:8" x14ac:dyDescent="0.25">
      <c r="A51" t="s">
        <v>110</v>
      </c>
      <c r="B51" t="s">
        <v>41</v>
      </c>
      <c r="C51" t="s">
        <v>197</v>
      </c>
      <c r="D51" s="32" t="s">
        <v>198</v>
      </c>
      <c r="E51" t="s">
        <v>196</v>
      </c>
      <c r="F51" t="s">
        <v>114</v>
      </c>
      <c r="G51" t="s">
        <v>13</v>
      </c>
      <c r="H51" t="s">
        <v>133</v>
      </c>
    </row>
    <row r="52" spans="1:8" x14ac:dyDescent="0.25">
      <c r="A52" t="s">
        <v>110</v>
      </c>
      <c r="B52" t="s">
        <v>41</v>
      </c>
      <c r="C52" t="s">
        <v>199</v>
      </c>
      <c r="D52" s="32" t="s">
        <v>200</v>
      </c>
      <c r="E52" t="s">
        <v>113</v>
      </c>
      <c r="F52" t="s">
        <v>114</v>
      </c>
      <c r="G52" t="s">
        <v>13</v>
      </c>
      <c r="H52" t="s">
        <v>133</v>
      </c>
    </row>
    <row r="53" spans="1:8" ht="60" x14ac:dyDescent="0.25">
      <c r="A53" t="s">
        <v>110</v>
      </c>
      <c r="B53" t="s">
        <v>41</v>
      </c>
      <c r="C53" t="s">
        <v>201</v>
      </c>
      <c r="D53" s="32" t="s">
        <v>202</v>
      </c>
      <c r="E53" t="s">
        <v>203</v>
      </c>
      <c r="F53" t="s">
        <v>114</v>
      </c>
      <c r="G53" t="s">
        <v>13</v>
      </c>
      <c r="H53" t="s">
        <v>42</v>
      </c>
    </row>
    <row r="54" spans="1:8" x14ac:dyDescent="0.25">
      <c r="A54" t="s">
        <v>110</v>
      </c>
      <c r="B54" t="s">
        <v>41</v>
      </c>
      <c r="C54" t="s">
        <v>204</v>
      </c>
      <c r="D54" s="32" t="s">
        <v>205</v>
      </c>
      <c r="E54" t="s">
        <v>126</v>
      </c>
      <c r="F54" t="s">
        <v>42</v>
      </c>
      <c r="G54" t="s">
        <v>85</v>
      </c>
      <c r="H54" t="s">
        <v>42</v>
      </c>
    </row>
    <row r="55" spans="1:8" x14ac:dyDescent="0.25">
      <c r="A55" t="s">
        <v>110</v>
      </c>
      <c r="B55" t="s">
        <v>41</v>
      </c>
      <c r="C55" t="s">
        <v>206</v>
      </c>
      <c r="D55" s="32" t="s">
        <v>207</v>
      </c>
      <c r="E55" t="s">
        <v>87</v>
      </c>
      <c r="F55" t="s">
        <v>114</v>
      </c>
      <c r="G55" t="s">
        <v>13</v>
      </c>
      <c r="H55" t="s">
        <v>208</v>
      </c>
    </row>
    <row r="56" spans="1:8" x14ac:dyDescent="0.25">
      <c r="A56" t="s">
        <v>110</v>
      </c>
      <c r="B56" t="s">
        <v>41</v>
      </c>
      <c r="C56" t="s">
        <v>209</v>
      </c>
      <c r="D56" s="32" t="s">
        <v>207</v>
      </c>
      <c r="E56" t="s">
        <v>120</v>
      </c>
      <c r="F56" t="s">
        <v>114</v>
      </c>
      <c r="G56" t="s">
        <v>13</v>
      </c>
      <c r="H56" t="s">
        <v>208</v>
      </c>
    </row>
    <row r="57" spans="1:8" x14ac:dyDescent="0.25">
      <c r="A57" t="s">
        <v>110</v>
      </c>
      <c r="B57" t="s">
        <v>41</v>
      </c>
      <c r="C57" t="s">
        <v>210</v>
      </c>
      <c r="D57" s="32" t="s">
        <v>211</v>
      </c>
      <c r="E57" t="s">
        <v>87</v>
      </c>
      <c r="F57" t="s">
        <v>114</v>
      </c>
      <c r="G57" t="s">
        <v>13</v>
      </c>
      <c r="H57" t="s">
        <v>212</v>
      </c>
    </row>
    <row r="58" spans="1:8" x14ac:dyDescent="0.25">
      <c r="A58" t="s">
        <v>110</v>
      </c>
      <c r="B58" t="s">
        <v>41</v>
      </c>
      <c r="C58" t="s">
        <v>213</v>
      </c>
      <c r="D58" s="32" t="s">
        <v>211</v>
      </c>
      <c r="E58" t="s">
        <v>120</v>
      </c>
      <c r="F58" t="s">
        <v>114</v>
      </c>
      <c r="G58" t="s">
        <v>13</v>
      </c>
      <c r="H58" t="s">
        <v>212</v>
      </c>
    </row>
    <row r="59" spans="1:8" x14ac:dyDescent="0.25">
      <c r="A59" t="s">
        <v>110</v>
      </c>
      <c r="B59" t="s">
        <v>41</v>
      </c>
      <c r="C59" t="s">
        <v>214</v>
      </c>
      <c r="D59" s="32" t="s">
        <v>215</v>
      </c>
      <c r="E59" t="s">
        <v>113</v>
      </c>
      <c r="F59" t="s">
        <v>114</v>
      </c>
      <c r="G59" t="s">
        <v>13</v>
      </c>
      <c r="H59" t="s">
        <v>216</v>
      </c>
    </row>
    <row r="60" spans="1:8" ht="30" x14ac:dyDescent="0.25">
      <c r="A60" t="s">
        <v>110</v>
      </c>
      <c r="B60" t="s">
        <v>41</v>
      </c>
      <c r="C60" t="s">
        <v>217</v>
      </c>
      <c r="D60" s="32" t="s">
        <v>218</v>
      </c>
      <c r="E60" t="s">
        <v>136</v>
      </c>
      <c r="F60" t="s">
        <v>114</v>
      </c>
      <c r="G60" t="s">
        <v>85</v>
      </c>
      <c r="H60" t="s">
        <v>42</v>
      </c>
    </row>
    <row r="61" spans="1:8" ht="30" x14ac:dyDescent="0.25">
      <c r="A61" t="s">
        <v>110</v>
      </c>
      <c r="B61" t="s">
        <v>41</v>
      </c>
      <c r="C61" t="s">
        <v>219</v>
      </c>
      <c r="D61" s="32" t="s">
        <v>220</v>
      </c>
      <c r="E61" t="s">
        <v>146</v>
      </c>
      <c r="F61" t="s">
        <v>114</v>
      </c>
      <c r="G61" t="s">
        <v>13</v>
      </c>
      <c r="H61" t="s">
        <v>42</v>
      </c>
    </row>
    <row r="62" spans="1:8" ht="45" x14ac:dyDescent="0.25">
      <c r="A62" t="s">
        <v>110</v>
      </c>
      <c r="B62" t="s">
        <v>41</v>
      </c>
      <c r="C62" t="s">
        <v>221</v>
      </c>
      <c r="D62" s="32" t="s">
        <v>222</v>
      </c>
      <c r="E62" t="s">
        <v>136</v>
      </c>
      <c r="F62" t="s">
        <v>114</v>
      </c>
      <c r="G62" t="s">
        <v>85</v>
      </c>
      <c r="H62" t="s">
        <v>42</v>
      </c>
    </row>
    <row r="63" spans="1:8" x14ac:dyDescent="0.25">
      <c r="A63" t="s">
        <v>110</v>
      </c>
      <c r="B63" t="s">
        <v>41</v>
      </c>
      <c r="C63" t="s">
        <v>223</v>
      </c>
      <c r="D63" s="32" t="s">
        <v>224</v>
      </c>
      <c r="E63" t="s">
        <v>87</v>
      </c>
      <c r="F63" t="s">
        <v>114</v>
      </c>
      <c r="G63" t="s">
        <v>13</v>
      </c>
      <c r="H63" t="s">
        <v>225</v>
      </c>
    </row>
    <row r="64" spans="1:8" x14ac:dyDescent="0.25">
      <c r="A64" t="s">
        <v>110</v>
      </c>
      <c r="B64" t="s">
        <v>41</v>
      </c>
      <c r="C64" t="s">
        <v>226</v>
      </c>
      <c r="D64" s="32" t="s">
        <v>224</v>
      </c>
      <c r="E64" t="s">
        <v>120</v>
      </c>
      <c r="F64" t="s">
        <v>114</v>
      </c>
      <c r="G64" t="s">
        <v>13</v>
      </c>
      <c r="H64" t="s">
        <v>225</v>
      </c>
    </row>
    <row r="65" spans="1:8" x14ac:dyDescent="0.25">
      <c r="A65" t="s">
        <v>110</v>
      </c>
      <c r="B65" t="s">
        <v>41</v>
      </c>
      <c r="C65" t="s">
        <v>227</v>
      </c>
      <c r="D65" s="32" t="s">
        <v>228</v>
      </c>
      <c r="E65" t="s">
        <v>113</v>
      </c>
      <c r="F65" t="s">
        <v>114</v>
      </c>
      <c r="G65" t="s">
        <v>13</v>
      </c>
      <c r="H65" t="s">
        <v>229</v>
      </c>
    </row>
    <row r="66" spans="1:8" x14ac:dyDescent="0.25">
      <c r="A66" t="s">
        <v>110</v>
      </c>
      <c r="B66" t="s">
        <v>41</v>
      </c>
      <c r="C66" t="s">
        <v>230</v>
      </c>
      <c r="D66" s="32" t="s">
        <v>231</v>
      </c>
      <c r="E66" t="s">
        <v>87</v>
      </c>
      <c r="F66" t="s">
        <v>114</v>
      </c>
      <c r="G66" t="s">
        <v>13</v>
      </c>
      <c r="H66" t="s">
        <v>232</v>
      </c>
    </row>
    <row r="67" spans="1:8" x14ac:dyDescent="0.25">
      <c r="A67" t="s">
        <v>110</v>
      </c>
      <c r="B67" t="s">
        <v>41</v>
      </c>
      <c r="C67" t="s">
        <v>233</v>
      </c>
      <c r="D67" s="32" t="s">
        <v>231</v>
      </c>
      <c r="E67" t="s">
        <v>120</v>
      </c>
      <c r="F67" t="s">
        <v>114</v>
      </c>
      <c r="G67" t="s">
        <v>13</v>
      </c>
      <c r="H67" t="s">
        <v>232</v>
      </c>
    </row>
    <row r="68" spans="1:8" x14ac:dyDescent="0.25">
      <c r="A68" t="s">
        <v>110</v>
      </c>
      <c r="B68" t="s">
        <v>41</v>
      </c>
      <c r="C68" t="s">
        <v>234</v>
      </c>
      <c r="D68" s="32" t="s">
        <v>235</v>
      </c>
      <c r="E68" t="s">
        <v>113</v>
      </c>
      <c r="F68" t="s">
        <v>114</v>
      </c>
      <c r="G68" t="s">
        <v>13</v>
      </c>
      <c r="H68" t="s">
        <v>236</v>
      </c>
    </row>
    <row r="69" spans="1:8" ht="105" x14ac:dyDescent="0.25">
      <c r="A69" t="s">
        <v>110</v>
      </c>
      <c r="B69" t="s">
        <v>41</v>
      </c>
      <c r="C69" t="s">
        <v>237</v>
      </c>
      <c r="D69" s="32" t="s">
        <v>238</v>
      </c>
      <c r="E69" t="s">
        <v>136</v>
      </c>
      <c r="F69" t="s">
        <v>114</v>
      </c>
      <c r="G69" t="s">
        <v>85</v>
      </c>
      <c r="H69" t="s">
        <v>42</v>
      </c>
    </row>
    <row r="70" spans="1:8" ht="30" x14ac:dyDescent="0.25">
      <c r="A70" t="s">
        <v>110</v>
      </c>
      <c r="B70" t="s">
        <v>41</v>
      </c>
      <c r="C70" t="s">
        <v>239</v>
      </c>
      <c r="D70" s="32" t="s">
        <v>240</v>
      </c>
      <c r="E70" t="s">
        <v>136</v>
      </c>
      <c r="F70" t="s">
        <v>114</v>
      </c>
      <c r="G70" t="s">
        <v>85</v>
      </c>
      <c r="H70" t="s">
        <v>42</v>
      </c>
    </row>
    <row r="71" spans="1:8" ht="30" x14ac:dyDescent="0.25">
      <c r="A71" t="s">
        <v>110</v>
      </c>
      <c r="B71" t="s">
        <v>41</v>
      </c>
      <c r="C71" t="s">
        <v>241</v>
      </c>
      <c r="D71" s="32" t="s">
        <v>242</v>
      </c>
      <c r="E71" t="s">
        <v>136</v>
      </c>
      <c r="F71" t="s">
        <v>114</v>
      </c>
      <c r="G71" t="s">
        <v>85</v>
      </c>
      <c r="H71" t="s">
        <v>42</v>
      </c>
    </row>
    <row r="72" spans="1:8" ht="30" x14ac:dyDescent="0.25">
      <c r="A72" t="s">
        <v>110</v>
      </c>
      <c r="B72" t="s">
        <v>41</v>
      </c>
      <c r="C72" t="s">
        <v>243</v>
      </c>
      <c r="D72" s="32" t="s">
        <v>244</v>
      </c>
      <c r="E72" t="s">
        <v>203</v>
      </c>
      <c r="F72" t="s">
        <v>114</v>
      </c>
      <c r="G72" t="s">
        <v>13</v>
      </c>
      <c r="H72" t="s">
        <v>42</v>
      </c>
    </row>
    <row r="73" spans="1:8" x14ac:dyDescent="0.25">
      <c r="A73" t="s">
        <v>110</v>
      </c>
      <c r="B73" t="s">
        <v>41</v>
      </c>
      <c r="C73" t="s">
        <v>245</v>
      </c>
      <c r="D73" s="32" t="s">
        <v>246</v>
      </c>
      <c r="E73" t="s">
        <v>126</v>
      </c>
      <c r="F73" t="s">
        <v>42</v>
      </c>
      <c r="G73" t="s">
        <v>13</v>
      </c>
      <c r="H73" t="s">
        <v>42</v>
      </c>
    </row>
    <row r="74" spans="1:8" x14ac:dyDescent="0.25">
      <c r="A74" t="s">
        <v>110</v>
      </c>
      <c r="B74" t="s">
        <v>41</v>
      </c>
      <c r="C74" t="s">
        <v>247</v>
      </c>
      <c r="D74" s="32" t="s">
        <v>248</v>
      </c>
      <c r="E74" t="s">
        <v>136</v>
      </c>
      <c r="F74" t="s">
        <v>114</v>
      </c>
      <c r="G74" t="s">
        <v>85</v>
      </c>
      <c r="H74" t="s">
        <v>42</v>
      </c>
    </row>
    <row r="75" spans="1:8" ht="30" x14ac:dyDescent="0.25">
      <c r="A75" t="s">
        <v>110</v>
      </c>
      <c r="B75" t="s">
        <v>41</v>
      </c>
      <c r="C75" t="s">
        <v>249</v>
      </c>
      <c r="D75" s="32" t="s">
        <v>250</v>
      </c>
      <c r="E75" t="s">
        <v>141</v>
      </c>
      <c r="F75" t="s">
        <v>114</v>
      </c>
      <c r="G75" t="s">
        <v>13</v>
      </c>
      <c r="H75" t="s">
        <v>42</v>
      </c>
    </row>
    <row r="76" spans="1:8" x14ac:dyDescent="0.25">
      <c r="A76" t="s">
        <v>110</v>
      </c>
      <c r="B76" t="s">
        <v>41</v>
      </c>
      <c r="C76" t="s">
        <v>251</v>
      </c>
      <c r="D76" s="32" t="s">
        <v>252</v>
      </c>
      <c r="E76" t="s">
        <v>141</v>
      </c>
      <c r="F76" t="s">
        <v>114</v>
      </c>
      <c r="G76" t="s">
        <v>13</v>
      </c>
      <c r="H76" t="s">
        <v>42</v>
      </c>
    </row>
    <row r="77" spans="1:8" ht="60" x14ac:dyDescent="0.25">
      <c r="A77" t="s">
        <v>110</v>
      </c>
      <c r="B77" t="s">
        <v>41</v>
      </c>
      <c r="C77" t="s">
        <v>253</v>
      </c>
      <c r="D77" s="32" t="s">
        <v>254</v>
      </c>
      <c r="E77" t="s">
        <v>141</v>
      </c>
      <c r="F77" t="s">
        <v>114</v>
      </c>
      <c r="G77" t="s">
        <v>13</v>
      </c>
      <c r="H77" t="s">
        <v>42</v>
      </c>
    </row>
    <row r="78" spans="1:8" ht="30" x14ac:dyDescent="0.25">
      <c r="A78" t="s">
        <v>110</v>
      </c>
      <c r="B78" t="s">
        <v>41</v>
      </c>
      <c r="C78" t="s">
        <v>255</v>
      </c>
      <c r="D78" s="32" t="s">
        <v>256</v>
      </c>
      <c r="E78" t="s">
        <v>141</v>
      </c>
      <c r="F78" t="s">
        <v>114</v>
      </c>
      <c r="G78" t="s">
        <v>13</v>
      </c>
      <c r="H78" t="s">
        <v>42</v>
      </c>
    </row>
    <row r="79" spans="1:8" x14ac:dyDescent="0.25">
      <c r="A79" t="s">
        <v>110</v>
      </c>
      <c r="B79" t="s">
        <v>41</v>
      </c>
      <c r="C79" t="s">
        <v>257</v>
      </c>
      <c r="D79" s="32" t="s">
        <v>258</v>
      </c>
      <c r="E79" t="s">
        <v>113</v>
      </c>
      <c r="F79" t="s">
        <v>114</v>
      </c>
      <c r="G79" t="s">
        <v>13</v>
      </c>
      <c r="H79" t="s">
        <v>42</v>
      </c>
    </row>
    <row r="80" spans="1:8" ht="105" x14ac:dyDescent="0.25">
      <c r="A80" t="s">
        <v>110</v>
      </c>
      <c r="B80" t="s">
        <v>41</v>
      </c>
      <c r="C80" t="s">
        <v>259</v>
      </c>
      <c r="D80" s="32" t="s">
        <v>260</v>
      </c>
      <c r="E80" t="s">
        <v>113</v>
      </c>
      <c r="F80" t="s">
        <v>114</v>
      </c>
      <c r="G80" t="s">
        <v>13</v>
      </c>
      <c r="H80" t="s">
        <v>42</v>
      </c>
    </row>
    <row r="81" spans="1:8" ht="60" x14ac:dyDescent="0.25">
      <c r="A81" t="s">
        <v>110</v>
      </c>
      <c r="B81" t="s">
        <v>41</v>
      </c>
      <c r="C81" t="s">
        <v>261</v>
      </c>
      <c r="D81" s="32" t="s">
        <v>262</v>
      </c>
      <c r="E81" t="s">
        <v>113</v>
      </c>
      <c r="F81" t="s">
        <v>114</v>
      </c>
      <c r="G81" t="s">
        <v>13</v>
      </c>
      <c r="H81" t="s">
        <v>42</v>
      </c>
    </row>
    <row r="82" spans="1:8" x14ac:dyDescent="0.25">
      <c r="A82" t="s">
        <v>110</v>
      </c>
      <c r="B82" t="s">
        <v>41</v>
      </c>
      <c r="C82" t="s">
        <v>263</v>
      </c>
      <c r="D82" s="32" t="s">
        <v>264</v>
      </c>
      <c r="E82" t="s">
        <v>87</v>
      </c>
      <c r="F82" t="s">
        <v>114</v>
      </c>
      <c r="G82" t="s">
        <v>13</v>
      </c>
      <c r="H82" t="s">
        <v>265</v>
      </c>
    </row>
    <row r="83" spans="1:8" x14ac:dyDescent="0.25">
      <c r="A83" t="s">
        <v>110</v>
      </c>
      <c r="B83" t="s">
        <v>41</v>
      </c>
      <c r="C83" t="s">
        <v>266</v>
      </c>
      <c r="D83" s="32" t="s">
        <v>264</v>
      </c>
      <c r="E83" t="s">
        <v>120</v>
      </c>
      <c r="F83" t="s">
        <v>114</v>
      </c>
      <c r="G83" t="s">
        <v>13</v>
      </c>
      <c r="H83" t="s">
        <v>265</v>
      </c>
    </row>
    <row r="84" spans="1:8" ht="45" x14ac:dyDescent="0.25">
      <c r="A84" t="s">
        <v>110</v>
      </c>
      <c r="B84" t="s">
        <v>41</v>
      </c>
      <c r="C84" t="s">
        <v>267</v>
      </c>
      <c r="D84" s="32" t="s">
        <v>268</v>
      </c>
      <c r="E84" t="s">
        <v>126</v>
      </c>
      <c r="F84" t="s">
        <v>73</v>
      </c>
      <c r="G84" t="s">
        <v>13</v>
      </c>
      <c r="H84" t="s">
        <v>42</v>
      </c>
    </row>
    <row r="85" spans="1:8" x14ac:dyDescent="0.25">
      <c r="A85" t="s">
        <v>110</v>
      </c>
      <c r="B85" t="s">
        <v>41</v>
      </c>
      <c r="C85" t="s">
        <v>269</v>
      </c>
      <c r="D85" s="32" t="s">
        <v>112</v>
      </c>
      <c r="E85" t="s">
        <v>113</v>
      </c>
      <c r="F85" t="s">
        <v>114</v>
      </c>
      <c r="G85" t="s">
        <v>13</v>
      </c>
      <c r="H85" t="s">
        <v>236</v>
      </c>
    </row>
    <row r="86" spans="1:8" ht="120" x14ac:dyDescent="0.25">
      <c r="A86" t="s">
        <v>136</v>
      </c>
      <c r="B86" t="s">
        <v>270</v>
      </c>
      <c r="C86" t="s">
        <v>271</v>
      </c>
      <c r="D86" s="32" t="s">
        <v>272</v>
      </c>
      <c r="E86" t="s">
        <v>42</v>
      </c>
      <c r="G86" t="s">
        <v>13</v>
      </c>
      <c r="H86" t="s">
        <v>42</v>
      </c>
    </row>
    <row r="87" spans="1:8" x14ac:dyDescent="0.25">
      <c r="A87" t="s">
        <v>136</v>
      </c>
      <c r="B87" t="s">
        <v>270</v>
      </c>
      <c r="C87" t="s">
        <v>273</v>
      </c>
      <c r="D87" s="32" t="s">
        <v>274</v>
      </c>
      <c r="E87" t="s">
        <v>42</v>
      </c>
      <c r="G87" t="s">
        <v>13</v>
      </c>
      <c r="H87" t="s">
        <v>42</v>
      </c>
    </row>
    <row r="88" spans="1:8" ht="135" x14ac:dyDescent="0.25">
      <c r="A88" t="s">
        <v>136</v>
      </c>
      <c r="B88" t="s">
        <v>270</v>
      </c>
      <c r="C88" t="s">
        <v>275</v>
      </c>
      <c r="D88" s="32" t="s">
        <v>276</v>
      </c>
      <c r="E88" t="s">
        <v>42</v>
      </c>
      <c r="G88" t="s">
        <v>13</v>
      </c>
      <c r="H88" t="s">
        <v>42</v>
      </c>
    </row>
    <row r="89" spans="1:8" ht="90" x14ac:dyDescent="0.25">
      <c r="A89" t="s">
        <v>136</v>
      </c>
      <c r="B89" t="s">
        <v>270</v>
      </c>
      <c r="C89" t="s">
        <v>277</v>
      </c>
      <c r="D89" s="32" t="s">
        <v>278</v>
      </c>
      <c r="E89" t="s">
        <v>42</v>
      </c>
      <c r="G89" t="s">
        <v>13</v>
      </c>
      <c r="H89" t="s">
        <v>42</v>
      </c>
    </row>
    <row r="90" spans="1:8" ht="120" x14ac:dyDescent="0.25">
      <c r="A90" t="s">
        <v>136</v>
      </c>
      <c r="B90" t="s">
        <v>270</v>
      </c>
      <c r="C90" t="s">
        <v>279</v>
      </c>
      <c r="D90" s="32" t="s">
        <v>280</v>
      </c>
      <c r="E90" t="s">
        <v>42</v>
      </c>
      <c r="G90" t="s">
        <v>13</v>
      </c>
      <c r="H90" t="s">
        <v>42</v>
      </c>
    </row>
    <row r="91" spans="1:8" ht="409.5" x14ac:dyDescent="0.25">
      <c r="A91" t="s">
        <v>136</v>
      </c>
      <c r="B91" t="s">
        <v>270</v>
      </c>
      <c r="C91" t="s">
        <v>281</v>
      </c>
      <c r="D91" s="32" t="s">
        <v>282</v>
      </c>
      <c r="E91" t="s">
        <v>42</v>
      </c>
      <c r="G91" t="s">
        <v>13</v>
      </c>
      <c r="H91" t="s">
        <v>42</v>
      </c>
    </row>
    <row r="92" spans="1:8" ht="409.5" x14ac:dyDescent="0.25">
      <c r="A92" t="s">
        <v>136</v>
      </c>
      <c r="B92" t="s">
        <v>270</v>
      </c>
      <c r="C92" t="s">
        <v>283</v>
      </c>
      <c r="D92" s="32" t="s">
        <v>284</v>
      </c>
      <c r="E92" t="s">
        <v>42</v>
      </c>
      <c r="G92" t="s">
        <v>13</v>
      </c>
      <c r="H92" t="s">
        <v>42</v>
      </c>
    </row>
    <row r="93" spans="1:8" ht="315" x14ac:dyDescent="0.25">
      <c r="A93" t="s">
        <v>136</v>
      </c>
      <c r="B93" t="s">
        <v>270</v>
      </c>
      <c r="C93" t="s">
        <v>285</v>
      </c>
      <c r="D93" s="32" t="s">
        <v>286</v>
      </c>
      <c r="E93" t="s">
        <v>42</v>
      </c>
      <c r="G93" t="s">
        <v>13</v>
      </c>
      <c r="H93" t="s">
        <v>42</v>
      </c>
    </row>
    <row r="94" spans="1:8" ht="45" x14ac:dyDescent="0.25">
      <c r="A94" t="s">
        <v>136</v>
      </c>
      <c r="B94" t="s">
        <v>41</v>
      </c>
      <c r="C94" t="s">
        <v>287</v>
      </c>
      <c r="D94" s="32" t="s">
        <v>288</v>
      </c>
      <c r="E94" t="s">
        <v>42</v>
      </c>
      <c r="F94" t="s">
        <v>42</v>
      </c>
      <c r="G94" t="s">
        <v>13</v>
      </c>
      <c r="H94" t="s">
        <v>42</v>
      </c>
    </row>
    <row r="95" spans="1:8" x14ac:dyDescent="0.25">
      <c r="A95" t="s">
        <v>136</v>
      </c>
      <c r="B95" t="s">
        <v>41</v>
      </c>
      <c r="C95" t="s">
        <v>289</v>
      </c>
      <c r="D95" s="32" t="s">
        <v>290</v>
      </c>
      <c r="E95" t="s">
        <v>42</v>
      </c>
      <c r="F95" t="s">
        <v>73</v>
      </c>
      <c r="G95" t="s">
        <v>13</v>
      </c>
      <c r="H95" t="s">
        <v>42</v>
      </c>
    </row>
    <row r="96" spans="1:8" ht="285" x14ac:dyDescent="0.25">
      <c r="A96" t="s">
        <v>136</v>
      </c>
      <c r="B96" t="s">
        <v>270</v>
      </c>
      <c r="C96" t="s">
        <v>189</v>
      </c>
      <c r="D96" s="32" t="s">
        <v>291</v>
      </c>
      <c r="E96" t="s">
        <v>42</v>
      </c>
      <c r="G96" t="s">
        <v>13</v>
      </c>
      <c r="H96" t="s">
        <v>42</v>
      </c>
    </row>
    <row r="97" spans="1:8" x14ac:dyDescent="0.25">
      <c r="A97" t="s">
        <v>136</v>
      </c>
      <c r="B97" t="s">
        <v>72</v>
      </c>
      <c r="C97" t="s">
        <v>292</v>
      </c>
      <c r="D97" s="32" t="s">
        <v>293</v>
      </c>
      <c r="E97" t="s">
        <v>42</v>
      </c>
      <c r="F97" t="s">
        <v>42</v>
      </c>
      <c r="G97" t="s">
        <v>13</v>
      </c>
      <c r="H97" t="s">
        <v>42</v>
      </c>
    </row>
    <row r="98" spans="1:8" ht="120" x14ac:dyDescent="0.25">
      <c r="A98" t="s">
        <v>136</v>
      </c>
      <c r="B98" t="s">
        <v>270</v>
      </c>
      <c r="C98" t="s">
        <v>294</v>
      </c>
      <c r="D98" s="32" t="s">
        <v>295</v>
      </c>
      <c r="E98" t="s">
        <v>42</v>
      </c>
      <c r="G98" t="s">
        <v>13</v>
      </c>
      <c r="H98" t="s">
        <v>42</v>
      </c>
    </row>
    <row r="99" spans="1:8" ht="225" x14ac:dyDescent="0.25">
      <c r="A99" t="s">
        <v>136</v>
      </c>
      <c r="B99" t="s">
        <v>270</v>
      </c>
      <c r="C99" t="s">
        <v>296</v>
      </c>
      <c r="D99" s="32" t="s">
        <v>297</v>
      </c>
      <c r="E99" t="s">
        <v>42</v>
      </c>
      <c r="G99" t="s">
        <v>13</v>
      </c>
      <c r="H99" t="s">
        <v>42</v>
      </c>
    </row>
    <row r="100" spans="1:8" ht="150" x14ac:dyDescent="0.25">
      <c r="A100" t="s">
        <v>136</v>
      </c>
      <c r="B100" t="s">
        <v>270</v>
      </c>
      <c r="C100" t="s">
        <v>298</v>
      </c>
      <c r="D100" s="32" t="s">
        <v>299</v>
      </c>
      <c r="E100" t="s">
        <v>42</v>
      </c>
      <c r="G100" t="s">
        <v>13</v>
      </c>
      <c r="H100" t="s">
        <v>42</v>
      </c>
    </row>
    <row r="101" spans="1:8" ht="30" x14ac:dyDescent="0.25">
      <c r="A101" t="s">
        <v>300</v>
      </c>
      <c r="B101" t="s">
        <v>26</v>
      </c>
      <c r="C101" t="s">
        <v>42</v>
      </c>
      <c r="D101" s="32" t="s">
        <v>301</v>
      </c>
      <c r="E101" t="s">
        <v>42</v>
      </c>
      <c r="F101" t="s">
        <v>42</v>
      </c>
      <c r="G101" t="s">
        <v>13</v>
      </c>
      <c r="H101" t="s">
        <v>42</v>
      </c>
    </row>
    <row r="102" spans="1:8" ht="60" x14ac:dyDescent="0.25">
      <c r="A102" t="s">
        <v>302</v>
      </c>
      <c r="B102" t="s">
        <v>26</v>
      </c>
      <c r="C102" t="s">
        <v>42</v>
      </c>
      <c r="D102" s="32" t="s">
        <v>303</v>
      </c>
      <c r="E102" t="s">
        <v>42</v>
      </c>
      <c r="F102" t="s">
        <v>42</v>
      </c>
      <c r="G102" t="s">
        <v>13</v>
      </c>
      <c r="H102" t="s">
        <v>42</v>
      </c>
    </row>
    <row r="103" spans="1:8" ht="90" x14ac:dyDescent="0.25">
      <c r="A103" t="s">
        <v>196</v>
      </c>
      <c r="B103" t="s">
        <v>72</v>
      </c>
      <c r="C103" t="s">
        <v>88</v>
      </c>
      <c r="D103" s="32" t="s">
        <v>304</v>
      </c>
      <c r="E103" t="s">
        <v>42</v>
      </c>
      <c r="F103" t="s">
        <v>42</v>
      </c>
      <c r="G103" t="s">
        <v>13</v>
      </c>
      <c r="H103" t="s">
        <v>42</v>
      </c>
    </row>
    <row r="104" spans="1:8" ht="45" x14ac:dyDescent="0.25">
      <c r="A104" t="s">
        <v>196</v>
      </c>
      <c r="B104" t="s">
        <v>72</v>
      </c>
      <c r="C104" t="s">
        <v>90</v>
      </c>
      <c r="D104" s="32" t="s">
        <v>305</v>
      </c>
      <c r="E104" t="s">
        <v>42</v>
      </c>
      <c r="F104" t="s">
        <v>42</v>
      </c>
      <c r="G104" t="s">
        <v>13</v>
      </c>
      <c r="H104" t="s">
        <v>42</v>
      </c>
    </row>
    <row r="105" spans="1:8" ht="30" x14ac:dyDescent="0.25">
      <c r="A105" t="s">
        <v>306</v>
      </c>
      <c r="B105" t="s">
        <v>72</v>
      </c>
      <c r="C105" t="s">
        <v>307</v>
      </c>
      <c r="D105" s="32" t="s">
        <v>308</v>
      </c>
      <c r="E105" t="s">
        <v>42</v>
      </c>
      <c r="F105" t="s">
        <v>42</v>
      </c>
      <c r="G105" t="s">
        <v>13</v>
      </c>
      <c r="H105" t="s">
        <v>42</v>
      </c>
    </row>
    <row r="106" spans="1:8" x14ac:dyDescent="0.25">
      <c r="A106" t="s">
        <v>309</v>
      </c>
      <c r="B106" t="s">
        <v>270</v>
      </c>
      <c r="C106" t="s">
        <v>310</v>
      </c>
      <c r="D106" s="32" t="s">
        <v>311</v>
      </c>
      <c r="E106" t="s">
        <v>42</v>
      </c>
      <c r="G106" t="s">
        <v>13</v>
      </c>
      <c r="H106" t="s">
        <v>42</v>
      </c>
    </row>
    <row r="107" spans="1:8" x14ac:dyDescent="0.25">
      <c r="A107" t="s">
        <v>309</v>
      </c>
      <c r="B107" t="s">
        <v>270</v>
      </c>
      <c r="C107" t="s">
        <v>312</v>
      </c>
      <c r="D107" s="32" t="s">
        <v>313</v>
      </c>
      <c r="E107" t="s">
        <v>42</v>
      </c>
      <c r="G107" t="s">
        <v>13</v>
      </c>
      <c r="H107" t="s">
        <v>42</v>
      </c>
    </row>
    <row r="108" spans="1:8" ht="30" x14ac:dyDescent="0.25">
      <c r="A108" t="s">
        <v>314</v>
      </c>
      <c r="B108" t="s">
        <v>26</v>
      </c>
      <c r="C108" t="s">
        <v>42</v>
      </c>
      <c r="D108" s="32" t="s">
        <v>315</v>
      </c>
      <c r="E108" t="s">
        <v>42</v>
      </c>
      <c r="F108" t="s">
        <v>42</v>
      </c>
      <c r="G108" t="s">
        <v>13</v>
      </c>
      <c r="H108" t="s">
        <v>42</v>
      </c>
    </row>
    <row r="109" spans="1:8" x14ac:dyDescent="0.25">
      <c r="A109" t="s">
        <v>314</v>
      </c>
      <c r="B109" t="s">
        <v>72</v>
      </c>
      <c r="C109" t="s">
        <v>316</v>
      </c>
      <c r="D109" s="32" t="s">
        <v>317</v>
      </c>
      <c r="E109" t="s">
        <v>42</v>
      </c>
      <c r="F109" t="s">
        <v>318</v>
      </c>
      <c r="G109" t="s">
        <v>13</v>
      </c>
      <c r="H109" t="s">
        <v>42</v>
      </c>
    </row>
    <row r="110" spans="1:8" x14ac:dyDescent="0.25">
      <c r="A110" t="s">
        <v>314</v>
      </c>
      <c r="B110" t="s">
        <v>72</v>
      </c>
      <c r="C110" t="s">
        <v>319</v>
      </c>
      <c r="D110" s="32" t="s">
        <v>320</v>
      </c>
      <c r="E110" t="s">
        <v>42</v>
      </c>
      <c r="F110" t="s">
        <v>42</v>
      </c>
      <c r="G110" t="s">
        <v>13</v>
      </c>
      <c r="H110" t="s">
        <v>42</v>
      </c>
    </row>
    <row r="111" spans="1:8" ht="30" x14ac:dyDescent="0.25">
      <c r="A111" t="s">
        <v>314</v>
      </c>
      <c r="B111" t="s">
        <v>72</v>
      </c>
      <c r="C111" t="s">
        <v>321</v>
      </c>
      <c r="D111" s="32" t="s">
        <v>322</v>
      </c>
      <c r="E111" t="s">
        <v>42</v>
      </c>
      <c r="F111" t="s">
        <v>42</v>
      </c>
      <c r="G111" t="s">
        <v>13</v>
      </c>
      <c r="H111" t="s">
        <v>42</v>
      </c>
    </row>
    <row r="112" spans="1:8" x14ac:dyDescent="0.25">
      <c r="A112" t="s">
        <v>323</v>
      </c>
      <c r="B112" t="s">
        <v>270</v>
      </c>
      <c r="C112" t="s">
        <v>324</v>
      </c>
      <c r="D112" s="32" t="s">
        <v>325</v>
      </c>
      <c r="E112" t="s">
        <v>42</v>
      </c>
      <c r="G112" t="s">
        <v>13</v>
      </c>
      <c r="H112" t="s">
        <v>42</v>
      </c>
    </row>
    <row r="113" spans="1:8" ht="165" x14ac:dyDescent="0.25">
      <c r="A113" t="s">
        <v>323</v>
      </c>
      <c r="B113" t="s">
        <v>270</v>
      </c>
      <c r="C113" t="s">
        <v>326</v>
      </c>
      <c r="D113" s="32" t="s">
        <v>327</v>
      </c>
      <c r="E113" t="s">
        <v>42</v>
      </c>
      <c r="G113" t="s">
        <v>13</v>
      </c>
      <c r="H113" t="s">
        <v>42</v>
      </c>
    </row>
    <row r="114" spans="1:8" x14ac:dyDescent="0.25">
      <c r="A114" t="s">
        <v>328</v>
      </c>
      <c r="B114" t="s">
        <v>270</v>
      </c>
      <c r="C114" t="s">
        <v>329</v>
      </c>
      <c r="D114" s="32" t="s">
        <v>325</v>
      </c>
      <c r="E114" t="s">
        <v>42</v>
      </c>
      <c r="G114" t="s">
        <v>13</v>
      </c>
      <c r="H114" t="s">
        <v>42</v>
      </c>
    </row>
    <row r="115" spans="1:8" x14ac:dyDescent="0.25">
      <c r="A115" t="s">
        <v>328</v>
      </c>
      <c r="B115" t="s">
        <v>270</v>
      </c>
      <c r="C115" t="s">
        <v>330</v>
      </c>
      <c r="D115" s="32" t="s">
        <v>331</v>
      </c>
      <c r="E115" t="s">
        <v>42</v>
      </c>
      <c r="F115" t="s">
        <v>332</v>
      </c>
      <c r="G115" t="s">
        <v>13</v>
      </c>
      <c r="H115" t="s">
        <v>42</v>
      </c>
    </row>
    <row r="116" spans="1:8" x14ac:dyDescent="0.25">
      <c r="A116" t="s">
        <v>328</v>
      </c>
      <c r="B116" t="s">
        <v>333</v>
      </c>
      <c r="C116" t="s">
        <v>330</v>
      </c>
      <c r="D116" s="32" t="s">
        <v>334</v>
      </c>
      <c r="E116" t="s">
        <v>42</v>
      </c>
      <c r="F116" t="s">
        <v>42</v>
      </c>
      <c r="G116" t="s">
        <v>13</v>
      </c>
      <c r="H116" t="s">
        <v>42</v>
      </c>
    </row>
    <row r="117" spans="1:8" x14ac:dyDescent="0.25">
      <c r="A117" t="s">
        <v>328</v>
      </c>
      <c r="B117" t="s">
        <v>270</v>
      </c>
      <c r="C117" t="s">
        <v>335</v>
      </c>
      <c r="D117" s="32" t="s">
        <v>325</v>
      </c>
      <c r="E117" t="s">
        <v>42</v>
      </c>
      <c r="F117" t="s">
        <v>336</v>
      </c>
      <c r="G117" t="s">
        <v>13</v>
      </c>
      <c r="H117" t="s">
        <v>42</v>
      </c>
    </row>
    <row r="118" spans="1:8" x14ac:dyDescent="0.25">
      <c r="A118" t="s">
        <v>328</v>
      </c>
      <c r="B118" t="s">
        <v>333</v>
      </c>
      <c r="C118" t="s">
        <v>335</v>
      </c>
      <c r="D118" s="32" t="s">
        <v>337</v>
      </c>
      <c r="E118" t="s">
        <v>42</v>
      </c>
      <c r="F118" t="s">
        <v>42</v>
      </c>
      <c r="G118" t="s">
        <v>13</v>
      </c>
      <c r="H118" t="s">
        <v>42</v>
      </c>
    </row>
    <row r="119" spans="1:8" x14ac:dyDescent="0.25">
      <c r="A119" t="s">
        <v>338</v>
      </c>
      <c r="B119" t="s">
        <v>270</v>
      </c>
      <c r="C119" t="s">
        <v>339</v>
      </c>
      <c r="D119" s="32" t="s">
        <v>331</v>
      </c>
      <c r="E119" t="s">
        <v>42</v>
      </c>
      <c r="G119" t="s">
        <v>13</v>
      </c>
      <c r="H119" t="s">
        <v>42</v>
      </c>
    </row>
    <row r="120" spans="1:8" ht="315" x14ac:dyDescent="0.25">
      <c r="A120" t="s">
        <v>338</v>
      </c>
      <c r="B120" t="s">
        <v>270</v>
      </c>
      <c r="C120" t="s">
        <v>340</v>
      </c>
      <c r="D120" s="32" t="s">
        <v>341</v>
      </c>
      <c r="E120" t="s">
        <v>42</v>
      </c>
      <c r="F120" t="s">
        <v>342</v>
      </c>
      <c r="G120" t="s">
        <v>13</v>
      </c>
      <c r="H120" t="s">
        <v>42</v>
      </c>
    </row>
    <row r="121" spans="1:8" x14ac:dyDescent="0.25">
      <c r="A121" t="s">
        <v>338</v>
      </c>
      <c r="B121" t="s">
        <v>333</v>
      </c>
      <c r="C121" t="s">
        <v>340</v>
      </c>
      <c r="D121" s="32" t="s">
        <v>343</v>
      </c>
      <c r="E121" t="s">
        <v>42</v>
      </c>
      <c r="F121" t="s">
        <v>42</v>
      </c>
      <c r="G121" t="s">
        <v>13</v>
      </c>
      <c r="H121" t="s">
        <v>42</v>
      </c>
    </row>
    <row r="122" spans="1:8" ht="165" x14ac:dyDescent="0.25">
      <c r="A122" t="s">
        <v>338</v>
      </c>
      <c r="B122" t="s">
        <v>270</v>
      </c>
      <c r="C122" t="s">
        <v>344</v>
      </c>
      <c r="D122" s="32" t="s">
        <v>345</v>
      </c>
      <c r="E122" t="s">
        <v>42</v>
      </c>
      <c r="G122" t="s">
        <v>13</v>
      </c>
      <c r="H122" t="s">
        <v>42</v>
      </c>
    </row>
    <row r="123" spans="1:8" ht="225" x14ac:dyDescent="0.25">
      <c r="A123" t="s">
        <v>338</v>
      </c>
      <c r="B123" t="s">
        <v>270</v>
      </c>
      <c r="C123" t="s">
        <v>346</v>
      </c>
      <c r="D123" s="32" t="s">
        <v>347</v>
      </c>
      <c r="E123" t="s">
        <v>42</v>
      </c>
      <c r="G123" t="s">
        <v>13</v>
      </c>
      <c r="H123" t="s">
        <v>42</v>
      </c>
    </row>
    <row r="124" spans="1:8" ht="255" x14ac:dyDescent="0.25">
      <c r="A124" t="s">
        <v>338</v>
      </c>
      <c r="B124" t="s">
        <v>270</v>
      </c>
      <c r="C124" t="s">
        <v>348</v>
      </c>
      <c r="D124" s="32" t="s">
        <v>349</v>
      </c>
      <c r="E124" t="s">
        <v>42</v>
      </c>
      <c r="F124" t="s">
        <v>342</v>
      </c>
      <c r="G124" t="s">
        <v>13</v>
      </c>
      <c r="H124" t="s">
        <v>42</v>
      </c>
    </row>
    <row r="125" spans="1:8" x14ac:dyDescent="0.25">
      <c r="A125" t="s">
        <v>338</v>
      </c>
      <c r="B125" t="s">
        <v>333</v>
      </c>
      <c r="C125" t="s">
        <v>348</v>
      </c>
      <c r="D125" s="32" t="s">
        <v>343</v>
      </c>
      <c r="E125" t="s">
        <v>42</v>
      </c>
      <c r="F125" t="s">
        <v>42</v>
      </c>
      <c r="G125" t="s">
        <v>13</v>
      </c>
      <c r="H125" t="s">
        <v>42</v>
      </c>
    </row>
    <row r="126" spans="1:8" ht="240" x14ac:dyDescent="0.25">
      <c r="A126" t="s">
        <v>338</v>
      </c>
      <c r="B126" t="s">
        <v>270</v>
      </c>
      <c r="C126" t="s">
        <v>350</v>
      </c>
      <c r="D126" s="32" t="s">
        <v>351</v>
      </c>
      <c r="E126" t="s">
        <v>42</v>
      </c>
      <c r="G126" t="s">
        <v>13</v>
      </c>
      <c r="H126" t="s">
        <v>42</v>
      </c>
    </row>
    <row r="127" spans="1:8" ht="45" x14ac:dyDescent="0.25">
      <c r="A127" t="s">
        <v>113</v>
      </c>
      <c r="B127" t="s">
        <v>72</v>
      </c>
      <c r="C127" t="s">
        <v>90</v>
      </c>
      <c r="D127" s="32" t="s">
        <v>305</v>
      </c>
      <c r="E127" t="s">
        <v>42</v>
      </c>
      <c r="F127" t="s">
        <v>42</v>
      </c>
      <c r="G127" t="s">
        <v>13</v>
      </c>
      <c r="H127" t="s">
        <v>42</v>
      </c>
    </row>
    <row r="128" spans="1:8" ht="105" x14ac:dyDescent="0.25">
      <c r="A128" t="s">
        <v>352</v>
      </c>
      <c r="B128" t="s">
        <v>26</v>
      </c>
      <c r="C128" t="s">
        <v>42</v>
      </c>
      <c r="D128" s="32" t="s">
        <v>353</v>
      </c>
      <c r="E128" t="s">
        <v>42</v>
      </c>
      <c r="F128" t="s">
        <v>42</v>
      </c>
      <c r="G128" t="s">
        <v>85</v>
      </c>
      <c r="H128" t="s">
        <v>42</v>
      </c>
    </row>
    <row r="129" spans="1:8" ht="30" x14ac:dyDescent="0.25">
      <c r="A129" t="s">
        <v>352</v>
      </c>
      <c r="B129" t="s">
        <v>41</v>
      </c>
      <c r="C129" t="s">
        <v>354</v>
      </c>
      <c r="D129" s="32" t="s">
        <v>355</v>
      </c>
      <c r="E129" t="s">
        <v>42</v>
      </c>
      <c r="F129" t="s">
        <v>42</v>
      </c>
      <c r="G129" t="s">
        <v>85</v>
      </c>
      <c r="H129" t="s">
        <v>42</v>
      </c>
    </row>
    <row r="130" spans="1:8" x14ac:dyDescent="0.25">
      <c r="A130" t="s">
        <v>356</v>
      </c>
      <c r="B130" t="s">
        <v>26</v>
      </c>
      <c r="C130" t="s">
        <v>42</v>
      </c>
      <c r="D130" s="32" t="s">
        <v>357</v>
      </c>
      <c r="E130" t="s">
        <v>42</v>
      </c>
      <c r="F130" t="s">
        <v>42</v>
      </c>
      <c r="G130" t="s">
        <v>13</v>
      </c>
      <c r="H130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32</v>
      </c>
      <c r="B1" s="8" t="s">
        <v>86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BA4BE53E-97BB-4B5B-8778-BFEEDE81689C}">
  <ds:schemaRefs/>
</ds:datastoreItem>
</file>

<file path=customXml/itemProps2.xml><?xml version="1.0" encoding="utf-8"?>
<ds:datastoreItem xmlns:ds="http://schemas.openxmlformats.org/officeDocument/2006/customXml" ds:itemID="{9523CF05-667A-42ED-B426-4773D0747100}">
  <ds:schemaRefs/>
</ds:datastoreItem>
</file>

<file path=customXml/itemProps3.xml><?xml version="1.0" encoding="utf-8"?>
<ds:datastoreItem xmlns:ds="http://schemas.openxmlformats.org/officeDocument/2006/customXml" ds:itemID="{CA6DF46D-2A33-46A3-9A4A-6140B595B292}">
  <ds:schemaRefs/>
</ds:datastoreItem>
</file>

<file path=customXml/itemProps4.xml><?xml version="1.0" encoding="utf-8"?>
<ds:datastoreItem xmlns:ds="http://schemas.openxmlformats.org/officeDocument/2006/customXml" ds:itemID="{432F8428-1ED3-4151-8EE4-4A645AAD0511}">
  <ds:schemaRefs/>
</ds:datastoreItem>
</file>

<file path=customXml/itemProps5.xml><?xml version="1.0" encoding="utf-8"?>
<ds:datastoreItem xmlns:ds="http://schemas.openxmlformats.org/officeDocument/2006/customXml" ds:itemID="{3683CA3A-8F42-4B1E-B554-287B04CD0A93}">
  <ds:schemaRefs/>
</ds:datastoreItem>
</file>

<file path=customXml/itemProps6.xml><?xml version="1.0" encoding="utf-8"?>
<ds:datastoreItem xmlns:ds="http://schemas.openxmlformats.org/officeDocument/2006/customXml" ds:itemID="{E132F65F-1B82-464F-AF48-1C2A2513DE5E}">
  <ds:schemaRefs/>
</ds:datastoreItem>
</file>

<file path=customXml/itemProps7.xml><?xml version="1.0" encoding="utf-8"?>
<ds:datastoreItem xmlns:ds="http://schemas.openxmlformats.org/officeDocument/2006/customXml" ds:itemID="{C55F7404-5DE6-4079-A673-972851F9C32D}">
  <ds:schemaRefs/>
</ds:datastoreItem>
</file>

<file path=customXml/itemProps8.xml><?xml version="1.0" encoding="utf-8"?>
<ds:datastoreItem xmlns:ds="http://schemas.openxmlformats.org/officeDocument/2006/customXml" ds:itemID="{06E2E9B9-F757-438D-9E49-AAEDE196F3EC}">
  <ds:schemaRefs/>
</ds:datastoreItem>
</file>

<file path=customXml/itemProps9.xml><?xml version="1.0" encoding="utf-8"?>
<ds:datastoreItem xmlns:ds="http://schemas.openxmlformats.org/officeDocument/2006/customXml" ds:itemID="{5194BEA9-1219-45CE-8A86-FC22910DCD26}">
  <ds:schemaRefs/>
</ds:datastoreItem>
</file>

<file path=customXml/itemProps10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11.xml><?xml version="1.0" encoding="utf-8"?>
<ds:datastoreItem xmlns:ds="http://schemas.openxmlformats.org/officeDocument/2006/customXml" ds:itemID="{A02F807F-ED06-401A-9F52-E739F466A8CB}">
  <ds:schemaRefs/>
</ds:datastoreItem>
</file>

<file path=customXml/itemProps12.xml><?xml version="1.0" encoding="utf-8"?>
<ds:datastoreItem xmlns:ds="http://schemas.openxmlformats.org/officeDocument/2006/customXml" ds:itemID="{E6744A7E-C4C6-4B99-9349-F1ACE3DF0284}">
  <ds:schemaRefs/>
</ds:datastoreItem>
</file>

<file path=customXml/itemProps13.xml><?xml version="1.0" encoding="utf-8"?>
<ds:datastoreItem xmlns:ds="http://schemas.openxmlformats.org/officeDocument/2006/customXml" ds:itemID="{D7FD3981-3FFF-4941-8975-1B65F9A78659}">
  <ds:schemaRefs/>
</ds:datastoreItem>
</file>

<file path=customXml/itemProps14.xml><?xml version="1.0" encoding="utf-8"?>
<ds:datastoreItem xmlns:ds="http://schemas.openxmlformats.org/officeDocument/2006/customXml" ds:itemID="{DE710367-F5FD-4320-AE13-ADF21BCEB4CB}">
  <ds:schemaRefs/>
</ds:datastoreItem>
</file>

<file path=customXml/itemProps15.xml><?xml version="1.0" encoding="utf-8"?>
<ds:datastoreItem xmlns:ds="http://schemas.openxmlformats.org/officeDocument/2006/customXml" ds:itemID="{58D59FA8-6B02-4983-B065-78807CF74F09}">
  <ds:schemaRefs/>
</ds:datastoreItem>
</file>

<file path=customXml/itemProps16.xml><?xml version="1.0" encoding="utf-8"?>
<ds:datastoreItem xmlns:ds="http://schemas.openxmlformats.org/officeDocument/2006/customXml" ds:itemID="{F115B8F1-A6F6-4CA3-9C94-A470B77595BC}">
  <ds:schemaRefs/>
</ds:datastoreItem>
</file>

<file path=customXml/itemProps17.xml><?xml version="1.0" encoding="utf-8"?>
<ds:datastoreItem xmlns:ds="http://schemas.openxmlformats.org/officeDocument/2006/customXml" ds:itemID="{EFC241E6-0954-4DE8-BB11-85B4F3B3AB69}">
  <ds:schemaRefs/>
</ds:datastoreItem>
</file>

<file path=customXml/itemProps18.xml><?xml version="1.0" encoding="utf-8"?>
<ds:datastoreItem xmlns:ds="http://schemas.openxmlformats.org/officeDocument/2006/customXml" ds:itemID="{994560AB-7D54-4200-B8F9-FC13640C69D9}">
  <ds:schemaRefs/>
</ds:datastoreItem>
</file>

<file path=customXml/itemProps19.xml><?xml version="1.0" encoding="utf-8"?>
<ds:datastoreItem xmlns:ds="http://schemas.openxmlformats.org/officeDocument/2006/customXml" ds:itemID="{17DB31B1-536F-41A5-ACCE-FFE90B1129CC}">
  <ds:schemaRefs/>
</ds:datastoreItem>
</file>

<file path=customXml/itemProps20.xml><?xml version="1.0" encoding="utf-8"?>
<ds:datastoreItem xmlns:ds="http://schemas.openxmlformats.org/officeDocument/2006/customXml" ds:itemID="{8FC38F23-8A37-4D36-BE26-A5480965E211}">
  <ds:schemaRefs/>
</ds:datastoreItem>
</file>

<file path=customXml/itemProps21.xml><?xml version="1.0" encoding="utf-8"?>
<ds:datastoreItem xmlns:ds="http://schemas.openxmlformats.org/officeDocument/2006/customXml" ds:itemID="{A2E11F65-3DFC-4D72-A4D2-12688FAFAA27}">
  <ds:schemaRefs/>
</ds:datastoreItem>
</file>

<file path=customXml/itemProps22.xml><?xml version="1.0" encoding="utf-8"?>
<ds:datastoreItem xmlns:ds="http://schemas.openxmlformats.org/officeDocument/2006/customXml" ds:itemID="{59175126-8A53-4ECD-9CF7-7BBC4F9A351B}">
  <ds:schemaRefs/>
</ds:datastoreItem>
</file>

<file path=customXml/itemProps23.xml><?xml version="1.0" encoding="utf-8"?>
<ds:datastoreItem xmlns:ds="http://schemas.openxmlformats.org/officeDocument/2006/customXml" ds:itemID="{8A83B9C7-9E78-441D-A5BD-AF97D836BA74}">
  <ds:schemaRefs/>
</ds:datastoreItem>
</file>

<file path=customXml/itemProps24.xml><?xml version="1.0" encoding="utf-8"?>
<ds:datastoreItem xmlns:ds="http://schemas.openxmlformats.org/officeDocument/2006/customXml" ds:itemID="{E51FD7EC-2C27-4FA0-806F-EEF09D12209E}">
  <ds:schemaRefs/>
</ds:datastoreItem>
</file>

<file path=customXml/itemProps25.xml><?xml version="1.0" encoding="utf-8"?>
<ds:datastoreItem xmlns:ds="http://schemas.openxmlformats.org/officeDocument/2006/customXml" ds:itemID="{40C8CD85-BC04-4A4C-8870-FB1F3DAB8F4F}">
  <ds:schemaRefs/>
</ds:datastoreItem>
</file>

<file path=customXml/itemProps26.xml><?xml version="1.0" encoding="utf-8"?>
<ds:datastoreItem xmlns:ds="http://schemas.openxmlformats.org/officeDocument/2006/customXml" ds:itemID="{1686190B-5984-4773-ABA3-A97984E45AB0}">
  <ds:schemaRefs/>
</ds:datastoreItem>
</file>

<file path=customXml/itemProps27.xml><?xml version="1.0" encoding="utf-8"?>
<ds:datastoreItem xmlns:ds="http://schemas.openxmlformats.org/officeDocument/2006/customXml" ds:itemID="{7A0672CD-2209-435E-8C9A-616634CA0D43}">
  <ds:schemaRefs/>
</ds:datastoreItem>
</file>

<file path=customXml/itemProps28.xml><?xml version="1.0" encoding="utf-8"?>
<ds:datastoreItem xmlns:ds="http://schemas.openxmlformats.org/officeDocument/2006/customXml" ds:itemID="{3AA41F66-C98C-4A5A-A031-28D8C23370F1}">
  <ds:schemaRefs/>
</ds:datastoreItem>
</file>

<file path=customXml/itemProps29.xml><?xml version="1.0" encoding="utf-8"?>
<ds:datastoreItem xmlns:ds="http://schemas.openxmlformats.org/officeDocument/2006/customXml" ds:itemID="{751391DB-DFFF-4075-952F-14E007C66B89}">
  <ds:schemaRefs/>
</ds:datastoreItem>
</file>

<file path=customXml/itemProps30.xml><?xml version="1.0" encoding="utf-8"?>
<ds:datastoreItem xmlns:ds="http://schemas.openxmlformats.org/officeDocument/2006/customXml" ds:itemID="{8C77786D-C2BE-4763-A2EF-A8B2F69A2980}">
  <ds:schemaRefs/>
</ds:datastoreItem>
</file>

<file path=customXml/itemProps31.xml><?xml version="1.0" encoding="utf-8"?>
<ds:datastoreItem xmlns:ds="http://schemas.openxmlformats.org/officeDocument/2006/customXml" ds:itemID="{D662E4A5-EA8C-4CEA-8FA6-10CBEDFA32D2}">
  <ds:schemaRefs/>
</ds:datastoreItem>
</file>

<file path=customXml/itemProps32.xml><?xml version="1.0" encoding="utf-8"?>
<ds:datastoreItem xmlns:ds="http://schemas.openxmlformats.org/officeDocument/2006/customXml" ds:itemID="{9356C8C5-2B61-42CD-82F8-E76E89378F07}">
  <ds:schemaRefs/>
</ds:datastoreItem>
</file>

<file path=customXml/itemProps33.xml><?xml version="1.0" encoding="utf-8"?>
<ds:datastoreItem xmlns:ds="http://schemas.openxmlformats.org/officeDocument/2006/customXml" ds:itemID="{7E9D7277-8045-48C3-AA16-F78F18DC569C}">
  <ds:schemaRefs/>
</ds:datastoreItem>
</file>

<file path=customXml/itemProps34.xml><?xml version="1.0" encoding="utf-8"?>
<ds:datastoreItem xmlns:ds="http://schemas.openxmlformats.org/officeDocument/2006/customXml" ds:itemID="{789C5995-539D-4B0F-94CD-99AAF930314A}">
  <ds:schemaRefs/>
</ds:datastoreItem>
</file>

<file path=customXml/itemProps35.xml><?xml version="1.0" encoding="utf-8"?>
<ds:datastoreItem xmlns:ds="http://schemas.openxmlformats.org/officeDocument/2006/customXml" ds:itemID="{E8FC6E73-AED3-488F-A6FC-75C968485573}">
  <ds:schemaRefs/>
</ds:datastoreItem>
</file>

<file path=customXml/itemProps36.xml><?xml version="1.0" encoding="utf-8"?>
<ds:datastoreItem xmlns:ds="http://schemas.openxmlformats.org/officeDocument/2006/customXml" ds:itemID="{93F9B27F-9DBC-4EAA-813C-F8FA2592F098}">
  <ds:schemaRefs/>
</ds:datastoreItem>
</file>

<file path=customXml/itemProps37.xml><?xml version="1.0" encoding="utf-8"?>
<ds:datastoreItem xmlns:ds="http://schemas.openxmlformats.org/officeDocument/2006/customXml" ds:itemID="{A7CC5714-4EB3-4373-BC9D-178855C93D47}">
  <ds:schemaRefs/>
</ds:datastoreItem>
</file>

<file path=customXml/itemProps38.xml><?xml version="1.0" encoding="utf-8"?>
<ds:datastoreItem xmlns:ds="http://schemas.openxmlformats.org/officeDocument/2006/customXml" ds:itemID="{8D88B5CE-5CAD-467E-B39B-A6F6951DABE7}">
  <ds:schemaRefs/>
</ds:datastoreItem>
</file>

<file path=customXml/itemProps39.xml><?xml version="1.0" encoding="utf-8"?>
<ds:datastoreItem xmlns:ds="http://schemas.openxmlformats.org/officeDocument/2006/customXml" ds:itemID="{E6CCF7B3-720D-4F51-9553-9564615818A1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Arpit Khatod</cp:lastModifiedBy>
  <dcterms:created xsi:type="dcterms:W3CDTF">2019-08-04T10:26:08Z</dcterms:created>
  <dcterms:modified xsi:type="dcterms:W3CDTF">2024-04-28T05:56:26Z</dcterms:modified>
</cp:coreProperties>
</file>