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h kaushal\Downloads\"/>
    </mc:Choice>
  </mc:AlternateContent>
  <xr:revisionPtr revIDLastSave="0" documentId="13_ncr:1_{5969C8F4-5452-45B5-A6C7-10BF5AB6974B}" xr6:coauthVersionLast="47" xr6:coauthVersionMax="47" xr10:uidLastSave="{00000000-0000-0000-0000-000000000000}"/>
  <bookViews>
    <workbookView xWindow="-108" yWindow="-108" windowWidth="23256" windowHeight="12456" activeTab="1" xr2:uid="{04C1C278-BD90-404F-8F57-642B3650F339}"/>
  </bookViews>
  <sheets>
    <sheet name="student data" sheetId="1" r:id="rId1"/>
    <sheet name="report card" sheetId="3" r:id="rId2"/>
  </sheets>
  <definedNames>
    <definedName name="image">INDEX('student data'!$L$2:$L$16,MATCH('report card'!$C$10,'student data'!$B$2:$B$16,0))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 a="1"/>
  <c r="M4" i="3" s="1"/>
  <c r="L22" i="3"/>
  <c r="F22" i="3"/>
  <c r="G22" i="3" s="1"/>
  <c r="H22" i="3" s="1"/>
  <c r="F23" i="3"/>
  <c r="G23" i="3" s="1"/>
  <c r="H23" i="3" s="1"/>
  <c r="F24" i="3"/>
  <c r="G24" i="3" s="1"/>
  <c r="H24" i="3" s="1"/>
  <c r="F25" i="3"/>
  <c r="G25" i="3" s="1"/>
  <c r="H25" i="3" s="1"/>
  <c r="F21" i="3"/>
  <c r="C18" i="3"/>
  <c r="C16" i="3"/>
  <c r="C14" i="3"/>
  <c r="C12" i="3"/>
  <c r="L23" i="3" l="1"/>
  <c r="L24" i="3" s="1"/>
  <c r="L26" i="3" s="1"/>
  <c r="G21" i="3"/>
  <c r="H2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</valueMetadata>
</metadata>
</file>

<file path=xl/sharedStrings.xml><?xml version="1.0" encoding="utf-8"?>
<sst xmlns="http://schemas.openxmlformats.org/spreadsheetml/2006/main" count="87" uniqueCount="68">
  <si>
    <t>S.No</t>
  </si>
  <si>
    <t>Roll No</t>
  </si>
  <si>
    <t>Student Name</t>
  </si>
  <si>
    <t>Father's Name</t>
  </si>
  <si>
    <t>DOB</t>
  </si>
  <si>
    <t>Class</t>
  </si>
  <si>
    <t>English</t>
  </si>
  <si>
    <t>Math</t>
  </si>
  <si>
    <t>Science</t>
  </si>
  <si>
    <t>Hindi</t>
  </si>
  <si>
    <t>SST</t>
  </si>
  <si>
    <t>Anjali Verma</t>
  </si>
  <si>
    <t>Ramesh Verma</t>
  </si>
  <si>
    <t>2009-04-01</t>
  </si>
  <si>
    <t>12</t>
  </si>
  <si>
    <t>Ravi Sharma</t>
  </si>
  <si>
    <t>Suresh Sharma</t>
  </si>
  <si>
    <t>2009-06-12</t>
  </si>
  <si>
    <t>11</t>
  </si>
  <si>
    <t>Priya Yadav</t>
  </si>
  <si>
    <t>Rajeev Yadav</t>
  </si>
  <si>
    <t>2009-03-15</t>
  </si>
  <si>
    <t>10</t>
  </si>
  <si>
    <t>Aman Singh</t>
  </si>
  <si>
    <t>Mahesh Singh</t>
  </si>
  <si>
    <t>2009-08-22</t>
  </si>
  <si>
    <t>9</t>
  </si>
  <si>
    <t>Neha Jain</t>
  </si>
  <si>
    <t>Naresh Jain</t>
  </si>
  <si>
    <t>2009-09-10</t>
  </si>
  <si>
    <t>Karan Mehta</t>
  </si>
  <si>
    <t>Mukesh Mehta</t>
  </si>
  <si>
    <t>2009-01-05</t>
  </si>
  <si>
    <t>Sana Khan</t>
  </si>
  <si>
    <t>Salman Khan</t>
  </si>
  <si>
    <t>2009-11-11</t>
  </si>
  <si>
    <t>Vikram Joshi</t>
  </si>
  <si>
    <t>Ravi Joshi</t>
  </si>
  <si>
    <t>2009-07-07</t>
  </si>
  <si>
    <t>Meena Kumari</t>
  </si>
  <si>
    <t>Suresh Kumari</t>
  </si>
  <si>
    <t>2009-10-30</t>
  </si>
  <si>
    <t>Arjun Patel</t>
  </si>
  <si>
    <t>Harsh Patel</t>
  </si>
  <si>
    <t>2009-12-25</t>
  </si>
  <si>
    <t>Pooja Sharma</t>
  </si>
  <si>
    <t>2009-05-18</t>
  </si>
  <si>
    <t>Rahul Roy</t>
  </si>
  <si>
    <t>Vijay Roy</t>
  </si>
  <si>
    <t>2009-02-14</t>
  </si>
  <si>
    <t>Simran Kaur</t>
  </si>
  <si>
    <t>Harjit Kaur</t>
  </si>
  <si>
    <t>2009-09-29</t>
  </si>
  <si>
    <t>Nikhil Das</t>
  </si>
  <si>
    <t>Amit Das</t>
  </si>
  <si>
    <t>2009-03-03</t>
  </si>
  <si>
    <t>Aarti Gupta</t>
  </si>
  <si>
    <t>Rakesh Gupta</t>
  </si>
  <si>
    <t>2009-06-06</t>
  </si>
  <si>
    <t>Subject</t>
  </si>
  <si>
    <t>Total Marks</t>
  </si>
  <si>
    <t>Passing Marks</t>
  </si>
  <si>
    <t>Obtained  Marks</t>
  </si>
  <si>
    <t>Percentage</t>
  </si>
  <si>
    <t>Pass'fails</t>
  </si>
  <si>
    <t>Obttained  Marks</t>
  </si>
  <si>
    <t>Final Result :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</si>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</sst>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D0D0D"/>
      <name val="ADLaM Display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/>
    <xf numFmtId="0" fontId="1" fillId="3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0" fillId="3" borderId="1" xfId="0" applyFill="1" applyBorder="1" applyAlignment="1">
      <alignment horizontal="center"/>
    </xf>
    <xf numFmtId="9" fontId="0" fillId="3" borderId="1" xfId="1" applyFont="1" applyFill="1" applyBorder="1"/>
    <xf numFmtId="9" fontId="0" fillId="3" borderId="1" xfId="1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7D90"/>
      <color rgb="FFD4D4D4"/>
      <color rgb="FFA3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sv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53340</xdr:rowOff>
    </xdr:from>
    <xdr:to>
      <xdr:col>17</xdr:col>
      <xdr:colOff>571500</xdr:colOff>
      <xdr:row>27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63B8C3-4AFC-9ADF-82BE-53BAC955BC8D}"/>
            </a:ext>
          </a:extLst>
        </xdr:cNvPr>
        <xdr:cNvSpPr/>
      </xdr:nvSpPr>
      <xdr:spPr>
        <a:xfrm>
          <a:off x="68580" y="53340"/>
          <a:ext cx="10980420" cy="52197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</xdr:col>
      <xdr:colOff>281940</xdr:colOff>
      <xdr:row>0</xdr:row>
      <xdr:rowOff>0</xdr:rowOff>
    </xdr:from>
    <xdr:to>
      <xdr:col>10</xdr:col>
      <xdr:colOff>931726</xdr:colOff>
      <xdr:row>4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23D0C5-36AB-9A08-2B3D-7C5850800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0740" y="0"/>
          <a:ext cx="6486706" cy="906780"/>
        </a:xfrm>
        <a:prstGeom prst="rect">
          <a:avLst/>
        </a:prstGeom>
        <a:effectLst>
          <a:reflection blurRad="6350" stA="50000" endA="300" endPos="55000" dir="5400000" sy="-100000" algn="bl" rotWithShape="0"/>
        </a:effectLst>
      </xdr:spPr>
    </xdr:pic>
    <xdr:clientData/>
  </xdr:twoCellAnchor>
  <xdr:twoCellAnchor editAs="oneCell">
    <xdr:from>
      <xdr:col>3</xdr:col>
      <xdr:colOff>571500</xdr:colOff>
      <xdr:row>4</xdr:row>
      <xdr:rowOff>7620</xdr:rowOff>
    </xdr:from>
    <xdr:to>
      <xdr:col>10</xdr:col>
      <xdr:colOff>581151</xdr:colOff>
      <xdr:row>5</xdr:row>
      <xdr:rowOff>105180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0BA3AF-B637-DBCC-5C85-51EA0BE7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39140"/>
          <a:ext cx="5846571" cy="280440"/>
        </a:xfrm>
        <a:prstGeom prst="rect">
          <a:avLst/>
        </a:prstGeom>
        <a:effectLst/>
      </xdr:spPr>
    </xdr:pic>
    <xdr:clientData/>
  </xdr:twoCellAnchor>
  <xdr:twoCellAnchor editAs="oneCell">
    <xdr:from>
      <xdr:col>0</xdr:col>
      <xdr:colOff>68580</xdr:colOff>
      <xdr:row>2</xdr:row>
      <xdr:rowOff>114300</xdr:rowOff>
    </xdr:from>
    <xdr:to>
      <xdr:col>1</xdr:col>
      <xdr:colOff>519776</xdr:colOff>
      <xdr:row>4</xdr:row>
      <xdr:rowOff>28980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27A263-1CBB-6959-2EAE-69B217B5D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" y="480060"/>
          <a:ext cx="1060796" cy="280440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0</xdr:row>
      <xdr:rowOff>30480</xdr:rowOff>
    </xdr:from>
    <xdr:to>
      <xdr:col>1</xdr:col>
      <xdr:colOff>228600</xdr:colOff>
      <xdr:row>3</xdr:row>
      <xdr:rowOff>7620</xdr:rowOff>
    </xdr:to>
    <xdr:pic>
      <xdr:nvPicPr>
        <xdr:cNvPr id="8" name="Graphic 7" descr="Telephone outline">
          <a:extLst>
            <a:ext uri="{FF2B5EF4-FFF2-40B4-BE49-F238E27FC236}">
              <a16:creationId xmlns:a16="http://schemas.microsoft.com/office/drawing/2014/main" id="{5A3B7365-C57C-3C1C-8E1D-9B48987BA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2420" y="30480"/>
          <a:ext cx="525780" cy="525780"/>
        </a:xfrm>
        <a:prstGeom prst="rect">
          <a:avLst/>
        </a:prstGeom>
      </xdr:spPr>
    </xdr:pic>
    <xdr:clientData/>
  </xdr:twoCellAnchor>
  <xdr:twoCellAnchor editAs="oneCell">
    <xdr:from>
      <xdr:col>11</xdr:col>
      <xdr:colOff>480060</xdr:colOff>
      <xdr:row>9</xdr:row>
      <xdr:rowOff>7620</xdr:rowOff>
    </xdr:from>
    <xdr:to>
      <xdr:col>17</xdr:col>
      <xdr:colOff>97661</xdr:colOff>
      <xdr:row>10</xdr:row>
      <xdr:rowOff>147856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3D30E1-BFCC-E003-6288-347AA128A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57360" y="1668780"/>
          <a:ext cx="1438781" cy="323116"/>
        </a:xfrm>
        <a:prstGeom prst="rect">
          <a:avLst/>
        </a:prstGeom>
      </xdr:spPr>
    </xdr:pic>
    <xdr:clientData/>
  </xdr:twoCellAnchor>
  <xdr:twoCellAnchor>
    <xdr:from>
      <xdr:col>0</xdr:col>
      <xdr:colOff>327660</xdr:colOff>
      <xdr:row>8</xdr:row>
      <xdr:rowOff>129540</xdr:rowOff>
    </xdr:from>
    <xdr:to>
      <xdr:col>2</xdr:col>
      <xdr:colOff>83820</xdr:colOff>
      <xdr:row>10</xdr:row>
      <xdr:rowOff>22860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85AFACA-CCE8-4D97-960B-0AE62152010A}"/>
            </a:ext>
          </a:extLst>
        </xdr:cNvPr>
        <xdr:cNvSpPr/>
      </xdr:nvSpPr>
      <xdr:spPr>
        <a:xfrm>
          <a:off x="327660" y="1592580"/>
          <a:ext cx="108966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Roll No               :</a:t>
          </a:r>
        </a:p>
      </xdr:txBody>
    </xdr:sp>
    <xdr:clientData/>
  </xdr:twoCellAnchor>
  <xdr:twoCellAnchor>
    <xdr:from>
      <xdr:col>0</xdr:col>
      <xdr:colOff>297180</xdr:colOff>
      <xdr:row>10</xdr:row>
      <xdr:rowOff>129540</xdr:rowOff>
    </xdr:from>
    <xdr:to>
      <xdr:col>2</xdr:col>
      <xdr:colOff>38100</xdr:colOff>
      <xdr:row>12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40AF469-1198-4D90-84D5-029BD651ADC9}"/>
            </a:ext>
          </a:extLst>
        </xdr:cNvPr>
        <xdr:cNvSpPr/>
      </xdr:nvSpPr>
      <xdr:spPr>
        <a:xfrm>
          <a:off x="297180" y="1958340"/>
          <a:ext cx="1074420" cy="35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Class Name     :</a:t>
          </a:r>
        </a:p>
      </xdr:txBody>
    </xdr:sp>
    <xdr:clientData/>
  </xdr:twoCellAnchor>
  <xdr:twoCellAnchor editAs="oneCell">
    <xdr:from>
      <xdr:col>0</xdr:col>
      <xdr:colOff>281940</xdr:colOff>
      <xdr:row>12</xdr:row>
      <xdr:rowOff>160020</xdr:rowOff>
    </xdr:from>
    <xdr:to>
      <xdr:col>2</xdr:col>
      <xdr:colOff>27526</xdr:colOff>
      <xdr:row>14</xdr:row>
      <xdr:rowOff>92990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D1C9648-F061-E272-673B-A8A4E839B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" y="2354580"/>
          <a:ext cx="1079086" cy="298730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14</xdr:row>
      <xdr:rowOff>137160</xdr:rowOff>
    </xdr:from>
    <xdr:to>
      <xdr:col>2</xdr:col>
      <xdr:colOff>33625</xdr:colOff>
      <xdr:row>16</xdr:row>
      <xdr:rowOff>70130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2D29A86-14C3-C0DD-060D-E358F7325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1460" y="2712720"/>
          <a:ext cx="1115665" cy="298730"/>
        </a:xfrm>
        <a:prstGeom prst="rect">
          <a:avLst/>
        </a:prstGeom>
      </xdr:spPr>
    </xdr:pic>
    <xdr:clientData/>
  </xdr:twoCellAnchor>
  <xdr:twoCellAnchor>
    <xdr:from>
      <xdr:col>0</xdr:col>
      <xdr:colOff>289560</xdr:colOff>
      <xdr:row>16</xdr:row>
      <xdr:rowOff>137160</xdr:rowOff>
    </xdr:from>
    <xdr:to>
      <xdr:col>2</xdr:col>
      <xdr:colOff>388620</xdr:colOff>
      <xdr:row>18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C5D7635-D12D-4EE9-87DA-E6714D93E711}"/>
            </a:ext>
          </a:extLst>
        </xdr:cNvPr>
        <xdr:cNvSpPr/>
      </xdr:nvSpPr>
      <xdr:spPr>
        <a:xfrm>
          <a:off x="289560" y="3078480"/>
          <a:ext cx="143256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DOB                  :</a:t>
          </a:r>
        </a:p>
      </xdr:txBody>
    </xdr:sp>
    <xdr:clientData/>
  </xdr:twoCellAnchor>
  <xdr:twoCellAnchor editAs="oneCell">
    <xdr:from>
      <xdr:col>6</xdr:col>
      <xdr:colOff>403860</xdr:colOff>
      <xdr:row>7</xdr:row>
      <xdr:rowOff>15240</xdr:rowOff>
    </xdr:from>
    <xdr:to>
      <xdr:col>8</xdr:col>
      <xdr:colOff>449728</xdr:colOff>
      <xdr:row>9</xdr:row>
      <xdr:rowOff>85383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E09ADB6-4568-B68B-1932-5704EB64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61460" y="1295400"/>
          <a:ext cx="1707028" cy="45114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7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FFEA-7346-486C-9449-F1A35A12D471}">
  <sheetPr>
    <tabColor theme="5" tint="0.39997558519241921"/>
  </sheetPr>
  <dimension ref="A1:L16"/>
  <sheetViews>
    <sheetView workbookViewId="0">
      <selection activeCell="O2" sqref="O2"/>
    </sheetView>
  </sheetViews>
  <sheetFormatPr defaultRowHeight="14.4" x14ac:dyDescent="0.3"/>
  <cols>
    <col min="3" max="3" width="12.88671875" bestFit="1" customWidth="1"/>
    <col min="4" max="4" width="13.33203125" bestFit="1" customWidth="1"/>
    <col min="5" max="5" width="10.33203125" bestFit="1" customWidth="1"/>
    <col min="6" max="6" width="5.5546875" bestFit="1" customWidth="1"/>
  </cols>
  <sheetData>
    <row r="1" spans="1:12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67</v>
      </c>
    </row>
    <row r="2" spans="1:12" ht="50.4" customHeight="1" x14ac:dyDescent="0.3">
      <c r="A2" s="18">
        <v>1</v>
      </c>
      <c r="B2" s="1">
        <v>101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78</v>
      </c>
      <c r="H2" s="1">
        <v>85</v>
      </c>
      <c r="I2" s="1">
        <v>82</v>
      </c>
      <c r="J2" s="1">
        <v>80</v>
      </c>
      <c r="K2" s="1">
        <v>79</v>
      </c>
      <c r="L2" s="19" t="e" vm="1">
        <v>#VALUE!</v>
      </c>
    </row>
    <row r="3" spans="1:12" ht="52.2" customHeight="1" x14ac:dyDescent="0.3">
      <c r="A3" s="18">
        <v>2</v>
      </c>
      <c r="B3" s="1">
        <v>102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65</v>
      </c>
      <c r="H3" s="1">
        <v>55</v>
      </c>
      <c r="I3" s="1">
        <v>58</v>
      </c>
      <c r="J3" s="1">
        <v>72</v>
      </c>
      <c r="K3" s="1">
        <v>63</v>
      </c>
      <c r="L3" s="19" t="e" vm="2">
        <v>#VALUE!</v>
      </c>
    </row>
    <row r="4" spans="1:12" ht="48.6" customHeight="1" x14ac:dyDescent="0.3">
      <c r="A4" s="18">
        <v>3</v>
      </c>
      <c r="B4" s="1">
        <v>103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88</v>
      </c>
      <c r="H4" s="1">
        <v>22</v>
      </c>
      <c r="I4" s="1">
        <v>86</v>
      </c>
      <c r="J4" s="1">
        <v>85</v>
      </c>
      <c r="K4" s="1">
        <v>84</v>
      </c>
      <c r="L4" s="20" t="e" vm="3">
        <v>#VALUE!</v>
      </c>
    </row>
    <row r="5" spans="1:12" ht="53.4" customHeight="1" x14ac:dyDescent="0.3">
      <c r="A5" s="18">
        <v>4</v>
      </c>
      <c r="B5" s="1">
        <v>104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56</v>
      </c>
      <c r="H5" s="1">
        <v>34</v>
      </c>
      <c r="I5" s="1">
        <v>56</v>
      </c>
      <c r="J5" s="1">
        <v>55</v>
      </c>
      <c r="K5" s="1">
        <v>56</v>
      </c>
      <c r="L5" s="19" t="e" vm="4">
        <v>#VALUE!</v>
      </c>
    </row>
    <row r="6" spans="1:12" ht="57.6" customHeight="1" x14ac:dyDescent="0.3">
      <c r="A6" s="18">
        <v>5</v>
      </c>
      <c r="B6" s="1">
        <v>105</v>
      </c>
      <c r="C6" s="1" t="s">
        <v>27</v>
      </c>
      <c r="D6" s="1" t="s">
        <v>28</v>
      </c>
      <c r="E6" s="1" t="s">
        <v>29</v>
      </c>
      <c r="F6" s="1" t="s">
        <v>26</v>
      </c>
      <c r="G6" s="1">
        <v>56</v>
      </c>
      <c r="H6" s="1">
        <v>70</v>
      </c>
      <c r="I6" s="1">
        <v>73</v>
      </c>
      <c r="J6" s="1">
        <v>22</v>
      </c>
      <c r="K6" s="1">
        <v>56</v>
      </c>
      <c r="L6" s="19" t="e" vm="5">
        <v>#VALUE!</v>
      </c>
    </row>
    <row r="7" spans="1:12" ht="57" customHeight="1" x14ac:dyDescent="0.3">
      <c r="A7" s="18">
        <v>6</v>
      </c>
      <c r="B7" s="1">
        <v>106</v>
      </c>
      <c r="C7" s="1" t="s">
        <v>30</v>
      </c>
      <c r="D7" s="1" t="s">
        <v>31</v>
      </c>
      <c r="E7" s="1" t="s">
        <v>32</v>
      </c>
      <c r="F7" s="1" t="s">
        <v>26</v>
      </c>
      <c r="G7" s="1">
        <v>69</v>
      </c>
      <c r="H7" s="1">
        <v>74</v>
      </c>
      <c r="I7" s="1">
        <v>70</v>
      </c>
      <c r="J7" s="1">
        <v>68</v>
      </c>
      <c r="K7" s="1">
        <v>72</v>
      </c>
      <c r="L7" s="19" t="e" vm="6">
        <v>#VALUE!</v>
      </c>
    </row>
    <row r="8" spans="1:12" ht="49.2" customHeight="1" x14ac:dyDescent="0.3">
      <c r="A8" s="18">
        <v>7</v>
      </c>
      <c r="B8" s="1">
        <v>107</v>
      </c>
      <c r="C8" s="1" t="s">
        <v>33</v>
      </c>
      <c r="D8" s="1" t="s">
        <v>34</v>
      </c>
      <c r="E8" s="1" t="s">
        <v>35</v>
      </c>
      <c r="F8" s="1" t="s">
        <v>18</v>
      </c>
      <c r="G8" s="1">
        <v>55</v>
      </c>
      <c r="H8" s="1">
        <v>88</v>
      </c>
      <c r="I8" s="1">
        <v>90</v>
      </c>
      <c r="J8" s="1">
        <v>83</v>
      </c>
      <c r="K8" s="1">
        <v>87</v>
      </c>
      <c r="L8" s="19" t="e" vm="7">
        <v>#VALUE!</v>
      </c>
    </row>
    <row r="9" spans="1:12" ht="66.599999999999994" customHeight="1" x14ac:dyDescent="0.3">
      <c r="A9" s="18">
        <v>8</v>
      </c>
      <c r="B9" s="1">
        <v>108</v>
      </c>
      <c r="C9" s="1" t="s">
        <v>36</v>
      </c>
      <c r="D9" s="1" t="s">
        <v>37</v>
      </c>
      <c r="E9" s="1" t="s">
        <v>38</v>
      </c>
      <c r="F9" s="1" t="s">
        <v>22</v>
      </c>
      <c r="G9" s="1">
        <v>73</v>
      </c>
      <c r="H9" s="1">
        <v>22</v>
      </c>
      <c r="I9" s="1">
        <v>10</v>
      </c>
      <c r="J9" s="1">
        <v>15</v>
      </c>
      <c r="K9" s="1">
        <v>78</v>
      </c>
      <c r="L9" s="19" t="e" vm="8">
        <v>#VALUE!</v>
      </c>
    </row>
    <row r="10" spans="1:12" ht="56.4" customHeight="1" x14ac:dyDescent="0.3">
      <c r="A10" s="18">
        <v>9</v>
      </c>
      <c r="B10" s="1">
        <v>109</v>
      </c>
      <c r="C10" s="1" t="s">
        <v>39</v>
      </c>
      <c r="D10" s="1" t="s">
        <v>40</v>
      </c>
      <c r="E10" s="1" t="s">
        <v>41</v>
      </c>
      <c r="F10" s="1" t="s">
        <v>14</v>
      </c>
      <c r="G10" s="1">
        <v>56</v>
      </c>
      <c r="H10" s="1">
        <v>91</v>
      </c>
      <c r="I10" s="1">
        <v>87</v>
      </c>
      <c r="J10" s="1">
        <v>86</v>
      </c>
      <c r="K10" s="1">
        <v>89</v>
      </c>
      <c r="L10" s="19" t="e" vm="9">
        <v>#VALUE!</v>
      </c>
    </row>
    <row r="11" spans="1:12" ht="61.2" customHeight="1" x14ac:dyDescent="0.3">
      <c r="A11" s="18">
        <v>10</v>
      </c>
      <c r="B11" s="1">
        <v>110</v>
      </c>
      <c r="C11" s="1" t="s">
        <v>42</v>
      </c>
      <c r="D11" s="1" t="s">
        <v>43</v>
      </c>
      <c r="E11" s="1" t="s">
        <v>44</v>
      </c>
      <c r="F11" s="1" t="s">
        <v>22</v>
      </c>
      <c r="G11" s="1">
        <v>54</v>
      </c>
      <c r="H11" s="1">
        <v>67</v>
      </c>
      <c r="I11" s="1">
        <v>54</v>
      </c>
      <c r="J11" s="1">
        <v>55</v>
      </c>
      <c r="K11" s="1">
        <v>65</v>
      </c>
      <c r="L11" s="19" t="e" vm="10">
        <v>#VALUE!</v>
      </c>
    </row>
    <row r="12" spans="1:12" ht="70.2" customHeight="1" x14ac:dyDescent="0.3">
      <c r="A12" s="18">
        <v>11</v>
      </c>
      <c r="B12" s="1">
        <v>111</v>
      </c>
      <c r="C12" s="1" t="s">
        <v>45</v>
      </c>
      <c r="D12" s="1" t="s">
        <v>15</v>
      </c>
      <c r="E12" s="1" t="s">
        <v>46</v>
      </c>
      <c r="F12" s="1" t="s">
        <v>22</v>
      </c>
      <c r="G12" s="1">
        <v>66</v>
      </c>
      <c r="H12" s="1">
        <v>82</v>
      </c>
      <c r="I12" s="1">
        <v>22</v>
      </c>
      <c r="J12" s="1">
        <v>79</v>
      </c>
      <c r="K12" s="1">
        <v>34</v>
      </c>
      <c r="L12" s="19" t="e" vm="11">
        <v>#VALUE!</v>
      </c>
    </row>
    <row r="13" spans="1:12" ht="54" customHeight="1" x14ac:dyDescent="0.3">
      <c r="A13" s="18">
        <v>12</v>
      </c>
      <c r="B13" s="1">
        <v>112</v>
      </c>
      <c r="C13" s="1" t="s">
        <v>47</v>
      </c>
      <c r="D13" s="1" t="s">
        <v>48</v>
      </c>
      <c r="E13" s="1" t="s">
        <v>49</v>
      </c>
      <c r="F13" s="1" t="s">
        <v>22</v>
      </c>
      <c r="G13" s="1">
        <v>80</v>
      </c>
      <c r="H13" s="1">
        <v>54</v>
      </c>
      <c r="I13" s="1">
        <v>85</v>
      </c>
      <c r="J13" s="1">
        <v>82</v>
      </c>
      <c r="K13" s="1">
        <v>83</v>
      </c>
      <c r="L13" s="19" t="e" vm="12">
        <v>#VALUE!</v>
      </c>
    </row>
    <row r="14" spans="1:12" ht="64.8" customHeight="1" x14ac:dyDescent="0.3">
      <c r="A14" s="18">
        <v>13</v>
      </c>
      <c r="B14" s="1">
        <v>113</v>
      </c>
      <c r="C14" s="1" t="s">
        <v>50</v>
      </c>
      <c r="D14" s="1" t="s">
        <v>51</v>
      </c>
      <c r="E14" s="1" t="s">
        <v>52</v>
      </c>
      <c r="F14" s="1" t="s">
        <v>14</v>
      </c>
      <c r="G14" s="1">
        <v>85</v>
      </c>
      <c r="H14" s="1">
        <v>86</v>
      </c>
      <c r="I14" s="1">
        <v>88</v>
      </c>
      <c r="J14" s="1">
        <v>84</v>
      </c>
      <c r="K14" s="1">
        <v>85</v>
      </c>
      <c r="L14" s="19" t="e" vm="13">
        <v>#VALUE!</v>
      </c>
    </row>
    <row r="15" spans="1:12" ht="55.2" customHeight="1" x14ac:dyDescent="0.3">
      <c r="A15" s="18">
        <v>14</v>
      </c>
      <c r="B15" s="1">
        <v>114</v>
      </c>
      <c r="C15" s="1" t="s">
        <v>53</v>
      </c>
      <c r="D15" s="1" t="s">
        <v>54</v>
      </c>
      <c r="E15" s="1" t="s">
        <v>55</v>
      </c>
      <c r="F15" s="1" t="s">
        <v>26</v>
      </c>
      <c r="G15" s="1">
        <v>72</v>
      </c>
      <c r="H15" s="1">
        <v>75</v>
      </c>
      <c r="I15" s="1">
        <v>71</v>
      </c>
      <c r="J15" s="1">
        <v>73</v>
      </c>
      <c r="K15" s="1">
        <v>74</v>
      </c>
      <c r="L15" s="19" t="e" vm="14">
        <v>#VALUE!</v>
      </c>
    </row>
    <row r="16" spans="1:12" ht="45.6" customHeight="1" thickBot="1" x14ac:dyDescent="0.35">
      <c r="A16" s="21">
        <v>15</v>
      </c>
      <c r="B16" s="22">
        <v>115</v>
      </c>
      <c r="C16" s="22" t="s">
        <v>56</v>
      </c>
      <c r="D16" s="22" t="s">
        <v>57</v>
      </c>
      <c r="E16" s="22" t="s">
        <v>58</v>
      </c>
      <c r="F16" s="22" t="s">
        <v>14</v>
      </c>
      <c r="G16" s="22">
        <v>81</v>
      </c>
      <c r="H16" s="22">
        <v>83</v>
      </c>
      <c r="I16" s="22">
        <v>55</v>
      </c>
      <c r="J16" s="22">
        <v>85</v>
      </c>
      <c r="K16" s="22">
        <v>86</v>
      </c>
      <c r="L16" s="23" t="e" vm="15">
        <v>#VALUE!</v>
      </c>
    </row>
  </sheetData>
  <pageMargins left="0.7" right="0.7" top="0.75" bottom="0.75" header="0.3" footer="0.3"/>
  <ignoredErrors>
    <ignoredError sqref="F2:F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BD6D-94DD-41C4-912B-5E126F357BD5}">
  <sheetPr>
    <tabColor theme="8"/>
  </sheetPr>
  <dimension ref="A1:U28"/>
  <sheetViews>
    <sheetView tabSelected="1" workbookViewId="0">
      <selection activeCell="M4" sqref="M4:P7"/>
    </sheetView>
  </sheetViews>
  <sheetFormatPr defaultRowHeight="14.4" x14ac:dyDescent="0.3"/>
  <cols>
    <col min="2" max="2" width="10.5546875" customWidth="1"/>
    <col min="3" max="3" width="10.33203125" customWidth="1"/>
    <col min="4" max="4" width="11.109375" customWidth="1"/>
    <col min="5" max="5" width="13.5546875" customWidth="1"/>
    <col min="6" max="6" width="15" customWidth="1"/>
    <col min="7" max="7" width="14" bestFit="1" customWidth="1"/>
    <col min="8" max="8" width="10.21875" bestFit="1" customWidth="1"/>
    <col min="9" max="9" width="6.6640625" customWidth="1"/>
    <col min="10" max="11" width="14.5546875" bestFit="1" customWidth="1"/>
    <col min="12" max="12" width="9.44140625" customWidth="1"/>
    <col min="13" max="13" width="6.77734375" customWidth="1"/>
    <col min="14" max="14" width="4" customWidth="1"/>
    <col min="15" max="15" width="0.33203125" customWidth="1"/>
    <col min="16" max="16" width="2.77734375" customWidth="1"/>
    <col min="17" max="17" width="3.21875" customWidth="1"/>
    <col min="18" max="18" width="5.1093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U3" s="3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4" t="e" cm="1" vm="16">
        <f t="array" ref="M4">image</f>
        <v>#VALUE!</v>
      </c>
      <c r="N4" s="14"/>
      <c r="O4" s="14"/>
      <c r="P4" s="14"/>
      <c r="Q4" s="2"/>
      <c r="R4" s="2"/>
    </row>
    <row r="5" spans="1:2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14"/>
      <c r="Q5" s="2"/>
      <c r="R5" s="2"/>
    </row>
    <row r="6" spans="1:2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4"/>
      <c r="N6" s="14"/>
      <c r="O6" s="14"/>
      <c r="P6" s="14"/>
      <c r="Q6" s="2"/>
      <c r="R6" s="2"/>
    </row>
    <row r="7" spans="1:2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4"/>
      <c r="N7" s="14"/>
      <c r="O7" s="14"/>
      <c r="P7" s="14"/>
      <c r="Q7" s="2"/>
      <c r="R7" s="2"/>
    </row>
    <row r="8" spans="1:21" ht="15.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/>
    </row>
    <row r="9" spans="1:2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1" x14ac:dyDescent="0.3">
      <c r="A10" s="2"/>
      <c r="B10" s="2"/>
      <c r="C10" s="2">
        <v>108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1" x14ac:dyDescent="0.3">
      <c r="A12" s="2"/>
      <c r="B12" s="2"/>
      <c r="C12" s="5" t="str">
        <f>VLOOKUP($C$10,'student data'!$B$2:$K$16,5,0)</f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1" x14ac:dyDescent="0.3">
      <c r="A14" s="2"/>
      <c r="B14" s="2"/>
      <c r="C14" s="5" t="str">
        <f>VLOOKUP($C$10,'student data'!$B$2:$K$16,2,0)</f>
        <v>Vikram Joshi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1" x14ac:dyDescent="0.3">
      <c r="A16" s="2"/>
      <c r="B16" s="2"/>
      <c r="C16" s="6" t="str">
        <f>VLOOKUP($C$10,'student data'!$B$2:$K$16,3,0)</f>
        <v>Ravi Joshi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5" t="str">
        <f>VLOOKUP($C$10,'student data'!$B$2:$K$16,4,0)</f>
        <v>2009-07-07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8" t="s">
        <v>59</v>
      </c>
      <c r="D20" s="8" t="s">
        <v>60</v>
      </c>
      <c r="E20" s="8" t="s">
        <v>61</v>
      </c>
      <c r="F20" s="8" t="s">
        <v>62</v>
      </c>
      <c r="G20" s="8" t="s">
        <v>63</v>
      </c>
      <c r="H20" s="8" t="s">
        <v>64</v>
      </c>
      <c r="I20" s="10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8" t="s">
        <v>6</v>
      </c>
      <c r="D21" s="9">
        <v>100</v>
      </c>
      <c r="E21" s="9">
        <v>45</v>
      </c>
      <c r="F21" s="9">
        <f>VLOOKUP($C$10,'student data'!$B$2:$K$16,MATCH('report card'!C21,'student data'!$B$1:$K$1,0),0)</f>
        <v>73</v>
      </c>
      <c r="G21" s="12">
        <f>F21/D21</f>
        <v>0.73</v>
      </c>
      <c r="H21" s="9" t="str">
        <f>IF(G21&gt;=60%,"pass","fail")</f>
        <v>pass</v>
      </c>
      <c r="I21" s="10"/>
      <c r="J21" s="2"/>
      <c r="K21" s="2"/>
      <c r="L21" s="2"/>
      <c r="M21" s="2"/>
      <c r="N21" s="2"/>
      <c r="O21" s="10"/>
      <c r="P21" s="10"/>
      <c r="Q21" s="10"/>
      <c r="R21" s="2"/>
    </row>
    <row r="22" spans="1:18" x14ac:dyDescent="0.3">
      <c r="A22" s="2"/>
      <c r="B22" s="2"/>
      <c r="C22" s="8" t="s">
        <v>7</v>
      </c>
      <c r="D22" s="9">
        <v>100</v>
      </c>
      <c r="E22" s="9">
        <v>55</v>
      </c>
      <c r="F22" s="9">
        <f>VLOOKUP($C$10,'student data'!$B$2:$K$16,MATCH('report card'!C22,'student data'!$B$1:$K$1,0),0)</f>
        <v>22</v>
      </c>
      <c r="G22" s="12">
        <f t="shared" ref="G22:G25" si="0">F22/D22</f>
        <v>0.22</v>
      </c>
      <c r="H22" s="9" t="str">
        <f t="shared" ref="H22:H25" si="1">IF(G22&gt;=60%,"pass","fail")</f>
        <v>fail</v>
      </c>
      <c r="I22" s="10"/>
      <c r="J22" s="10"/>
      <c r="K22" s="8" t="s">
        <v>60</v>
      </c>
      <c r="L22" s="11">
        <f>SUM(D21:D25)</f>
        <v>500</v>
      </c>
      <c r="M22" s="11"/>
      <c r="N22" s="2"/>
      <c r="O22" s="10"/>
      <c r="P22" s="10"/>
      <c r="Q22" s="10"/>
      <c r="R22" s="2"/>
    </row>
    <row r="23" spans="1:18" x14ac:dyDescent="0.3">
      <c r="A23" s="2"/>
      <c r="B23" s="2"/>
      <c r="C23" s="8" t="s">
        <v>8</v>
      </c>
      <c r="D23" s="9">
        <v>100</v>
      </c>
      <c r="E23" s="9">
        <v>60</v>
      </c>
      <c r="F23" s="9">
        <f>VLOOKUP($C$10,'student data'!$B$2:$K$16,MATCH('report card'!C23,'student data'!$B$1:$K$1,0),0)</f>
        <v>10</v>
      </c>
      <c r="G23" s="12">
        <f t="shared" si="0"/>
        <v>0.1</v>
      </c>
      <c r="H23" s="9" t="str">
        <f t="shared" si="1"/>
        <v>fail</v>
      </c>
      <c r="I23" s="10"/>
      <c r="J23" s="10"/>
      <c r="K23" s="8" t="s">
        <v>65</v>
      </c>
      <c r="L23" s="11">
        <f>SUM(F21:F25)</f>
        <v>198</v>
      </c>
      <c r="M23" s="11"/>
      <c r="N23" s="2"/>
      <c r="O23" s="10"/>
      <c r="P23" s="10"/>
      <c r="Q23" s="10"/>
      <c r="R23" s="2"/>
    </row>
    <row r="24" spans="1:18" x14ac:dyDescent="0.3">
      <c r="A24" s="2"/>
      <c r="B24" s="2"/>
      <c r="C24" s="8" t="s">
        <v>9</v>
      </c>
      <c r="D24" s="9">
        <v>100</v>
      </c>
      <c r="E24" s="9">
        <v>65</v>
      </c>
      <c r="F24" s="9">
        <f>VLOOKUP($C$10,'student data'!$B$2:$K$16,MATCH('report card'!C24,'student data'!$B$1:$K$1,0),0)</f>
        <v>15</v>
      </c>
      <c r="G24" s="12">
        <f t="shared" si="0"/>
        <v>0.15</v>
      </c>
      <c r="H24" s="9" t="str">
        <f t="shared" si="1"/>
        <v>fail</v>
      </c>
      <c r="I24" s="10"/>
      <c r="J24" s="10"/>
      <c r="K24" s="8" t="s">
        <v>63</v>
      </c>
      <c r="L24" s="13">
        <f>L23/L22</f>
        <v>0.39600000000000002</v>
      </c>
      <c r="M24" s="13"/>
      <c r="N24" s="2"/>
      <c r="O24" s="10"/>
      <c r="P24" s="10"/>
      <c r="Q24" s="10"/>
      <c r="R24" s="2"/>
    </row>
    <row r="25" spans="1:18" x14ac:dyDescent="0.3">
      <c r="A25" s="2"/>
      <c r="B25" s="2"/>
      <c r="C25" s="8" t="s">
        <v>10</v>
      </c>
      <c r="D25" s="9">
        <v>100</v>
      </c>
      <c r="E25" s="9">
        <v>45</v>
      </c>
      <c r="F25" s="9">
        <f>VLOOKUP($C$10,'student data'!$B$2:$K$16,MATCH('report card'!C25,'student data'!$B$1:$K$1,0),0)</f>
        <v>78</v>
      </c>
      <c r="G25" s="12">
        <f t="shared" si="0"/>
        <v>0.78</v>
      </c>
      <c r="H25" s="9" t="str">
        <f t="shared" si="1"/>
        <v>pass</v>
      </c>
      <c r="I25" s="10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10"/>
      <c r="D26" s="10"/>
      <c r="E26" s="10"/>
      <c r="F26" s="10"/>
      <c r="G26" s="10"/>
      <c r="H26" s="10"/>
      <c r="I26" s="10"/>
      <c r="J26" s="2"/>
      <c r="K26" s="7" t="s">
        <v>66</v>
      </c>
      <c r="L26" s="2" t="str">
        <f>IF(L24&gt;=60%,"pass","fail")</f>
        <v>fail</v>
      </c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mergeCells count="4">
    <mergeCell ref="L22:M22"/>
    <mergeCell ref="L23:M23"/>
    <mergeCell ref="L24:M24"/>
    <mergeCell ref="M4:P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F47EAF-4A75-4541-9DCB-72D3FAA98611}">
          <x14:formula1>
            <xm:f>'student data'!$B$2:$B$16</xm:f>
          </x14:formula1>
          <xm:sqref>C10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report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Kaushal</dc:creator>
  <cp:lastModifiedBy>Arpita Kaushal</cp:lastModifiedBy>
  <dcterms:created xsi:type="dcterms:W3CDTF">2025-04-25T15:55:18Z</dcterms:created>
  <dcterms:modified xsi:type="dcterms:W3CDTF">2025-04-26T10:14:08Z</dcterms:modified>
</cp:coreProperties>
</file>