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Arpit's File\Portfolio Project\"/>
    </mc:Choice>
  </mc:AlternateContent>
  <xr:revisionPtr revIDLastSave="0" documentId="13_ncr:1_{0D0B1626-2D64-4D68-8E69-9115EA968036}" xr6:coauthVersionLast="47" xr6:coauthVersionMax="47" xr10:uidLastSave="{00000000-0000-0000-0000-000000000000}"/>
  <bookViews>
    <workbookView xWindow="-120" yWindow="-120" windowWidth="29040" windowHeight="15720" activeTab="2" xr2:uid="{26D4546B-D2A1-4444-8EAF-A6228F96F0C1}"/>
  </bookViews>
  <sheets>
    <sheet name="Data" sheetId="2" r:id="rId1"/>
    <sheet name="pivot" sheetId="6" r:id="rId2"/>
    <sheet name="Call Centre Dashboard" sheetId="5" r:id="rId3"/>
    <sheet name="Assets" sheetId="4" r:id="rId4"/>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42" r:id="rId9"/>
    <pivotCache cacheId="45" r:id="rId10"/>
    <pivotCache cacheId="48" r:id="rId11"/>
    <pivotCache cacheId="51" r:id="rId12"/>
    <pivotCache cacheId="5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8" i="6" l="1"/>
  <c r="M30" i="5" s="1"/>
  <c r="G59" i="6"/>
  <c r="G62" i="6" s="1"/>
  <c r="G67" i="6" s="1"/>
  <c r="M36" i="5" s="1"/>
  <c r="G58" i="6"/>
  <c r="G61" i="6" s="1"/>
  <c r="G66" i="6" s="1"/>
  <c r="M35" i="5" s="1"/>
  <c r="G57" i="6"/>
  <c r="G65" i="6" s="1"/>
  <c r="M34" i="5" s="1"/>
  <c r="Q18" i="5" a="1"/>
  <c r="Q18" i="5" s="1"/>
  <c r="P19" i="5" a="1"/>
  <c r="P19" i="5" s="1"/>
  <c r="I44" i="6"/>
  <c r="I48" i="6" s="1"/>
  <c r="E47" i="6" a="1"/>
  <c r="E47" i="6" s="1"/>
  <c r="K4" i="2" a="1"/>
  <c r="K4" i="2"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s="1"/>
  <c r="K35" i="2" a="1"/>
  <c r="K35" i="2"/>
  <c r="K36" i="2" a="1"/>
  <c r="K36" i="2" s="1"/>
  <c r="K37" i="2" a="1"/>
  <c r="K37" i="2" s="1"/>
  <c r="K38" i="2" a="1"/>
  <c r="K38" i="2" s="1"/>
  <c r="K39" i="2" a="1"/>
  <c r="K39" i="2" s="1"/>
  <c r="K40" i="2" a="1"/>
  <c r="K40" i="2"/>
  <c r="K41" i="2" a="1"/>
  <c r="K41" i="2" s="1"/>
  <c r="K42" i="2" a="1"/>
  <c r="K42" i="2" s="1"/>
  <c r="K43" i="2" a="1"/>
  <c r="K43" i="2" s="1"/>
  <c r="K44" i="2" a="1"/>
  <c r="K44" i="2" s="1"/>
  <c r="K45" i="2" a="1"/>
  <c r="K45" i="2" s="1"/>
  <c r="K46" i="2" a="1"/>
  <c r="K46" i="2" s="1"/>
  <c r="K47" i="2" a="1"/>
  <c r="K47" i="2" s="1"/>
  <c r="K48" i="2" a="1"/>
  <c r="K48" i="2" s="1"/>
  <c r="K49" i="2" a="1"/>
  <c r="K49" i="2" s="1"/>
  <c r="K50" i="2" a="1"/>
  <c r="K50" i="2" s="1"/>
  <c r="K51" i="2" a="1"/>
  <c r="K51" i="2" s="1"/>
  <c r="K52" i="2" a="1"/>
  <c r="K52" i="2" s="1"/>
  <c r="K53" i="2" a="1"/>
  <c r="K53" i="2" s="1"/>
  <c r="K54" i="2" a="1"/>
  <c r="K54" i="2" s="1"/>
  <c r="K55" i="2" a="1"/>
  <c r="K55" i="2" s="1"/>
  <c r="K56" i="2" a="1"/>
  <c r="K56" i="2" s="1"/>
  <c r="K57" i="2" a="1"/>
  <c r="K57" i="2" s="1"/>
  <c r="K58" i="2" a="1"/>
  <c r="K58" i="2" s="1"/>
  <c r="K59" i="2" a="1"/>
  <c r="K59" i="2" s="1"/>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s="1"/>
  <c r="K77" i="2" a="1"/>
  <c r="K77" i="2" s="1"/>
  <c r="K78" i="2" a="1"/>
  <c r="K78" i="2" s="1"/>
  <c r="K79" i="2" a="1"/>
  <c r="K79" i="2" s="1"/>
  <c r="K80" i="2" a="1"/>
  <c r="K80" i="2" s="1"/>
  <c r="K81" i="2" a="1"/>
  <c r="K81" i="2" s="1"/>
  <c r="K82" i="2" a="1"/>
  <c r="K82" i="2" s="1"/>
  <c r="K83" i="2" a="1"/>
  <c r="K83" i="2"/>
  <c r="K84" i="2" a="1"/>
  <c r="K84" i="2" s="1"/>
  <c r="K85" i="2" a="1"/>
  <c r="K85" i="2" s="1"/>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s="1"/>
  <c r="K101" i="2" a="1"/>
  <c r="K101" i="2" s="1"/>
  <c r="K102" i="2" a="1"/>
  <c r="K102" i="2" s="1"/>
  <c r="K103" i="2" a="1"/>
  <c r="K103" i="2"/>
  <c r="K104" i="2" a="1"/>
  <c r="K104" i="2" s="1"/>
  <c r="K105" i="2" a="1"/>
  <c r="K105" i="2" s="1"/>
  <c r="K106" i="2" a="1"/>
  <c r="K106" i="2" s="1"/>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s="1"/>
  <c r="K119" i="2" a="1"/>
  <c r="K119" i="2" s="1"/>
  <c r="K120" i="2" a="1"/>
  <c r="K120" i="2" s="1"/>
  <c r="K121" i="2" a="1"/>
  <c r="K121" i="2" s="1"/>
  <c r="K122" i="2" a="1"/>
  <c r="K122" i="2" s="1"/>
  <c r="K123" i="2" a="1"/>
  <c r="K123" i="2" s="1"/>
  <c r="K124" i="2" a="1"/>
  <c r="K124" i="2"/>
  <c r="K125" i="2" a="1"/>
  <c r="K125" i="2" s="1"/>
  <c r="K126" i="2" a="1"/>
  <c r="K126" i="2" s="1"/>
  <c r="K127" i="2" a="1"/>
  <c r="K127" i="2" s="1"/>
  <c r="K128" i="2" a="1"/>
  <c r="K128" i="2" s="1"/>
  <c r="K129" i="2" a="1"/>
  <c r="K129" i="2" s="1"/>
  <c r="K130" i="2" a="1"/>
  <c r="K130" i="2" s="1"/>
  <c r="K131" i="2" a="1"/>
  <c r="K131" i="2" s="1"/>
  <c r="K132" i="2" a="1"/>
  <c r="K132" i="2" s="1"/>
  <c r="K133" i="2" a="1"/>
  <c r="K133" i="2" s="1"/>
  <c r="K134" i="2" a="1"/>
  <c r="K134" i="2" s="1"/>
  <c r="K135" i="2" a="1"/>
  <c r="K135" i="2" s="1"/>
  <c r="K136" i="2" a="1"/>
  <c r="K136" i="2" s="1"/>
  <c r="K137" i="2" a="1"/>
  <c r="K137" i="2"/>
  <c r="K138" i="2" a="1"/>
  <c r="K138" i="2" s="1"/>
  <c r="K139" i="2" a="1"/>
  <c r="K139" i="2" s="1"/>
  <c r="K140" i="2" a="1"/>
  <c r="K140" i="2" s="1"/>
  <c r="K141" i="2" a="1"/>
  <c r="K141" i="2" s="1"/>
  <c r="K142" i="2" a="1"/>
  <c r="K142" i="2" s="1"/>
  <c r="K143" i="2" a="1"/>
  <c r="K143" i="2" s="1"/>
  <c r="K144" i="2" a="1"/>
  <c r="K144" i="2" s="1"/>
  <c r="K145" i="2" a="1"/>
  <c r="K145" i="2" s="1"/>
  <c r="K146" i="2" a="1"/>
  <c r="K146" i="2" s="1"/>
  <c r="K147" i="2" a="1"/>
  <c r="K147" i="2" s="1"/>
  <c r="K148" i="2" a="1"/>
  <c r="K148" i="2" s="1"/>
  <c r="K149" i="2" a="1"/>
  <c r="K149" i="2" s="1"/>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s="1"/>
  <c r="K161" i="2" a="1"/>
  <c r="K161" i="2" s="1"/>
  <c r="K162" i="2" a="1"/>
  <c r="K162" i="2" s="1"/>
  <c r="K163" i="2" a="1"/>
  <c r="K163" i="2" s="1"/>
  <c r="K164" i="2" a="1"/>
  <c r="K164" i="2" s="1"/>
  <c r="K165" i="2" a="1"/>
  <c r="K165" i="2" s="1"/>
  <c r="K166" i="2" a="1"/>
  <c r="K166" i="2" s="1"/>
  <c r="K167" i="2" a="1"/>
  <c r="K167" i="2" s="1"/>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s="1"/>
  <c r="K179" i="2" a="1"/>
  <c r="K179" i="2" s="1"/>
  <c r="K180" i="2" a="1"/>
  <c r="K180" i="2" s="1"/>
  <c r="K181" i="2" a="1"/>
  <c r="K181" i="2" s="1"/>
  <c r="K182" i="2" a="1"/>
  <c r="K182" i="2"/>
  <c r="K183" i="2" a="1"/>
  <c r="K183" i="2" s="1"/>
  <c r="K184" i="2" a="1"/>
  <c r="K184" i="2" s="1"/>
  <c r="K185" i="2" a="1"/>
  <c r="K185" i="2" s="1"/>
  <c r="K186" i="2" a="1"/>
  <c r="K186" i="2" s="1"/>
  <c r="K187" i="2" a="1"/>
  <c r="K187" i="2" s="1"/>
  <c r="K188" i="2" a="1"/>
  <c r="K188" i="2" s="1"/>
  <c r="K189" i="2" a="1"/>
  <c r="K189" i="2" s="1"/>
  <c r="K190" i="2" a="1"/>
  <c r="K190" i="2" s="1"/>
  <c r="K191" i="2" a="1"/>
  <c r="K191" i="2" s="1"/>
  <c r="K192" i="2" a="1"/>
  <c r="K192" i="2" s="1"/>
  <c r="K193" i="2" a="1"/>
  <c r="K193" i="2"/>
  <c r="K194" i="2" a="1"/>
  <c r="K194" i="2" s="1"/>
  <c r="K195" i="2" a="1"/>
  <c r="K195" i="2" s="1"/>
  <c r="K196" i="2" a="1"/>
  <c r="K196" i="2" s="1"/>
  <c r="K197" i="2" a="1"/>
  <c r="K197" i="2" s="1"/>
  <c r="K198" i="2" a="1"/>
  <c r="K198" i="2" s="1"/>
  <c r="K199" i="2" a="1"/>
  <c r="K199" i="2" s="1"/>
  <c r="K200" i="2" a="1"/>
  <c r="K200" i="2" s="1"/>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s="1"/>
  <c r="K219" i="2" a="1"/>
  <c r="K219" i="2" s="1"/>
  <c r="K220" i="2" a="1"/>
  <c r="K220" i="2" s="1"/>
  <c r="K221" i="2" a="1"/>
  <c r="K221" i="2" s="1"/>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s="1"/>
  <c r="K502" i="2" a="1"/>
  <c r="K502" i="2" s="1"/>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s="1"/>
  <c r="K514" i="2" a="1"/>
  <c r="K514" i="2" s="1"/>
  <c r="K515" i="2" a="1"/>
  <c r="K515" i="2" s="1"/>
  <c r="K516" i="2" a="1"/>
  <c r="K516" i="2" s="1"/>
  <c r="K517" i="2" a="1"/>
  <c r="K517" i="2" s="1"/>
  <c r="K518" i="2" a="1"/>
  <c r="K518" i="2" s="1"/>
  <c r="K519" i="2" a="1"/>
  <c r="K519" i="2" s="1"/>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s="1"/>
  <c r="K545" i="2" a="1"/>
  <c r="K545" i="2" s="1"/>
  <c r="K546" i="2" a="1"/>
  <c r="K546" i="2"/>
  <c r="K547" i="2" a="1"/>
  <c r="K547" i="2" s="1"/>
  <c r="K548" i="2" a="1"/>
  <c r="K548" i="2" s="1"/>
  <c r="K549" i="2" a="1"/>
  <c r="K549" i="2"/>
  <c r="K550" i="2" a="1"/>
  <c r="K550" i="2" s="1"/>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s="1"/>
  <c r="K563" i="2" a="1"/>
  <c r="K563" i="2" s="1"/>
  <c r="K564" i="2" a="1"/>
  <c r="K564" i="2" s="1"/>
  <c r="K565" i="2" a="1"/>
  <c r="K565" i="2" s="1"/>
  <c r="K566" i="2" a="1"/>
  <c r="K566" i="2" s="1"/>
  <c r="K567" i="2" a="1"/>
  <c r="K567" i="2"/>
  <c r="K568" i="2" a="1"/>
  <c r="K568" i="2" s="1"/>
  <c r="K569" i="2" a="1"/>
  <c r="K569" i="2" s="1"/>
  <c r="K570" i="2" a="1"/>
  <c r="K570" i="2" s="1"/>
  <c r="K571" i="2" a="1"/>
  <c r="K571" i="2" s="1"/>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s="1"/>
  <c r="K599" i="2" a="1"/>
  <c r="K599" i="2" s="1"/>
  <c r="K600" i="2" a="1"/>
  <c r="K600" i="2" s="1"/>
  <c r="K601" i="2" a="1"/>
  <c r="K601" i="2" s="1"/>
  <c r="K602" i="2" a="1"/>
  <c r="K602" i="2" s="1"/>
  <c r="K603" i="2" a="1"/>
  <c r="K603" i="2" s="1"/>
  <c r="K604" i="2" a="1"/>
  <c r="K604" i="2"/>
  <c r="K605" i="2" a="1"/>
  <c r="K605" i="2" s="1"/>
  <c r="K606" i="2" a="1"/>
  <c r="K606" i="2" s="1"/>
  <c r="K607" i="2" a="1"/>
  <c r="K607" i="2" s="1"/>
  <c r="K608" i="2" a="1"/>
  <c r="K608" i="2" s="1"/>
  <c r="K609" i="2" a="1"/>
  <c r="K609" i="2" s="1"/>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s="1"/>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s="1"/>
  <c r="K653" i="2" a="1"/>
  <c r="K653" i="2" s="1"/>
  <c r="K654" i="2" a="1"/>
  <c r="K654" i="2"/>
  <c r="K655" i="2" a="1"/>
  <c r="K655" i="2" s="1"/>
  <c r="K656" i="2" a="1"/>
  <c r="K656" i="2" s="1"/>
  <c r="K657" i="2" a="1"/>
  <c r="K657" i="2" s="1"/>
  <c r="K658" i="2" a="1"/>
  <c r="K658" i="2" s="1"/>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s="1"/>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s="1"/>
  <c r="K691" i="2" a="1"/>
  <c r="K691" i="2" s="1"/>
  <c r="K692" i="2" a="1"/>
  <c r="K692" i="2" s="1"/>
  <c r="K693" i="2" a="1"/>
  <c r="K693" i="2" s="1"/>
  <c r="K694" i="2" a="1"/>
  <c r="K694" i="2" s="1"/>
  <c r="K695" i="2" a="1"/>
  <c r="K695" i="2" s="1"/>
  <c r="K696" i="2" a="1"/>
  <c r="K696" i="2" s="1"/>
  <c r="K697" i="2" a="1"/>
  <c r="K697" i="2" s="1"/>
  <c r="K698" i="2" a="1"/>
  <c r="K698" i="2" s="1"/>
  <c r="K699" i="2" a="1"/>
  <c r="K699" i="2" s="1"/>
  <c r="K700" i="2" a="1"/>
  <c r="K700" i="2" s="1"/>
  <c r="K701" i="2" a="1"/>
  <c r="K701" i="2" s="1"/>
  <c r="K702" i="2" a="1"/>
  <c r="K702" i="2" s="1"/>
  <c r="K703" i="2" a="1"/>
  <c r="K703" i="2" s="1"/>
  <c r="K704" i="2" a="1"/>
  <c r="K704" i="2" s="1"/>
  <c r="K705" i="2" a="1"/>
  <c r="K705" i="2"/>
  <c r="K706" i="2" a="1"/>
  <c r="K706" i="2"/>
  <c r="K707" i="2" a="1"/>
  <c r="K707" i="2" s="1"/>
  <c r="K708" i="2" a="1"/>
  <c r="K708" i="2" s="1"/>
  <c r="K709" i="2" a="1"/>
  <c r="K709" i="2" s="1"/>
  <c r="K710" i="2" a="1"/>
  <c r="K710" i="2" s="1"/>
  <c r="K711" i="2" a="1"/>
  <c r="K711" i="2" s="1"/>
  <c r="K712" i="2" a="1"/>
  <c r="K712" i="2" s="1"/>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s="1"/>
  <c r="K725" i="2" a="1"/>
  <c r="K725" i="2" s="1"/>
  <c r="K726" i="2" a="1"/>
  <c r="K726" i="2" s="1"/>
  <c r="K727" i="2" a="1"/>
  <c r="K727" i="2" s="1"/>
  <c r="K728" i="2" a="1"/>
  <c r="K728" i="2" s="1"/>
  <c r="K729" i="2" a="1"/>
  <c r="K729" i="2" s="1"/>
  <c r="K730" i="2" a="1"/>
  <c r="K730" i="2" s="1"/>
  <c r="K731" i="2" a="1"/>
  <c r="K731" i="2" s="1"/>
  <c r="K732" i="2" a="1"/>
  <c r="K732" i="2" s="1"/>
  <c r="K733" i="2" a="1"/>
  <c r="K733" i="2" s="1"/>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s="1"/>
  <c r="K745" i="2" a="1"/>
  <c r="K745" i="2" s="1"/>
  <c r="K746" i="2" a="1"/>
  <c r="K746" i="2" s="1"/>
  <c r="K747" i="2" a="1"/>
  <c r="K747" i="2" s="1"/>
  <c r="K748" i="2" a="1"/>
  <c r="K748" i="2" s="1"/>
  <c r="K749" i="2" a="1"/>
  <c r="K749" i="2" s="1"/>
  <c r="K750" i="2" a="1"/>
  <c r="K750" i="2" s="1"/>
  <c r="K751" i="2" a="1"/>
  <c r="K751" i="2" s="1"/>
  <c r="K752" i="2" a="1"/>
  <c r="K752" i="2" s="1"/>
  <c r="K753" i="2" a="1"/>
  <c r="K753" i="2" s="1"/>
  <c r="K754" i="2" a="1"/>
  <c r="K754" i="2" s="1"/>
  <c r="K755" i="2" a="1"/>
  <c r="K755" i="2" s="1"/>
  <c r="K756" i="2" a="1"/>
  <c r="K756" i="2" s="1"/>
  <c r="K757" i="2" a="1"/>
  <c r="K757" i="2" s="1"/>
  <c r="K758" i="2" a="1"/>
  <c r="K758" i="2" s="1"/>
  <c r="K759" i="2" a="1"/>
  <c r="K759" i="2" s="1"/>
  <c r="K760" i="2" a="1"/>
  <c r="K760" i="2" s="1"/>
  <c r="K761" i="2" a="1"/>
  <c r="K761" i="2" s="1"/>
  <c r="K762" i="2" a="1"/>
  <c r="K762" i="2" s="1"/>
  <c r="K763" i="2" a="1"/>
  <c r="K763" i="2" s="1"/>
  <c r="K764" i="2" a="1"/>
  <c r="K764" i="2" s="1"/>
  <c r="K765" i="2" a="1"/>
  <c r="K765" i="2"/>
  <c r="K766" i="2" a="1"/>
  <c r="K766" i="2" s="1"/>
  <c r="K767" i="2" a="1"/>
  <c r="K767" i="2" s="1"/>
  <c r="K768" i="2" a="1"/>
  <c r="K768" i="2" s="1"/>
  <c r="K769" i="2" a="1"/>
  <c r="K769" i="2" s="1"/>
  <c r="K770" i="2" a="1"/>
  <c r="K770" i="2" s="1"/>
  <c r="K771" i="2" a="1"/>
  <c r="K771" i="2" s="1"/>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s="1"/>
  <c r="K784" i="2" a="1"/>
  <c r="K784" i="2" s="1"/>
  <c r="K785" i="2" a="1"/>
  <c r="K785" i="2" s="1"/>
  <c r="K786" i="2" a="1"/>
  <c r="K786" i="2" s="1"/>
  <c r="K787" i="2" a="1"/>
  <c r="K787" i="2" s="1"/>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s="1"/>
  <c r="K799" i="2" a="1"/>
  <c r="K799" i="2" s="1"/>
  <c r="K800" i="2" a="1"/>
  <c r="K800" i="2" s="1"/>
  <c r="K801" i="2" a="1"/>
  <c r="K801" i="2" s="1"/>
  <c r="K802" i="2" a="1"/>
  <c r="K802" i="2" s="1"/>
  <c r="K803" i="2" a="1"/>
  <c r="K803" i="2" s="1"/>
  <c r="K804" i="2" a="1"/>
  <c r="K804" i="2" s="1"/>
  <c r="K805" i="2" a="1"/>
  <c r="K805" i="2" s="1"/>
  <c r="K806" i="2" a="1"/>
  <c r="K806" i="2" s="1"/>
  <c r="K807" i="2" a="1"/>
  <c r="K807" i="2" s="1"/>
  <c r="K808" i="2" a="1"/>
  <c r="K808" i="2" s="1"/>
  <c r="K809" i="2" a="1"/>
  <c r="K809" i="2" s="1"/>
  <c r="K810" i="2" a="1"/>
  <c r="K810" i="2" s="1"/>
  <c r="K811" i="2" a="1"/>
  <c r="K811" i="2" s="1"/>
  <c r="K812" i="2" a="1"/>
  <c r="K812" i="2" s="1"/>
  <c r="K813" i="2" a="1"/>
  <c r="K813" i="2" s="1"/>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s="1"/>
  <c r="K988" i="2" a="1"/>
  <c r="K988" i="2" s="1"/>
  <c r="K989" i="2" a="1"/>
  <c r="K989" i="2" s="1"/>
  <c r="K990" i="2" a="1"/>
  <c r="K990" i="2"/>
  <c r="K991" i="2" a="1"/>
  <c r="K991" i="2" s="1"/>
  <c r="K992" i="2" a="1"/>
  <c r="K992" i="2" s="1"/>
  <c r="K993" i="2" a="1"/>
  <c r="K993" i="2" s="1"/>
  <c r="K994" i="2" a="1"/>
  <c r="K994" i="2" s="1"/>
  <c r="K995" i="2" a="1"/>
  <c r="K995" i="2" s="1"/>
  <c r="K996" i="2" a="1"/>
  <c r="K996" i="2" s="1"/>
  <c r="K997" i="2" a="1"/>
  <c r="K997" i="2" s="1"/>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47" i="6" l="1"/>
  <c r="H47" i="6"/>
  <c r="H51" i="6"/>
  <c r="H50" i="6"/>
  <c r="H49" i="6"/>
  <c r="H48" i="6"/>
  <c r="I51" i="6"/>
  <c r="I50" i="6"/>
  <c r="I49"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08EE3B-DCD6-48D9-BAC6-20AB62F805E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FA3A84A-B150-41C8-B6F7-B45C55B77370}"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EB72679D-3E39-4E58-99E3-65BF8517CB47}"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<sst xmlns="http://schemas.openxmlformats.org/spreadsheetml/2006/main" count="3172" uniqueCount="1085">
  <si>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</si>
  <si>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</si>
  <si>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</si>
  <si>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</si>
  <si>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</si>
  <si>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</si>
  <si>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</si>
  <si>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</si>
  <si>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</si>
  <si>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</si>
  <si>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</si>
  <si>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</si>
  <si>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</si>
  <si>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</si>
  <si>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</si>
  <si>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</si>
  <si>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</si>
  <si>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</si>
  <si>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</si>
  <si>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</si>
  <si>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</si>
  <si>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</si>
  <si>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</si>
  <si>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</si>
  <si>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</si>
  <si>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</si>
  <si>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</si>
  <si>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</si>
  <si>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</si>
  <si>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</si>
  <si>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</si>
  <si>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</si>
  <si>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</si>
  <si>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</si>
  <si>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</si>
  <si>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</si>
  <si>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</si>
  <si>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</si>
  <si>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</si>
  <si>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</si>
  <si>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</si>
  <si>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</si>
  <si>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</si>
  <si>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</si>
  <si>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</si>
  <si>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</si>
  <si>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</si>
  <si>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</si>
  <si>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</si>
  <si>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</si>
  <si>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</si>
  <si>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</si>
  <si>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</si>
  <si>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</si>
  <si>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</si>
  <si>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</si>
  <si>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</si>
  <si>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</si>
  <si>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</si>
  <si>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</si>
  <si>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</si>
  <si>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</si>
  <si>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</si>
  <si>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</si>
  <si>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</si>
  <si>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</si>
  <si>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</si>
  <si>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</si>
  <si>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</si>
  <si>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</si>
  <si>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</si>
  <si>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</si>
  <si>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</si>
  <si>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</si>
  <si>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</si>
  <si>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</si>
  <si>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</si>
  <si>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</si>
  <si>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</si>
  <si>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</si>
  <si>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</si>
  <si>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</si>
  <si>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</si>
  <si>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</si>
  <si>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</si>
  <si>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</si>
  <si>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</si>
  <si>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</si>
  <si>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</si>
  <si>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</si>
  <si>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</si>
  <si>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</si>
  <si>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</si>
  <si>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</si>
  <si>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</si>
  <si>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</si>
  <si>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</si>
  <si>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</si>
  <si>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</si>
  <si>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</si>
  <si>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</si>
  <si>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</si>
  <si>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</si>
  <si>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</si>
  <si>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</si>
  <si>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</si>
  <si>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</si>
  <si>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</si>
  <si>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</si>
  <si>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</si>
  <si>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</si>
  <si>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</si>
  <si>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</si>
  <si>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</si>
  <si>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</si>
  <si>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</si>
  <si>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</si>
  <si>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</si>
  <si>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</si>
  <si>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</si>
  <si>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</si>
  <si>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</si>
  <si>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</si>
  <si>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</si>
  <si>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</si>
  <si>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</si>
  <si>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</si>
  <si>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</si>
  <si>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</si>
  <si>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</si>
  <si>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</si>
  <si>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</si>
  <si>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</si>
  <si>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</si>
  <si>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</si>
  <si>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</si>
  <si>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</si>
  <si>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</si>
  <si>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</si>
  <si>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</si>
  <si>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</si>
  <si>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</si>
  <si>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</si>
  <si>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</si>
  <si>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</si>
  <si>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</si>
  <si>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</si>
  <si>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</si>
  <si>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</si>
  <si>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</si>
  <si>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</si>
  <si>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</si>
  <si>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</si>
  <si>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</si>
  <si>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</si>
  <si>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</si>
  <si>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</si>
  <si>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</si>
  <si>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</si>
  <si>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</si>
  <si>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</si>
  <si>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</si>
  <si>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</si>
  <si>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</si>
  <si>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</si>
  <si>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</si>
  <si>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</si>
  <si>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</si>
  <si>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</si>
  <si>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</si>
  <si>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</si>
  <si>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</si>
  <si>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</si>
  <si>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</si>
  <si>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</si>
  <si>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</si>
  <si>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</si>
  <si>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</si>
  <si>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</si>
  <si>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</si>
  <si>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</si>
  <si>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</si>
  <si>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</si>
  <si>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</si>
  <si>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</si>
  <si>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</si>
  <si>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</si>
  <si>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</si>
  <si>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</si>
  <si>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</si>
  <si>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</si>
  <si>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</si>
  <si>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</si>
  <si>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</si>
  <si>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</si>
  <si>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</si>
  <si>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</si>
  <si>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</si>
  <si>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</si>
  <si>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</si>
  <si>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</si>
  <si>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</si>
  <si>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</si>
  <si>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</si>
  <si>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</si>
  <si>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</si>
  <si>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</si>
  <si>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</si>
  <si>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</si>
  <si>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</si>
  <si>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</si>
  <si>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</si>
  <si>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</si>
  <si>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</si>
  <si>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</si>
  <si>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</si>
  <si>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</si>
  <si>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</si>
  <si>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</si>
  <si>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</si>
  <si>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</si>
  <si>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</si>
  <si>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</si>
  <si>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</si>
  <si>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</si>
  <si>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</si>
  <si>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</si>
  <si>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</si>
  <si>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</si>
  <si>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</si>
  <si>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</si>
  <si>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</si>
  <si>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</si>
  <si>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</si>
  <si>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</si>
  <si>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</si>
  <si>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</si>
  <si>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</si>
  <si>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</si>
  <si>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</si>
  <si>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</si>
  <si>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</si>
  <si>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</si>
  <si>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</si>
  <si>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</si>
  <si>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</si>
  <si>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</si>
  <si>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</si>
  <si>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</si>
  <si>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</si>
  <si>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</si>
  <si>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</si>
  <si>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</si>
  <si>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</si>
  <si>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</si>
  <si>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</si>
  <si>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</si>
  <si>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</si>
  <si>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</si>
  <si>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</si>
  <si>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</si>
  <si>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</si>
  <si>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</si>
  <si>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</si>
  <si>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</si>
  <si>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</si>
  <si>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</si>
  <si>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</si>
  <si>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</si>
  <si>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</si>
  <si>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</si>
  <si>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</si>
  <si>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</si>
  <si>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</si>
  <si>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</si>
  <si>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</si>
  <si>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</si>
  <si>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</si>
  <si>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</si>
  <si>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</si>
  <si>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</si>
  <si>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</si>
  <si>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</si>
  <si>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</si>
  <si>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</si>
  <si>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</si>
  <si>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</si>
  <si>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</si>
  <si>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</si>
  <si>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</si>
  <si>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</si>
  <si>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</si>
  <si>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</si>
  <si>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</si>
  <si>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</si>
  <si>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</si>
  <si>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</si>
  <si>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</si>
  <si>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</si>
  <si>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</si>
  <si>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</si>
  <si>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</si>
  <si>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</si>
  <si>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</si>
  <si>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</si>
  <si>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</si>
  <si>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</si>
  <si>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</si>
  <si>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</si>
  <si>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</si>
  <si>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</si>
  <si>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</si>
  <si>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</si>
  <si>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</si>
  <si>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</si>
  <si>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</si>
  <si>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</si>
  <si>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</si>
  <si>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</si>
  <si>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</si>
  <si>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</si>
  <si>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</si>
  <si>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</si>
  <si>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</si>
  <si>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</si>
  <si>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</si>
  <si>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</si>
  <si>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</si>
  <si>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</si>
  <si>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</si>
  <si>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</si>
  <si>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</si>
  <si>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</si>
  <si>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</si>
  <si>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</si>
  <si>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</si>
  <si>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</si>
  <si>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</si>
  <si>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</si>
  <si>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</si>
  <si>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</si>
  <si>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</si>
  <si>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</si>
  <si>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</si>
  <si>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</si>
  <si>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</si>
  <si>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</si>
  <si>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</si>
  <si>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</si>
  <si>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</si>
  <si>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</si>
  <si>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</si>
  <si>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</si>
  <si>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</si>
  <si>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</si>
  <si>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</si>
  <si>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</si>
  <si>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</si>
  <si>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</si>
  <si>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</si>
  <si>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</si>
  <si>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</si>
  <si>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</si>
  <si>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</si>
  <si>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</si>
  <si>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</si>
  <si>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</si>
  <si>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</si>
  <si>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</si>
  <si>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</si>
  <si>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</si>
  <si>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</si>
  <si>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</si>
  <si>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</si>
  <si>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</si>
  <si>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</si>
  <si>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</si>
  <si>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</si>
  <si>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</si>
  <si>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</si>
  <si>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</si>
  <si>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</si>
  <si>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</si>
  <si>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</si>
  <si>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</si>
  <si>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</si>
  <si>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</si>
  <si>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</si>
  <si>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</si>
  <si>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</si>
  <si>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</si>
  <si>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</si>
  <si>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</si>
  <si>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</si>
  <si>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</si>
  <si>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</si>
  <si>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</si>
  <si>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</si>
  <si>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</si>
  <si>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</si>
  <si>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</si>
  <si>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</si>
  <si>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</si>
  <si>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</si>
  <si>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</si>
  <si>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</si>
  <si>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</si>
  <si>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</si>
  <si>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</si>
  <si>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</si>
  <si>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</si>
  <si>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</si>
  <si>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</si>
  <si>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</si>
  <si>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</si>
  <si>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</si>
  <si>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</si>
  <si>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</si>
  <si>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</si>
  <si>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</si>
  <si>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</si>
  <si>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</si>
  <si>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</si>
  <si>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</si>
  <si>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</si>
  <si>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</si>
  <si>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</si>
  <si>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</si>
  <si>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</si>
  <si>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</si>
  <si>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</si>
  <si>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</si>
  <si>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</si>
  <si>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</si>
  <si>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</si>
  <si>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</si>
  <si>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</si>
  <si>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</si>
  <si>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</si>
  <si>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</si>
  <si>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</si>
  <si>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</si>
  <si>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</si>
  <si>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</si>
  <si>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</si>
  <si>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</si>
  <si>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</si>
  <si>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</si>
  <si>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</si>
  <si>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</si>
  <si>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</si>
  <si>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</si>
  <si>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</si>
  <si>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</si>
  <si>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</si>
  <si>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</si>
  <si>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</si>
  <si>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</si>
  <si>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</si>
  <si>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</si>
  <si>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</si>
  <si>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</si>
  <si>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</si>
  <si>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</si>
  <si>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</si>
  <si>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</si>
  <si>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</si>
  <si>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</si>
  <si>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</si>
  <si>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</si>
  <si>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</si>
  <si>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</si>
  <si>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</si>
  <si>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</si>
  <si>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</si>
  <si>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</si>
  <si>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</si>
  <si>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</si>
  <si>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</si>
  <si>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</si>
  <si>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</si>
  <si>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</si>
  <si>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</si>
  <si>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</si>
  <si>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</si>
  <si>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</si>
  <si>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</si>
  <si>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</si>
  <si>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</si>
  <si>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</si>
  <si>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</si>
  <si>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</si>
  <si>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</si>
  <si>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</si>
  <si>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</si>
  <si>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</si>
  <si>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</si>
  <si>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</si>
  <si>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</si>
  <si>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</si>
  <si>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</si>
  <si>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</si>
  <si>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</si>
  <si>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</si>
  <si>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</si>
  <si>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</si>
  <si>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</si>
  <si>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</si>
  <si>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</si>
  <si>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</si>
  <si>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</si>
  <si>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</si>
  <si>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</si>
  <si>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</si>
  <si>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</si>
  <si>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</si>
  <si>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</si>
  <si>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</si>
  <si>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</si>
  <si>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</si>
  <si>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</si>
  <si>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</si>
  <si>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</si>
  <si>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</si>
  <si>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</si>
  <si>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</si>
  <si>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</si>
  <si>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</si>
  <si>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</si>
  <si>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</si>
  <si>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</si>
  <si>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</si>
  <si>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</si>
  <si>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</si>
  <si>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</si>
  <si>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</si>
  <si>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</si>
  <si>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</si>
  <si>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</si>
  <si>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</si>
  <si>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</si>
  <si>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</si>
  <si>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</si>
  <si>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</si>
  <si>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</si>
  <si>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</si>
  <si>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</si>
  <si>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</si>
  <si>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</si>
  <si>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</si>
  <si>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</si>
  <si>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</si>
  <si>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</si>
  <si>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</si>
  <si>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</si>
  <si>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</si>
  <si>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</si>
  <si>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</si>
  <si>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</si>
  <si>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</si>
  <si>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</si>
  <si>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</si>
  <si>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</si>
  <si>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</si>
  <si>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</si>
  <si>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</si>
  <si>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</si>
  <si>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</si>
  <si>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</si>
  <si>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</si>
  <si>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</si>
  <si>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</si>
  <si>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</si>
  <si>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</si>
  <si>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</si>
  <si>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</si>
  <si>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</si>
  <si>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</si>
  <si>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</si>
  <si>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</si>
  <si>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</si>
  <si>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</si>
  <si>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</si>
  <si>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</si>
  <si>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</si>
  <si>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</si>
  <si>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</si>
  <si>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</si>
  <si>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</si>
  <si>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</si>
  <si>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</si>
  <si>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</si>
  <si>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</si>
  <si>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</si>
  <si>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</si>
  <si>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</si>
  <si>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</si>
  <si>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</si>
  <si>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</si>
  <si>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</si>
  <si>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</si>
  <si>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</si>
  <si>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</si>
  <si>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</si>
  <si>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</si>
  <si>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</si>
  <si>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</si>
  <si>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</si>
  <si>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</si>
  <si>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</si>
  <si>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</si>
  <si>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</si>
  <si>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</si>
  <si>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</si>
  <si>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</si>
  <si>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</si>
  <si>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</si>
  <si>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</si>
  <si>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</si>
  <si>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</si>
  <si>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</si>
  <si>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</si>
  <si>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</si>
  <si>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</si>
  <si>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</si>
  <si>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</si>
  <si>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</si>
  <si>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</si>
  <si>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</si>
  <si>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</si>
  <si>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</si>
  <si>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</si>
  <si>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</si>
  <si>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</si>
  <si>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</si>
  <si>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</si>
  <si>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</si>
  <si>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</si>
  <si>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</si>
  <si>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</si>
  <si>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</si>
  <si>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</si>
  <si>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</si>
  <si>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</si>
  <si>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</si>
  <si>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</si>
  <si>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</si>
  <si>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</si>
  <si>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</si>
  <si>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</si>
  <si>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</si>
  <si>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</si>
  <si>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</si>
  <si>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</si>
  <si>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</si>
  <si>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</si>
  <si>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</si>
  <si>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</si>
  <si>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</si>
  <si>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</si>
  <si>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</si>
  <si>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</si>
  <si>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</si>
  <si>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</si>
  <si>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</si>
  <si>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</si>
  <si>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</si>
  <si>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</si>
  <si>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</si>
  <si>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</si>
  <si>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</si>
  <si>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</si>
  <si>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</si>
  <si>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</si>
  <si>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</si>
  <si>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</si>
  <si>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</si>
  <si>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</si>
  <si>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</si>
  <si>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</si>
  <si>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</si>
  <si>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</si>
  <si>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</si>
  <si>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</si>
  <si>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</si>
  <si>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</si>
  <si>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</si>
  <si>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</si>
  <si>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</si>
  <si>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</si>
  <si>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</si>
  <si>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</si>
  <si>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</si>
  <si>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</si>
  <si>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</si>
  <si>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</si>
  <si>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</si>
  <si>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</si>
  <si>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</si>
  <si>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</si>
  <si>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</si>
  <si>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</si>
  <si>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</si>
  <si>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</si>
  <si>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</si>
  <si>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</si>
  <si>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</si>
  <si>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</si>
  <si>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</si>
  <si>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</si>
  <si>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</si>
  <si>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</si>
  <si>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</si>
  <si>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</si>
  <si>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</si>
  <si>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</si>
  <si>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</si>
  <si>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</si>
  <si>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</si>
  <si>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</si>
  <si>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</si>
  <si>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</si>
  <si>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</si>
  <si>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</si>
  <si>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</si>
  <si>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</si>
  <si>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</si>
  <si>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</si>
  <si>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</si>
  <si>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</si>
  <si>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</si>
  <si>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</si>
  <si>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</si>
  <si>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</si>
  <si>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</si>
  <si>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</si>
  <si>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</si>
  <si>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</si>
  <si>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</si>
  <si>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</si>
  <si>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</si>
  <si>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</si>
  <si>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</si>
  <si>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</si>
  <si>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</si>
  <si>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</si>
  <si>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</si>
  <si>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</si>
  <si>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</si>
  <si>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</si>
  <si>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</si>
  <si>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</si>
  <si>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</si>
  <si>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</si>
  <si>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</si>
  <si>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</si>
  <si>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</si>
  <si>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</si>
  <si>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</si>
  <si>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</si>
  <si>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</si>
  <si>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</si>
  <si>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</si>
  <si>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</si>
  <si>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</si>
  <si>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</si>
  <si>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</si>
  <si>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</si>
  <si>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</si>
  <si>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</si>
  <si>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</si>
  <si>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</si>
  <si>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</si>
  <si>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</si>
  <si>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</si>
  <si>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</si>
  <si>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</si>
  <si>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</si>
  <si>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</si>
  <si>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</si>
  <si>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</si>
  <si>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</si>
  <si>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</si>
  <si>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</si>
  <si>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</si>
  <si>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</si>
  <si>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</si>
  <si>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</si>
  <si>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</si>
  <si>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</si>
  <si>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</si>
  <si>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</si>
  <si>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</si>
  <si>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</si>
  <si>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</si>
  <si>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</si>
  <si>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</si>
  <si>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</si>
  <si>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</si>
  <si>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</si>
  <si>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</si>
  <si>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</si>
  <si>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</si>
  <si>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</si>
  <si>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</si>
  <si>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</si>
  <si>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</si>
  <si>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</si>
  <si>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</si>
  <si>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</si>
  <si>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</si>
  <si>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</si>
  <si>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</si>
  <si>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</si>
  <si>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</si>
  <si>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</si>
  <si>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</si>
  <si>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</si>
  <si>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</si>
  <si>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</si>
  <si>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</si>
  <si>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</si>
  <si>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</si>
  <si>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</si>
  <si>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</si>
  <si>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</si>
  <si>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</si>
  <si>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</si>
  <si>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</si>
  <si>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</si>
  <si>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</si>
  <si>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</si>
  <si>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</si>
  <si>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</si>
  <si>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</si>
  <si>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</si>
  <si>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</si>
  <si>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</si>
  <si>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</si>
  <si>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</si>
  <si>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</si>
  <si>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</si>
  <si>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</si>
  <si>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</si>
  <si>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</si>
  <si>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</si>
  <si>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</si>
  <si>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</si>
  <si>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</si>
  <si>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</si>
  <si>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</si>
  <si>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</si>
  <si>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</si>
  <si>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</si>
  <si>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</si>
  <si>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</si>
  <si>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</si>
  <si>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</si>
  <si>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</si>
  <si>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</si>
  <si>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</si>
  <si>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</si>
  <si>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</si>
  <si>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</si>
  <si>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</si>
  <si>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</si>
  <si>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</si>
  <si>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</si>
  <si>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</si>
  <si>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</si>
  <si>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</si>
  <si>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</si>
  <si>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</si>
  <si>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</si>
  <si>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</si>
  <si>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</si>
  <si>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</si>
  <si>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</si>
  <si>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</si>
  <si>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</si>
  <si>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</si>
  <si>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</si>
  <si>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</si>
  <si>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</si>
  <si>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</si>
  <si>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</si>
  <si>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</si>
  <si>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</si>
  <si>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</si>
  <si>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</si>
  <si>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</si>
  <si>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</si>
  <si>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</si>
  <si>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</si>
  <si>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</si>
  <si>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</si>
  <si>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</si>
  <si>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</si>
  <si>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</si>
  <si>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</si>
  <si>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</si>
  <si>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</si>
  <si>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</si>
  <si>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</si>
  <si>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</si>
  <si>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</si>
  <si>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</si>
  <si>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</si>
  <si>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</si>
  <si>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</si>
  <si>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</si>
  <si>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</si>
  <si>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</si>
  <si>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</si>
  <si>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</si>
  <si>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</si>
  <si>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</si>
  <si>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</si>
  <si>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</si>
  <si>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</si>
  <si>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</si>
  <si>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</si>
  <si>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</si>
  <si>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</si>
  <si>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</si>
  <si>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</si>
  <si>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</si>
  <si>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</si>
  <si>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</si>
  <si>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</si>
  <si>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</si>
  <si>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</si>
  <si>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</si>
  <si>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</si>
  <si>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</si>
  <si>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</si>
  <si>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</si>
  <si>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</si>
  <si>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</si>
  <si>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</si>
  <si>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</si>
  <si>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</si>
  <si>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</si>
  <si>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</si>
  <si>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</si>
  <si>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</si>
  <si>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</si>
  <si>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</si>
  <si>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</si>
  <si>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</si>
  <si>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</si>
  <si>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</si>
  <si>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</si>
  <si>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</si>
  <si>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</si>
  <si>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</si>
  <si>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</si>
  <si>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</si>
  <si>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</si>
  <si>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</si>
  <si>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</si>
  <si>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</si>
  <si>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</si>
  <si>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</si>
  <si>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</si>
  <si>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</si>
  <si>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</si>
  <si>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</si>
  <si>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</si>
  <si>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</si>
  <si>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</si>
  <si>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</si>
  <si>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</si>
  <si>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</si>
  <si>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</si>
  <si>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</si>
  <si>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</si>
  <si>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</si>
  <si>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</si>
  <si>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</si>
  <si>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</si>
  <si>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</si>
  <si>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</si>
  <si>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</si>
  <si>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</si>
  <si>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</si>
  <si>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</si>
  <si>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</si>
  <si>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</si>
  <si>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</si>
  <si>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</si>
  <si>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</si>
  <si>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</si>
  <si>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</si>
  <si>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</si>
  <si>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</si>
  <si>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</si>
  <si>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</si>
  <si>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</si>
  <si>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</si>
  <si>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</si>
  <si>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</si>
  <si>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</si>
  <si>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</si>
  <si>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</si>
  <si>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</si>
  <si>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</si>
  <si>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</si>
  <si>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</si>
  <si>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</si>
  <si>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</si>
  <si>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</si>
  <si>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</si>
  <si>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</si>
  <si>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</si>
  <si>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</si>
  <si>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</si>
  <si>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</si>
  <si>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</si>
  <si>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</si>
  <si>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</si>
  <si>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</si>
  <si>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</si>
  <si>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</si>
  <si>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</si>
  <si>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</si>
  <si>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</si>
  <si>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</si>
  <si>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</si>
  <si>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</si>
  <si>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</si>
  <si>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</si>
  <si>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</si>
  <si>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</si>
  <si>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</si>
  <si>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</si>
  <si>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</si>
  <si>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</si>
  <si>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</si>
  <si>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Toronto</t>
  </si>
  <si>
    <t>Brampton</t>
  </si>
  <si>
    <t>Markham</t>
  </si>
  <si>
    <t>Call Count</t>
  </si>
  <si>
    <t>Total Amount</t>
  </si>
  <si>
    <t>Total Duration</t>
  </si>
  <si>
    <t>Avg.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</si>
  <si>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</si>
  <si>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</si>
  <si>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</si>
  <si>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</si>
  <si>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</si>
  <si>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</si>
  <si>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</si>
  <si>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</si>
  <si>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</si>
  <si>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</si>
  <si>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</si>
  <si>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</si>
  <si>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</si>
  <si>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</si>
  <si>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</si>
  <si>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</si>
  <si>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</si>
  <si>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</si>
  <si>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</si>
  <si>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</si>
  <si>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</si>
  <si>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</si>
  <si>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</si>
  <si>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</si>
  <si>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</si>
  <si>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</si>
  <si>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</si>
  <si>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 Calls</t>
  </si>
  <si>
    <t>Sel. Amount</t>
  </si>
  <si>
    <t>Selected rep</t>
  </si>
  <si>
    <t>Column Labels</t>
  </si>
  <si>
    <t>Total</t>
  </si>
  <si>
    <t>Rep Summary</t>
  </si>
  <si>
    <t>% of Calls</t>
  </si>
  <si>
    <t>Call Rank</t>
  </si>
  <si>
    <t>Amount Rank</t>
  </si>
  <si>
    <t>Labels</t>
  </si>
  <si>
    <t>Image:</t>
  </si>
  <si>
    <r>
      <rPr>
        <sz val="24"/>
        <color theme="1" tint="0.34998626667073579"/>
        <rFont val="Aptos ExtraBold"/>
        <family val="2"/>
        <scheme val="major"/>
      </rPr>
      <t>CALL CENTRE REPORT</t>
    </r>
    <r>
      <rPr>
        <sz val="24"/>
        <color theme="0" tint="-0.499984740745262"/>
        <rFont val="Aptos ExtraBold"/>
        <family val="2"/>
        <scheme val="major"/>
      </rPr>
      <t xml:space="preserve"> - 2023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</si>
</sst>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quot;k&quot;"/>
    <numFmt numFmtId="168" formatCode="&quot;$&quot;#,##0"/>
  </numFmts>
  <fonts count="12"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1"/>
      <name val="Aptos"/>
      <family val="2"/>
      <scheme val="minor"/>
    </font>
    <font>
      <sz val="10"/>
      <color theme="1"/>
      <name val="Aptos"/>
      <family val="2"/>
      <scheme val="minor"/>
    </font>
    <font>
      <b/>
      <sz val="11"/>
      <color theme="1"/>
      <name val="Aptos ExtraBold"/>
      <family val="2"/>
      <scheme val="major"/>
    </font>
    <font>
      <b/>
      <sz val="10"/>
      <color theme="1"/>
      <name val="Aptos ExtraBold"/>
      <family val="2"/>
      <scheme val="major"/>
    </font>
    <font>
      <sz val="11"/>
      <color theme="0" tint="-0.499984740745262"/>
      <name val="Aptos ExtraBold"/>
      <family val="2"/>
      <scheme val="major"/>
    </font>
    <font>
      <sz val="24"/>
      <color theme="0" tint="-0.499984740745262"/>
      <name val="Aptos ExtraBold"/>
      <family val="2"/>
      <scheme val="major"/>
    </font>
    <font>
      <sz val="24"/>
      <color theme="1" tint="0.34998626667073579"/>
      <name val="Aptos ExtraBold"/>
      <family val="2"/>
      <scheme val="maj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bottom/>
      <diagonal/>
    </border>
    <border>
      <left/>
      <right/>
      <top/>
      <bottom style="thin">
        <color indexed="64"/>
      </bottom>
      <diagonal/>
    </border>
  </borders>
  <cellStyleXfs count="2">
    <xf numFmtId="0" fontId="0" fillId="0" borderId="0"/>
    <xf numFmtId="9" fontId="4" fillId="0" borderId="0" applyFont="0" applyFill="0" applyBorder="0" applyAlignment="0" applyProtection="0"/>
  </cellStyleXfs>
  <cellXfs count="4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5" fillId="4" borderId="0" xfId="0" applyFont="1" applyFill="1" applyAlignment="1">
      <alignment horizontal="left"/>
    </xf>
    <xf numFmtId="0" fontId="0" fillId="0" borderId="0" xfId="0" applyAlignment="1">
      <alignment horizontal="left" indent="1"/>
    </xf>
    <xf numFmtId="0" fontId="6" fillId="5" borderId="0" xfId="0" applyFont="1" applyFill="1"/>
    <xf numFmtId="168" fontId="6" fillId="5" borderId="0" xfId="0" applyNumberFormat="1" applyFont="1" applyFill="1"/>
    <xf numFmtId="0" fontId="0" fillId="5" borderId="9" xfId="0" applyFill="1" applyBorder="1"/>
    <xf numFmtId="0" fontId="6" fillId="5" borderId="12" xfId="0" applyFont="1" applyFill="1" applyBorder="1"/>
    <xf numFmtId="0" fontId="6" fillId="5" borderId="10" xfId="0" applyFont="1" applyFill="1" applyBorder="1" applyAlignment="1">
      <alignment horizontal="left" indent="1"/>
    </xf>
    <xf numFmtId="168" fontId="6" fillId="5" borderId="12" xfId="0" applyNumberFormat="1" applyFont="1" applyFill="1" applyBorder="1"/>
    <xf numFmtId="0" fontId="6" fillId="5" borderId="6" xfId="0" applyFont="1" applyFill="1" applyBorder="1" applyAlignment="1">
      <alignment horizontal="left" indent="1"/>
    </xf>
    <xf numFmtId="168" fontId="6" fillId="5" borderId="13" xfId="0" applyNumberFormat="1" applyFont="1" applyFill="1" applyBorder="1"/>
    <xf numFmtId="168" fontId="6" fillId="5" borderId="4" xfId="0" applyNumberFormat="1" applyFont="1" applyFill="1" applyBorder="1"/>
    <xf numFmtId="0" fontId="7" fillId="5" borderId="11" xfId="0" applyFont="1" applyFill="1" applyBorder="1" applyAlignment="1">
      <alignment horizontal="right"/>
    </xf>
    <xf numFmtId="0" fontId="7" fillId="5" borderId="7" xfId="0" applyFont="1" applyFill="1" applyBorder="1" applyAlignment="1">
      <alignment horizontal="right"/>
    </xf>
    <xf numFmtId="0" fontId="8" fillId="5" borderId="10" xfId="0" applyFont="1" applyFill="1" applyBorder="1"/>
    <xf numFmtId="9" fontId="0" fillId="0" borderId="0" xfId="1" applyFont="1"/>
    <xf numFmtId="0" fontId="10" fillId="3" borderId="0" xfId="0" applyFont="1" applyFill="1" applyAlignment="1">
      <alignment vertical="center"/>
    </xf>
    <xf numFmtId="0" fontId="0" fillId="3" borderId="0" xfId="0" applyFill="1" applyAlignment="1">
      <alignment horizontal="center"/>
    </xf>
    <xf numFmtId="0" fontId="9" fillId="3" borderId="0" xfId="0" applyFont="1" applyFill="1" applyAlignment="1">
      <alignment horizontal="center" vertical="center"/>
    </xf>
  </cellXfs>
  <cellStyles count="2">
    <cellStyle name="Normal" xfId="0" builtinId="0"/>
    <cellStyle name="Percent" xfId="1" builtinId="5"/>
  </cellStyles>
  <dxfs count="21">
    <dxf>
      <fill>
        <patternFill>
          <bgColor theme="8" tint="0.59996337778862885"/>
        </patternFill>
      </fill>
      <border>
        <left style="thin">
          <color theme="1" tint="0.34998626667073579"/>
        </left>
        <right style="thin">
          <color theme="1" tint="0.34998626667073579"/>
        </right>
        <vertical/>
        <horizontal/>
      </border>
    </dxf>
    <dxf>
      <fill>
        <patternFill>
          <bgColor theme="8"/>
        </patternFill>
      </fill>
    </dxf>
    <dxf>
      <fill>
        <patternFill patternType="solid">
          <bgColor theme="9"/>
        </patternFill>
      </fill>
    </dxf>
    <dxf>
      <font>
        <color auto="1"/>
      </font>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0"/>
    </tableStyle>
    <tableStyle name="SlicerStyleDark5 2" pivot="0" table="0" count="10" xr9:uid="{167C96E7-49C7-4726-8714-26EFAE45821D}">
      <tableStyleElement type="wholeTable" dxfId="19"/>
      <tableStyleElement type="headerRow" dxfId="18"/>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[excel_portfolio_project.xlsx]pivot!weekday_trend</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pivot!$F$27</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pivot!$E$28:$E$35</c:f>
              <c:strCache>
                <c:ptCount val="7"/>
                <c:pt idx="0">
                  <c:v>Sunday</c:v>
                </c:pt>
                <c:pt idx="1">
                  <c:v>Monday</c:v>
                </c:pt>
                <c:pt idx="2">
                  <c:v>Tuesday</c:v>
                </c:pt>
                <c:pt idx="3">
                  <c:v>Wednesday</c:v>
                </c:pt>
                <c:pt idx="4">
                  <c:v>Thursday</c:v>
                </c:pt>
                <c:pt idx="5">
                  <c:v>Friday</c:v>
                </c:pt>
                <c:pt idx="6">
                  <c:v>Saturday</c:v>
                </c:pt>
              </c:strCache>
            </c:strRef>
          </c:cat>
          <c:val>
            <c:numRef>
              <c:f>pivot!$F$28:$F$35</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A79C-4187-9553-A799064B3791}"/>
            </c:ext>
          </c:extLst>
        </c:ser>
        <c:dLbls>
          <c:showLegendKey val="0"/>
          <c:showVal val="0"/>
          <c:showCatName val="0"/>
          <c:showSerName val="0"/>
          <c:showPercent val="0"/>
          <c:showBubbleSize val="0"/>
        </c:dLbls>
        <c:gapWidth val="50"/>
        <c:axId val="721703807"/>
        <c:axId val="721711487"/>
      </c:barChart>
      <c:catAx>
        <c:axId val="7217038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1711487"/>
        <c:crosses val="autoZero"/>
        <c:auto val="1"/>
        <c:lblAlgn val="ctr"/>
        <c:lblOffset val="100"/>
        <c:noMultiLvlLbl val="0"/>
      </c:catAx>
      <c:valAx>
        <c:axId val="721711487"/>
        <c:scaling>
          <c:orientation val="minMax"/>
        </c:scaling>
        <c:delete val="1"/>
        <c:axPos val="b"/>
        <c:numFmt formatCode="#,##0" sourceLinked="1"/>
        <c:majorTickMark val="none"/>
        <c:minorTickMark val="none"/>
        <c:tickLblPos val="nextTo"/>
        <c:crossAx val="721703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[excel_portfolio_project.xlsx]pivot!monthly_trend</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sz="1600" b="1">
                <a:solidFill>
                  <a:schemeClr val="accent6"/>
                </a:solidFill>
                <a:latin typeface="+mj-lt"/>
              </a:rPr>
              <a:t>Call Trend</a:t>
            </a:r>
          </a:p>
        </c:rich>
      </c:tx>
      <c:layout>
        <c:manualLayout>
          <c:xMode val="edge"/>
          <c:yMode val="edge"/>
          <c:x val="2.4305555555555556E-2"/>
          <c:y val="2.93040293040293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0000"/>
                  <a:lumOff val="40000"/>
                  <a:alpha val="5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5400">
              <a:solidFill>
                <a:schemeClr val="tx1">
                  <a:lumMod val="75000"/>
                  <a:lumOff val="2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pivot!$C$27</c:f>
              <c:strCache>
                <c:ptCount val="1"/>
                <c:pt idx="0">
                  <c:v>Call Count2</c:v>
                </c:pt>
              </c:strCache>
            </c:strRef>
          </c:tx>
          <c:spPr>
            <a:gradFill flip="none" rotWithShape="1">
              <a:gsLst>
                <a:gs pos="0">
                  <a:schemeClr val="accent6">
                    <a:lumMod val="60000"/>
                    <a:lumOff val="40000"/>
                    <a:alpha val="50000"/>
                  </a:schemeClr>
                </a:gs>
                <a:gs pos="100000">
                  <a:schemeClr val="accent6"/>
                </a:gs>
              </a:gsLst>
              <a:lin ang="16200000" scaled="1"/>
              <a:tileRect/>
            </a:gradFill>
            <a:ln>
              <a:noFill/>
            </a:ln>
            <a:effectLst/>
          </c:spPr>
          <c:cat>
            <c:strRef>
              <c:f>pivot!$A$28:$A$40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pivot!$C$28:$C$40</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73CB-48AA-B52E-E08B743CD2AA}"/>
            </c:ext>
          </c:extLst>
        </c:ser>
        <c:dLbls>
          <c:showLegendKey val="0"/>
          <c:showVal val="0"/>
          <c:showCatName val="0"/>
          <c:showSerName val="0"/>
          <c:showPercent val="0"/>
          <c:showBubbleSize val="0"/>
        </c:dLbls>
        <c:axId val="699198335"/>
        <c:axId val="699194495"/>
      </c:areaChart>
      <c:lineChart>
        <c:grouping val="standard"/>
        <c:varyColors val="0"/>
        <c:ser>
          <c:idx val="0"/>
          <c:order val="0"/>
          <c:tx>
            <c:strRef>
              <c:f>pivot!$B$27</c:f>
              <c:strCache>
                <c:ptCount val="1"/>
                <c:pt idx="0">
                  <c:v>Call Count</c:v>
                </c:pt>
              </c:strCache>
            </c:strRef>
          </c:tx>
          <c:spPr>
            <a:ln w="28575" cap="rnd">
              <a:solidFill>
                <a:schemeClr val="accent6"/>
              </a:solidFill>
              <a:round/>
            </a:ln>
            <a:effectLst/>
          </c:spPr>
          <c:marker>
            <c:symbol val="circle"/>
            <c:size val="7"/>
            <c:spPr>
              <a:solidFill>
                <a:schemeClr val="bg1"/>
              </a:solidFill>
              <a:ln w="25400">
                <a:solidFill>
                  <a:schemeClr val="tx1">
                    <a:lumMod val="75000"/>
                    <a:lumOff val="25000"/>
                  </a:schemeClr>
                </a:solidFill>
              </a:ln>
              <a:effectLst/>
            </c:spPr>
          </c:marker>
          <c:cat>
            <c:strRef>
              <c:f>pivot!$A$28:$A$40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pivot!$B$28:$B$40</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73CB-48AA-B52E-E08B743CD2AA}"/>
            </c:ext>
          </c:extLst>
        </c:ser>
        <c:dLbls>
          <c:showLegendKey val="0"/>
          <c:showVal val="0"/>
          <c:showCatName val="0"/>
          <c:showSerName val="0"/>
          <c:showPercent val="0"/>
          <c:showBubbleSize val="0"/>
        </c:dLbls>
        <c:marker val="1"/>
        <c:smooth val="0"/>
        <c:axId val="699198335"/>
        <c:axId val="699194495"/>
      </c:lineChart>
      <c:catAx>
        <c:axId val="699198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194495"/>
        <c:crosses val="autoZero"/>
        <c:auto val="1"/>
        <c:lblAlgn val="ctr"/>
        <c:lblOffset val="100"/>
        <c:noMultiLvlLbl val="0"/>
      </c:catAx>
      <c:valAx>
        <c:axId val="69919449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198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accent5"/>
                </a:solidFill>
                <a:latin typeface="+mj-lt"/>
                <a:ea typeface="+mn-ea"/>
                <a:cs typeface="+mn-cs"/>
              </a:defRPr>
            </a:pPr>
            <a:r>
              <a:rPr lang="en-US" sz="1600" b="1">
                <a:solidFill>
                  <a:schemeClr val="accent5"/>
                </a:solidFill>
                <a:latin typeface="+mj-lt"/>
              </a:rPr>
              <a:t>Calls</a:t>
            </a:r>
          </a:p>
        </c:rich>
      </c:tx>
      <c:layout>
        <c:manualLayout>
          <c:xMode val="edge"/>
          <c:yMode val="edge"/>
          <c:x val="8.1631889763779553E-2"/>
          <c:y val="3.2407407407407406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5"/>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pivot!$E$47:$E$51</c:f>
              <c:strCache>
                <c:ptCount val="5"/>
                <c:pt idx="0">
                  <c:v>R01</c:v>
                </c:pt>
                <c:pt idx="1">
                  <c:v>R02</c:v>
                </c:pt>
                <c:pt idx="2">
                  <c:v>R03</c:v>
                </c:pt>
                <c:pt idx="3">
                  <c:v>R04</c:v>
                </c:pt>
                <c:pt idx="4">
                  <c:v>R05</c:v>
                </c:pt>
              </c:strCache>
            </c:strRef>
          </c:cat>
          <c:val>
            <c:numRef>
              <c:f>pivot!$F$47:$F$51</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C712-479C-8AB7-98F3FD8F3CD3}"/>
            </c:ext>
          </c:extLst>
        </c:ser>
        <c:ser>
          <c:idx val="1"/>
          <c:order val="1"/>
          <c:tx>
            <c:strRef>
              <c:f>pivot!$H$46</c:f>
              <c:strCache>
                <c:ptCount val="1"/>
                <c:pt idx="0">
                  <c:v>Sel. Calls</c:v>
                </c:pt>
              </c:strCache>
            </c:strRef>
          </c:tx>
          <c:spPr>
            <a:gradFill flip="none" rotWithShape="1">
              <a:gsLst>
                <a:gs pos="0">
                  <a:schemeClr val="accent5">
                    <a:lumMod val="60000"/>
                    <a:lumOff val="40000"/>
                  </a:schemeClr>
                </a:gs>
                <a:gs pos="100000">
                  <a:schemeClr val="accent5"/>
                </a:gs>
              </a:gsLst>
              <a:lin ang="0" scaled="1"/>
              <a:tileRect/>
            </a:gradFill>
            <a:ln>
              <a:noFill/>
            </a:ln>
            <a:effectLst/>
          </c:spPr>
          <c:invertIfNegative val="0"/>
          <c:dLbls>
            <c:delete val="1"/>
          </c:dLbls>
          <c:val>
            <c:numRef>
              <c:f>pivot!$H$47:$H$51</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C712-479C-8AB7-98F3FD8F3CD3}"/>
            </c:ext>
          </c:extLst>
        </c:ser>
        <c:dLbls>
          <c:dLblPos val="outEnd"/>
          <c:showLegendKey val="0"/>
          <c:showVal val="1"/>
          <c:showCatName val="0"/>
          <c:showSerName val="0"/>
          <c:showPercent val="0"/>
          <c:showBubbleSize val="0"/>
        </c:dLbls>
        <c:gapWidth val="25"/>
        <c:overlap val="100"/>
        <c:axId val="780796511"/>
        <c:axId val="780813311"/>
      </c:barChart>
      <c:catAx>
        <c:axId val="78079651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813311"/>
        <c:crosses val="autoZero"/>
        <c:auto val="1"/>
        <c:lblAlgn val="ctr"/>
        <c:lblOffset val="100"/>
        <c:noMultiLvlLbl val="0"/>
      </c:catAx>
      <c:valAx>
        <c:axId val="780813311"/>
        <c:scaling>
          <c:orientation val="minMax"/>
          <c:min val="0"/>
        </c:scaling>
        <c:delete val="1"/>
        <c:axPos val="t"/>
        <c:numFmt formatCode="General" sourceLinked="1"/>
        <c:majorTickMark val="none"/>
        <c:minorTickMark val="none"/>
        <c:tickLblPos val="nextTo"/>
        <c:crossAx val="780796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accent6"/>
                </a:solidFill>
                <a:latin typeface="+mj-lt"/>
                <a:ea typeface="+mn-ea"/>
                <a:cs typeface="+mn-cs"/>
              </a:defRPr>
            </a:pPr>
            <a:r>
              <a:rPr lang="en-US" sz="1600" b="1">
                <a:solidFill>
                  <a:schemeClr val="accent6"/>
                </a:solidFill>
                <a:latin typeface="+mj-lt"/>
              </a:rPr>
              <a:t>Amount</a:t>
            </a:r>
          </a:p>
        </c:rich>
      </c:tx>
      <c:layout>
        <c:manualLayout>
          <c:xMode val="edge"/>
          <c:yMode val="edge"/>
          <c:x val="3.3859642440818079E-2"/>
          <c:y val="4.1666666666666664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6"/>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pivot!$E$47:$E$51</c:f>
              <c:strCache>
                <c:ptCount val="5"/>
                <c:pt idx="0">
                  <c:v>R01</c:v>
                </c:pt>
                <c:pt idx="1">
                  <c:v>R02</c:v>
                </c:pt>
                <c:pt idx="2">
                  <c:v>R03</c:v>
                </c:pt>
                <c:pt idx="3">
                  <c:v>R04</c:v>
                </c:pt>
                <c:pt idx="4">
                  <c:v>R05</c:v>
                </c:pt>
              </c:strCache>
            </c:strRef>
          </c:cat>
          <c:val>
            <c:numRef>
              <c:f>pivot!$G$47:$G$51</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5AEF-46FF-B045-EF351B90F9E7}"/>
            </c:ext>
          </c:extLst>
        </c:ser>
        <c:ser>
          <c:idx val="1"/>
          <c:order val="1"/>
          <c:tx>
            <c:strRef>
              <c:f>pivot!$I$46</c:f>
              <c:strCache>
                <c:ptCount val="1"/>
                <c:pt idx="0">
                  <c:v>Sel. Amount</c:v>
                </c:pt>
              </c:strCache>
            </c:strRef>
          </c:tx>
          <c:spPr>
            <a:gradFill flip="none" rotWithShape="1">
              <a:gsLst>
                <a:gs pos="0">
                  <a:schemeClr val="accent6">
                    <a:lumMod val="60000"/>
                    <a:lumOff val="40000"/>
                  </a:schemeClr>
                </a:gs>
                <a:gs pos="100000">
                  <a:schemeClr val="accent6"/>
                </a:gs>
              </a:gsLst>
              <a:lin ang="0" scaled="1"/>
              <a:tileRect/>
            </a:gradFill>
            <a:ln>
              <a:noFill/>
            </a:ln>
            <a:effectLst/>
          </c:spPr>
          <c:invertIfNegative val="0"/>
          <c:dLbls>
            <c:delete val="1"/>
          </c:dLbls>
          <c:val>
            <c:numRef>
              <c:f>pivot!$I$47:$I$51</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1-5AEF-46FF-B045-EF351B90F9E7}"/>
            </c:ext>
          </c:extLst>
        </c:ser>
        <c:dLbls>
          <c:dLblPos val="outEnd"/>
          <c:showLegendKey val="0"/>
          <c:showVal val="1"/>
          <c:showCatName val="0"/>
          <c:showSerName val="0"/>
          <c:showPercent val="0"/>
          <c:showBubbleSize val="0"/>
        </c:dLbls>
        <c:gapWidth val="25"/>
        <c:overlap val="100"/>
        <c:axId val="780796511"/>
        <c:axId val="780813311"/>
      </c:barChart>
      <c:catAx>
        <c:axId val="780796511"/>
        <c:scaling>
          <c:orientation val="maxMin"/>
        </c:scaling>
        <c:delete val="1"/>
        <c:axPos val="l"/>
        <c:numFmt formatCode="General" sourceLinked="1"/>
        <c:majorTickMark val="none"/>
        <c:minorTickMark val="none"/>
        <c:tickLblPos val="nextTo"/>
        <c:crossAx val="780813311"/>
        <c:crosses val="autoZero"/>
        <c:auto val="1"/>
        <c:lblAlgn val="ctr"/>
        <c:lblOffset val="100"/>
        <c:noMultiLvlLbl val="0"/>
      </c:catAx>
      <c:valAx>
        <c:axId val="780813311"/>
        <c:scaling>
          <c:orientation val="minMax"/>
        </c:scaling>
        <c:delete val="1"/>
        <c:axPos val="t"/>
        <c:numFmt formatCode="&quot;$&quot;#,###.0,&quot;k&quot;" sourceLinked="1"/>
        <c:majorTickMark val="none"/>
        <c:minorTickMark val="none"/>
        <c:tickLblPos val="nextTo"/>
        <c:crossAx val="780796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[excel_portfolio_project.xlsx]pivot!PivotTable7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r>
              <a:rPr lang="en-US" sz="1600" b="1">
                <a:solidFill>
                  <a:schemeClr val="accent5"/>
                </a:solidFill>
                <a:latin typeface="+mj-lt"/>
              </a:rPr>
              <a:t>Female</a:t>
            </a:r>
            <a:r>
              <a:rPr lang="en-US" sz="1600">
                <a:latin typeface="+mj-lt"/>
              </a:rPr>
              <a:t> Vs </a:t>
            </a:r>
            <a:r>
              <a:rPr lang="en-US" sz="1600" b="1">
                <a:solidFill>
                  <a:schemeClr val="accent3"/>
                </a:solidFill>
                <a:latin typeface="+mj-lt"/>
              </a:rPr>
              <a:t>Male</a:t>
            </a:r>
            <a:r>
              <a:rPr lang="en-US" sz="1600">
                <a:latin typeface="+mj-lt"/>
              </a:rPr>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3"/>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pivot!$B$65:$B$66</c:f>
              <c:strCache>
                <c:ptCount val="1"/>
                <c:pt idx="0">
                  <c:v>Female</c:v>
                </c:pt>
              </c:strCache>
            </c:strRef>
          </c:tx>
          <c:spPr>
            <a:solidFill>
              <a:schemeClr val="accent5"/>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pivot!$A$67:$A$70</c:f>
              <c:strCache>
                <c:ptCount val="3"/>
                <c:pt idx="0">
                  <c:v>Brampton</c:v>
                </c:pt>
                <c:pt idx="1">
                  <c:v>Markham</c:v>
                </c:pt>
                <c:pt idx="2">
                  <c:v>Toronto</c:v>
                </c:pt>
              </c:strCache>
            </c:strRef>
          </c:cat>
          <c:val>
            <c:numRef>
              <c:f>pivot!$B$67:$B$70</c:f>
              <c:numCache>
                <c:formatCode>#,##0</c:formatCode>
                <c:ptCount val="3"/>
                <c:pt idx="0">
                  <c:v>326</c:v>
                </c:pt>
                <c:pt idx="1">
                  <c:v>144</c:v>
                </c:pt>
                <c:pt idx="2">
                  <c:v>129</c:v>
                </c:pt>
              </c:numCache>
            </c:numRef>
          </c:val>
          <c:extLst>
            <c:ext xmlns:c16="http://schemas.microsoft.com/office/drawing/2014/chart" uri="{C3380CC4-5D6E-409C-BE32-E72D297353CC}">
              <c16:uniqueId val="{00000000-084C-4E85-939B-3600F2A6D1C6}"/>
            </c:ext>
          </c:extLst>
        </c:ser>
        <c:ser>
          <c:idx val="1"/>
          <c:order val="1"/>
          <c:tx>
            <c:strRef>
              <c:f>pivot!$C$65:$C$66</c:f>
              <c:strCache>
                <c:ptCount val="1"/>
                <c:pt idx="0">
                  <c:v>Male</c:v>
                </c:pt>
              </c:strCache>
            </c:strRef>
          </c:tx>
          <c:spPr>
            <a:solidFill>
              <a:schemeClr val="accent3"/>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pivot!$A$67:$A$70</c:f>
              <c:strCache>
                <c:ptCount val="3"/>
                <c:pt idx="0">
                  <c:v>Brampton</c:v>
                </c:pt>
                <c:pt idx="1">
                  <c:v>Markham</c:v>
                </c:pt>
                <c:pt idx="2">
                  <c:v>Toronto</c:v>
                </c:pt>
              </c:strCache>
            </c:strRef>
          </c:cat>
          <c:val>
            <c:numRef>
              <c:f>pivot!$C$67:$C$70</c:f>
              <c:numCache>
                <c:formatCode>#,##0</c:formatCode>
                <c:ptCount val="3"/>
                <c:pt idx="0">
                  <c:v>63</c:v>
                </c:pt>
                <c:pt idx="1">
                  <c:v>132</c:v>
                </c:pt>
                <c:pt idx="2">
                  <c:v>206</c:v>
                </c:pt>
              </c:numCache>
            </c:numRef>
          </c:val>
          <c:extLst>
            <c:ext xmlns:c16="http://schemas.microsoft.com/office/drawing/2014/chart" uri="{C3380CC4-5D6E-409C-BE32-E72D297353CC}">
              <c16:uniqueId val="{00000001-084C-4E85-939B-3600F2A6D1C6}"/>
            </c:ext>
          </c:extLst>
        </c:ser>
        <c:dLbls>
          <c:showLegendKey val="0"/>
          <c:showVal val="0"/>
          <c:showCatName val="0"/>
          <c:showSerName val="0"/>
          <c:showPercent val="0"/>
          <c:showBubbleSize val="0"/>
        </c:dLbls>
        <c:gapWidth val="25"/>
        <c:overlap val="100"/>
        <c:axId val="699198335"/>
        <c:axId val="699213215"/>
      </c:barChart>
      <c:catAx>
        <c:axId val="699198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213215"/>
        <c:crosses val="autoZero"/>
        <c:auto val="1"/>
        <c:lblAlgn val="ctr"/>
        <c:lblOffset val="100"/>
        <c:noMultiLvlLbl val="0"/>
      </c:catAx>
      <c:valAx>
        <c:axId val="699213215"/>
        <c:scaling>
          <c:orientation val="minMax"/>
        </c:scaling>
        <c:delete val="1"/>
        <c:axPos val="l"/>
        <c:numFmt formatCode="0%" sourceLinked="1"/>
        <c:majorTickMark val="none"/>
        <c:minorTickMark val="none"/>
        <c:tickLblPos val="nextTo"/>
        <c:crossAx val="6991983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[excel_portfolio_project.xlsx]pivot!rep_satisfaction</c:name>
    <c:fmtId val="3"/>
  </c:pivotSource>
  <c:chart>
    <c:title>
      <c:tx>
        <c:rich>
          <a:bodyPr rot="0" spcFirstLastPara="1" vertOverflow="ellipsis" vert="horz" wrap="square" anchor="ctr" anchorCtr="1"/>
          <a:lstStyle/>
          <a:p>
            <a:pPr>
              <a:defRPr sz="1600" b="1" i="0" u="none" strike="noStrike" kern="1200" spc="0" baseline="0">
                <a:solidFill>
                  <a:schemeClr val="bg2">
                    <a:lumMod val="50000"/>
                  </a:schemeClr>
                </a:solidFill>
                <a:latin typeface="+mj-lt"/>
                <a:ea typeface="+mn-ea"/>
                <a:cs typeface="+mn-cs"/>
              </a:defRPr>
            </a:pPr>
            <a:r>
              <a:rPr lang="en-US" sz="1600" b="1">
                <a:solidFill>
                  <a:schemeClr val="bg2">
                    <a:lumMod val="50000"/>
                  </a:schemeClr>
                </a:solidFill>
                <a:latin typeface="+mj-lt"/>
              </a:rPr>
              <a:t>Rating</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bg2">
                  <a:lumMod val="50000"/>
                </a:schemeClr>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pivot!$B$77</c:f>
              <c:strCache>
                <c:ptCount val="1"/>
                <c:pt idx="0">
                  <c:v>Total</c:v>
                </c:pt>
              </c:strCache>
            </c:strRef>
          </c:tx>
          <c:spPr>
            <a:solidFill>
              <a:schemeClr val="bg2">
                <a:lumMod val="50000"/>
              </a:schemeClr>
            </a:solidFill>
            <a:ln>
              <a:noFill/>
            </a:ln>
            <a:effectLst/>
          </c:spPr>
          <c:invertIfNegative val="0"/>
          <c:cat>
            <c:strRef>
              <c:f>pivot!$A$78:$A$84</c:f>
              <c:strCache>
                <c:ptCount val="6"/>
                <c:pt idx="0">
                  <c:v>0</c:v>
                </c:pt>
                <c:pt idx="1">
                  <c:v>1</c:v>
                </c:pt>
                <c:pt idx="2">
                  <c:v>2</c:v>
                </c:pt>
                <c:pt idx="3">
                  <c:v>3</c:v>
                </c:pt>
                <c:pt idx="4">
                  <c:v>4</c:v>
                </c:pt>
                <c:pt idx="5">
                  <c:v>5</c:v>
                </c:pt>
              </c:strCache>
            </c:strRef>
          </c:cat>
          <c:val>
            <c:numRef>
              <c:f>pivot!$B$78:$B$84</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5DAA-4217-A2E3-304602F513BA}"/>
            </c:ext>
          </c:extLst>
        </c:ser>
        <c:dLbls>
          <c:showLegendKey val="0"/>
          <c:showVal val="0"/>
          <c:showCatName val="0"/>
          <c:showSerName val="0"/>
          <c:showPercent val="0"/>
          <c:showBubbleSize val="0"/>
        </c:dLbls>
        <c:gapWidth val="10"/>
        <c:overlap val="-27"/>
        <c:axId val="780797471"/>
        <c:axId val="780803711"/>
      </c:barChart>
      <c:catAx>
        <c:axId val="780797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803711"/>
        <c:crosses val="autoZero"/>
        <c:auto val="1"/>
        <c:lblAlgn val="ctr"/>
        <c:lblOffset val="100"/>
        <c:noMultiLvlLbl val="0"/>
      </c:catAx>
      <c:valAx>
        <c:axId val="780803711"/>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797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13" Type="http://schemas.openxmlformats.org/officeDocument/2006/relationships/chart" Target="../charts/chart3.xml"/><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chart" Target="../charts/chart2.xml"/><Relationship Id="rId2" Type="http://schemas.openxmlformats.org/officeDocument/2006/relationships/image" Target="../media/image7.svg"/><Relationship Id="rId16" Type="http://schemas.openxmlformats.org/officeDocument/2006/relationships/chart" Target="../charts/chart6.xml"/><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chart" Target="../charts/chart1.xml"/><Relationship Id="rId5" Type="http://schemas.openxmlformats.org/officeDocument/2006/relationships/image" Target="../media/image10.png"/><Relationship Id="rId15" Type="http://schemas.openxmlformats.org/officeDocument/2006/relationships/chart" Target="../charts/chart5.xml"/><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18.png"/><Relationship Id="rId7" Type="http://schemas.openxmlformats.org/officeDocument/2006/relationships/image" Target="../media/image22.png"/><Relationship Id="rId12" Type="http://schemas.openxmlformats.org/officeDocument/2006/relationships/image" Target="../media/image27.svg"/><Relationship Id="rId2" Type="http://schemas.openxmlformats.org/officeDocument/2006/relationships/image" Target="../media/image17.svg"/><Relationship Id="rId1" Type="http://schemas.openxmlformats.org/officeDocument/2006/relationships/image" Target="../media/image16.png"/><Relationship Id="rId6" Type="http://schemas.openxmlformats.org/officeDocument/2006/relationships/image" Target="../media/image21.svg"/><Relationship Id="rId11" Type="http://schemas.openxmlformats.org/officeDocument/2006/relationships/image" Target="../media/image26.pn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19.sv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2</xdr:col>
      <xdr:colOff>38099</xdr:colOff>
      <xdr:row>2</xdr:row>
      <xdr:rowOff>85724</xdr:rowOff>
    </xdr:from>
    <xdr:to>
      <xdr:col>4</xdr:col>
      <xdr:colOff>9525</xdr:colOff>
      <xdr:row>7</xdr:row>
      <xdr:rowOff>57149</xdr:rowOff>
    </xdr:to>
    <xdr:sp macro="" textlink="pivot!A4">
      <xdr:nvSpPr>
        <xdr:cNvPr id="2" name="Rectangle 1">
          <a:extLst>
            <a:ext uri="{FF2B5EF4-FFF2-40B4-BE49-F238E27FC236}">
              <a16:creationId xmlns:a16="http://schemas.microsoft.com/office/drawing/2014/main" id="{8247D72F-5573-0188-5723-700A3227F375}"/>
            </a:ext>
          </a:extLst>
        </xdr:cNvPr>
        <xdr:cNvSpPr/>
      </xdr:nvSpPr>
      <xdr:spPr>
        <a:xfrm>
          <a:off x="266699" y="657224"/>
          <a:ext cx="1343026" cy="9239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4DD7706-252D-42D8-8356-BF67CA5FFED4}" type="TxLink">
            <a:rPr lang="en-US" sz="2400" b="0" i="0" u="none" strike="noStrike" kern="1200">
              <a:solidFill>
                <a:schemeClr val="bg1"/>
              </a:solidFill>
              <a:latin typeface="+mj-lt"/>
            </a:rPr>
            <a:pPr algn="ctr"/>
            <a:t>1,000</a:t>
          </a:fld>
          <a:endParaRPr lang="en-CA" sz="2400" kern="1200">
            <a:solidFill>
              <a:schemeClr val="bg1"/>
            </a:solidFill>
            <a:latin typeface="+mj-lt"/>
          </a:endParaRPr>
        </a:p>
      </xdr:txBody>
    </xdr:sp>
    <xdr:clientData/>
  </xdr:twoCellAnchor>
  <xdr:twoCellAnchor>
    <xdr:from>
      <xdr:col>2</xdr:col>
      <xdr:colOff>123825</xdr:colOff>
      <xdr:row>2</xdr:row>
      <xdr:rowOff>85725</xdr:rowOff>
    </xdr:from>
    <xdr:to>
      <xdr:col>3</xdr:col>
      <xdr:colOff>361950</xdr:colOff>
      <xdr:row>3</xdr:row>
      <xdr:rowOff>95250</xdr:rowOff>
    </xdr:to>
    <xdr:sp macro="" textlink="">
      <xdr:nvSpPr>
        <xdr:cNvPr id="3" name="TextBox 2">
          <a:extLst>
            <a:ext uri="{FF2B5EF4-FFF2-40B4-BE49-F238E27FC236}">
              <a16:creationId xmlns:a16="http://schemas.microsoft.com/office/drawing/2014/main" id="{BD94A3C1-75A3-4388-A985-B55BBC8A2C99}"/>
            </a:ext>
          </a:extLst>
        </xdr:cNvPr>
        <xdr:cNvSpPr txBox="1"/>
      </xdr:nvSpPr>
      <xdr:spPr>
        <a:xfrm>
          <a:off x="352425" y="657225"/>
          <a:ext cx="9239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200" kern="1200">
              <a:solidFill>
                <a:schemeClr val="bg1"/>
              </a:solidFill>
              <a:latin typeface="+mj-lt"/>
            </a:rPr>
            <a:t>Calls</a:t>
          </a:r>
        </a:p>
      </xdr:txBody>
    </xdr:sp>
    <xdr:clientData/>
  </xdr:twoCellAnchor>
  <xdr:twoCellAnchor editAs="oneCell">
    <xdr:from>
      <xdr:col>2</xdr:col>
      <xdr:colOff>82815</xdr:colOff>
      <xdr:row>2</xdr:row>
      <xdr:rowOff>116825</xdr:rowOff>
    </xdr:from>
    <xdr:to>
      <xdr:col>2</xdr:col>
      <xdr:colOff>229763</xdr:colOff>
      <xdr:row>3</xdr:row>
      <xdr:rowOff>73273</xdr:rowOff>
    </xdr:to>
    <xdr:pic>
      <xdr:nvPicPr>
        <xdr:cNvPr id="4" name="Graphic 3" descr="Receiver with solid fill">
          <a:extLst>
            <a:ext uri="{FF2B5EF4-FFF2-40B4-BE49-F238E27FC236}">
              <a16:creationId xmlns:a16="http://schemas.microsoft.com/office/drawing/2014/main" id="{9ECB690E-26BF-4CE2-AA5E-C18A4AFE58F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607173">
          <a:off x="311415" y="688325"/>
          <a:ext cx="146948" cy="146948"/>
        </a:xfrm>
        <a:prstGeom prst="rect">
          <a:avLst/>
        </a:prstGeom>
      </xdr:spPr>
    </xdr:pic>
    <xdr:clientData/>
  </xdr:twoCellAnchor>
  <xdr:twoCellAnchor>
    <xdr:from>
      <xdr:col>2</xdr:col>
      <xdr:colOff>314325</xdr:colOff>
      <xdr:row>5</xdr:row>
      <xdr:rowOff>190499</xdr:rowOff>
    </xdr:from>
    <xdr:to>
      <xdr:col>3</xdr:col>
      <xdr:colOff>438525</xdr:colOff>
      <xdr:row>7</xdr:row>
      <xdr:rowOff>29099</xdr:rowOff>
    </xdr:to>
    <xdr:sp macro="" textlink="pivot!A11">
      <xdr:nvSpPr>
        <xdr:cNvPr id="5" name="TextBox 4">
          <a:extLst>
            <a:ext uri="{FF2B5EF4-FFF2-40B4-BE49-F238E27FC236}">
              <a16:creationId xmlns:a16="http://schemas.microsoft.com/office/drawing/2014/main" id="{0CC2BFE6-852D-F2F6-974E-06656248722D}"/>
            </a:ext>
          </a:extLst>
        </xdr:cNvPr>
        <xdr:cNvSpPr txBox="1"/>
      </xdr:nvSpPr>
      <xdr:spPr>
        <a:xfrm>
          <a:off x="542925" y="1333499"/>
          <a:ext cx="810000" cy="21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B31EC8D-BFD0-42C4-A088-A2AE32CB71FD}" type="TxLink">
            <a:rPr lang="en-US" sz="1200" b="1" i="0" u="none" strike="noStrike" kern="1200">
              <a:solidFill>
                <a:schemeClr val="accent6">
                  <a:lumMod val="20000"/>
                  <a:lumOff val="80000"/>
                </a:schemeClr>
              </a:solidFill>
              <a:latin typeface="Aptos"/>
            </a:rPr>
            <a:pPr algn="ctr"/>
            <a:t>207</a:t>
          </a:fld>
          <a:endParaRPr lang="en-CA" sz="1200" b="1" kern="1200">
            <a:solidFill>
              <a:schemeClr val="accent6">
                <a:lumMod val="20000"/>
                <a:lumOff val="80000"/>
              </a:schemeClr>
            </a:solidFill>
          </a:endParaRPr>
        </a:p>
      </xdr:txBody>
    </xdr:sp>
    <xdr:clientData/>
  </xdr:twoCellAnchor>
  <xdr:twoCellAnchor>
    <xdr:from>
      <xdr:col>1</xdr:col>
      <xdr:colOff>114299</xdr:colOff>
      <xdr:row>9</xdr:row>
      <xdr:rowOff>0</xdr:rowOff>
    </xdr:from>
    <xdr:to>
      <xdr:col>3</xdr:col>
      <xdr:colOff>656999</xdr:colOff>
      <xdr:row>13</xdr:row>
      <xdr:rowOff>161925</xdr:rowOff>
    </xdr:to>
    <xdr:sp macro="" textlink="pivot!B4">
      <xdr:nvSpPr>
        <xdr:cNvPr id="10" name="Rectangle 9">
          <a:extLst>
            <a:ext uri="{FF2B5EF4-FFF2-40B4-BE49-F238E27FC236}">
              <a16:creationId xmlns:a16="http://schemas.microsoft.com/office/drawing/2014/main" id="{8722ECDB-4DB3-48F7-9123-A1D8A4B4317E}"/>
            </a:ext>
          </a:extLst>
        </xdr:cNvPr>
        <xdr:cNvSpPr/>
      </xdr:nvSpPr>
      <xdr:spPr>
        <a:xfrm>
          <a:off x="228599" y="1905000"/>
          <a:ext cx="1342800" cy="9239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A0C8C3B-C8DB-4E49-BF71-7D150CE7CE33}" type="TxLink">
            <a:rPr lang="en-US" sz="2000" b="0" i="0" u="none" strike="noStrike" kern="1200">
              <a:solidFill>
                <a:schemeClr val="bg1"/>
              </a:solidFill>
              <a:latin typeface="+mj-lt"/>
              <a:ea typeface="+mn-ea"/>
              <a:cs typeface="+mn-cs"/>
            </a:rPr>
            <a:pPr marL="0" indent="0" algn="ctr"/>
            <a:t>$96,623</a:t>
          </a:fld>
          <a:endParaRPr lang="en-CA" sz="2000" b="0" i="0" u="none" strike="noStrike" kern="1200">
            <a:solidFill>
              <a:schemeClr val="bg1"/>
            </a:solidFill>
            <a:latin typeface="+mj-lt"/>
            <a:ea typeface="+mn-ea"/>
            <a:cs typeface="+mn-cs"/>
          </a:endParaRPr>
        </a:p>
      </xdr:txBody>
    </xdr:sp>
    <xdr:clientData/>
  </xdr:twoCellAnchor>
  <xdr:twoCellAnchor>
    <xdr:from>
      <xdr:col>2</xdr:col>
      <xdr:colOff>85726</xdr:colOff>
      <xdr:row>9</xdr:row>
      <xdr:rowOff>1</xdr:rowOff>
    </xdr:from>
    <xdr:to>
      <xdr:col>3</xdr:col>
      <xdr:colOff>323851</xdr:colOff>
      <xdr:row>10</xdr:row>
      <xdr:rowOff>9526</xdr:rowOff>
    </xdr:to>
    <xdr:sp macro="" textlink="">
      <xdr:nvSpPr>
        <xdr:cNvPr id="11" name="TextBox 10">
          <a:extLst>
            <a:ext uri="{FF2B5EF4-FFF2-40B4-BE49-F238E27FC236}">
              <a16:creationId xmlns:a16="http://schemas.microsoft.com/office/drawing/2014/main" id="{B76E8676-F58A-48FA-90C4-CFD9FB0AF1F6}"/>
            </a:ext>
          </a:extLst>
        </xdr:cNvPr>
        <xdr:cNvSpPr txBox="1"/>
      </xdr:nvSpPr>
      <xdr:spPr>
        <a:xfrm>
          <a:off x="314326" y="3429001"/>
          <a:ext cx="9239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200" kern="1200">
              <a:solidFill>
                <a:schemeClr val="bg1"/>
              </a:solidFill>
              <a:latin typeface="+mj-lt"/>
            </a:rPr>
            <a:t>Amount</a:t>
          </a:r>
        </a:p>
      </xdr:txBody>
    </xdr:sp>
    <xdr:clientData/>
  </xdr:twoCellAnchor>
  <xdr:twoCellAnchor editAs="oneCell">
    <xdr:from>
      <xdr:col>2</xdr:col>
      <xdr:colOff>44716</xdr:colOff>
      <xdr:row>9</xdr:row>
      <xdr:rowOff>31101</xdr:rowOff>
    </xdr:from>
    <xdr:to>
      <xdr:col>2</xdr:col>
      <xdr:colOff>191664</xdr:colOff>
      <xdr:row>9</xdr:row>
      <xdr:rowOff>178049</xdr:rowOff>
    </xdr:to>
    <xdr:pic>
      <xdr:nvPicPr>
        <xdr:cNvPr id="12" name="Graphic 11">
          <a:extLst>
            <a:ext uri="{FF2B5EF4-FFF2-40B4-BE49-F238E27FC236}">
              <a16:creationId xmlns:a16="http://schemas.microsoft.com/office/drawing/2014/main" id="{C103403C-74F8-4F3B-B29A-2544904B703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273316" y="1936101"/>
          <a:ext cx="146948" cy="146948"/>
        </a:xfrm>
        <a:prstGeom prst="rect">
          <a:avLst/>
        </a:prstGeom>
      </xdr:spPr>
    </xdr:pic>
    <xdr:clientData/>
  </xdr:twoCellAnchor>
  <xdr:twoCellAnchor>
    <xdr:from>
      <xdr:col>2</xdr:col>
      <xdr:colOff>276226</xdr:colOff>
      <xdr:row>12</xdr:row>
      <xdr:rowOff>104776</xdr:rowOff>
    </xdr:from>
    <xdr:to>
      <xdr:col>3</xdr:col>
      <xdr:colOff>400050</xdr:colOff>
      <xdr:row>13</xdr:row>
      <xdr:rowOff>133350</xdr:rowOff>
    </xdr:to>
    <xdr:sp macro="" textlink="pivot!B11">
      <xdr:nvSpPr>
        <xdr:cNvPr id="13" name="TextBox 12">
          <a:extLst>
            <a:ext uri="{FF2B5EF4-FFF2-40B4-BE49-F238E27FC236}">
              <a16:creationId xmlns:a16="http://schemas.microsoft.com/office/drawing/2014/main" id="{8058C37A-54BF-4264-9B1B-6B4807EF1BA8}"/>
            </a:ext>
          </a:extLst>
        </xdr:cNvPr>
        <xdr:cNvSpPr txBox="1"/>
      </xdr:nvSpPr>
      <xdr:spPr>
        <a:xfrm>
          <a:off x="504826" y="2581276"/>
          <a:ext cx="809624" cy="2190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5C3B89F-5C0A-4BC3-B14C-B73FD8112C4E}" type="TxLink">
            <a:rPr lang="en-US" sz="1000" b="1" i="0" u="none" strike="noStrike" kern="1200">
              <a:solidFill>
                <a:schemeClr val="accent6">
                  <a:lumMod val="20000"/>
                  <a:lumOff val="80000"/>
                </a:schemeClr>
              </a:solidFill>
              <a:latin typeface="Aptos"/>
              <a:ea typeface="+mn-ea"/>
              <a:cs typeface="+mn-cs"/>
            </a:rPr>
            <a:pPr marL="0" indent="0" algn="ctr"/>
            <a:t>$20,872</a:t>
          </a:fld>
          <a:endParaRPr lang="en-CA" sz="1000" b="1" i="0" u="none" strike="noStrike" kern="1200">
            <a:solidFill>
              <a:schemeClr val="accent6">
                <a:lumMod val="20000"/>
                <a:lumOff val="80000"/>
              </a:schemeClr>
            </a:solidFill>
            <a:latin typeface="Aptos"/>
            <a:ea typeface="+mn-ea"/>
            <a:cs typeface="+mn-cs"/>
          </a:endParaRPr>
        </a:p>
      </xdr:txBody>
    </xdr:sp>
    <xdr:clientData/>
  </xdr:twoCellAnchor>
  <xdr:twoCellAnchor>
    <xdr:from>
      <xdr:col>1</xdr:col>
      <xdr:colOff>114299</xdr:colOff>
      <xdr:row>16</xdr:row>
      <xdr:rowOff>0</xdr:rowOff>
    </xdr:from>
    <xdr:to>
      <xdr:col>3</xdr:col>
      <xdr:colOff>656999</xdr:colOff>
      <xdr:row>20</xdr:row>
      <xdr:rowOff>161925</xdr:rowOff>
    </xdr:to>
    <xdr:sp macro="" textlink="pivot!C4">
      <xdr:nvSpPr>
        <xdr:cNvPr id="14" name="Rectangle 13">
          <a:extLst>
            <a:ext uri="{FF2B5EF4-FFF2-40B4-BE49-F238E27FC236}">
              <a16:creationId xmlns:a16="http://schemas.microsoft.com/office/drawing/2014/main" id="{9C80162E-343D-4CB7-8B3D-73885996B577}"/>
            </a:ext>
          </a:extLst>
        </xdr:cNvPr>
        <xdr:cNvSpPr/>
      </xdr:nvSpPr>
      <xdr:spPr>
        <a:xfrm>
          <a:off x="228599" y="3238500"/>
          <a:ext cx="1342800" cy="9239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9DEB0B9-2490-4367-9E4F-F471E98C5862}" type="TxLink">
            <a:rPr lang="en-US" sz="2000" b="0" i="0" u="none" strike="noStrike" kern="1200">
              <a:solidFill>
                <a:schemeClr val="bg1"/>
              </a:solidFill>
              <a:latin typeface="+mj-lt"/>
              <a:ea typeface="+mn-ea"/>
              <a:cs typeface="+mn-cs"/>
            </a:rPr>
            <a:pPr marL="0" indent="0" algn="ctr"/>
            <a:t>89,850</a:t>
          </a:fld>
          <a:endParaRPr lang="en-CA" sz="2000" b="0" i="0" u="none" strike="noStrike" kern="1200">
            <a:solidFill>
              <a:schemeClr val="bg1"/>
            </a:solidFill>
            <a:latin typeface="+mj-lt"/>
            <a:ea typeface="+mn-ea"/>
            <a:cs typeface="+mn-cs"/>
          </a:endParaRPr>
        </a:p>
      </xdr:txBody>
    </xdr:sp>
    <xdr:clientData/>
  </xdr:twoCellAnchor>
  <xdr:twoCellAnchor>
    <xdr:from>
      <xdr:col>2</xdr:col>
      <xdr:colOff>95251</xdr:colOff>
      <xdr:row>16</xdr:row>
      <xdr:rowOff>1</xdr:rowOff>
    </xdr:from>
    <xdr:to>
      <xdr:col>3</xdr:col>
      <xdr:colOff>333376</xdr:colOff>
      <xdr:row>17</xdr:row>
      <xdr:rowOff>9526</xdr:rowOff>
    </xdr:to>
    <xdr:sp macro="" textlink="">
      <xdr:nvSpPr>
        <xdr:cNvPr id="15" name="TextBox 14">
          <a:extLst>
            <a:ext uri="{FF2B5EF4-FFF2-40B4-BE49-F238E27FC236}">
              <a16:creationId xmlns:a16="http://schemas.microsoft.com/office/drawing/2014/main" id="{729DD36E-C1CA-4C82-93BD-B83457B24943}"/>
            </a:ext>
          </a:extLst>
        </xdr:cNvPr>
        <xdr:cNvSpPr txBox="1"/>
      </xdr:nvSpPr>
      <xdr:spPr>
        <a:xfrm>
          <a:off x="323851" y="3238501"/>
          <a:ext cx="9239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200" kern="1200">
              <a:solidFill>
                <a:schemeClr val="bg1"/>
              </a:solidFill>
              <a:latin typeface="+mj-lt"/>
            </a:rPr>
            <a:t>Duration</a:t>
          </a:r>
        </a:p>
      </xdr:txBody>
    </xdr:sp>
    <xdr:clientData/>
  </xdr:twoCellAnchor>
  <xdr:twoCellAnchor editAs="oneCell">
    <xdr:from>
      <xdr:col>2</xdr:col>
      <xdr:colOff>44716</xdr:colOff>
      <xdr:row>16</xdr:row>
      <xdr:rowOff>31101</xdr:rowOff>
    </xdr:from>
    <xdr:to>
      <xdr:col>2</xdr:col>
      <xdr:colOff>191664</xdr:colOff>
      <xdr:row>16</xdr:row>
      <xdr:rowOff>178049</xdr:rowOff>
    </xdr:to>
    <xdr:pic>
      <xdr:nvPicPr>
        <xdr:cNvPr id="16" name="Graphic 15">
          <a:extLst>
            <a:ext uri="{FF2B5EF4-FFF2-40B4-BE49-F238E27FC236}">
              <a16:creationId xmlns:a16="http://schemas.microsoft.com/office/drawing/2014/main" id="{8FA42194-5106-4FF0-8828-6B9ED55303A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rot="242318">
          <a:off x="273316" y="3269601"/>
          <a:ext cx="146948" cy="146948"/>
        </a:xfrm>
        <a:prstGeom prst="rect">
          <a:avLst/>
        </a:prstGeom>
      </xdr:spPr>
    </xdr:pic>
    <xdr:clientData/>
  </xdr:twoCellAnchor>
  <xdr:twoCellAnchor>
    <xdr:from>
      <xdr:col>2</xdr:col>
      <xdr:colOff>276226</xdr:colOff>
      <xdr:row>19</xdr:row>
      <xdr:rowOff>104775</xdr:rowOff>
    </xdr:from>
    <xdr:to>
      <xdr:col>3</xdr:col>
      <xdr:colOff>400426</xdr:colOff>
      <xdr:row>20</xdr:row>
      <xdr:rowOff>133875</xdr:rowOff>
    </xdr:to>
    <xdr:sp macro="" textlink="pivot!C11">
      <xdr:nvSpPr>
        <xdr:cNvPr id="17" name="TextBox 16">
          <a:extLst>
            <a:ext uri="{FF2B5EF4-FFF2-40B4-BE49-F238E27FC236}">
              <a16:creationId xmlns:a16="http://schemas.microsoft.com/office/drawing/2014/main" id="{F4F6791C-9886-4797-B66E-980277422536}"/>
            </a:ext>
          </a:extLst>
        </xdr:cNvPr>
        <xdr:cNvSpPr txBox="1"/>
      </xdr:nvSpPr>
      <xdr:spPr>
        <a:xfrm>
          <a:off x="504826" y="3914775"/>
          <a:ext cx="810000" cy="21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ADA6224-7E75-44FE-813B-277ED9BFE8A1}" type="TxLink">
            <a:rPr lang="en-US" sz="1200" b="1" i="0" u="none" strike="noStrike" kern="1200">
              <a:solidFill>
                <a:schemeClr val="accent6">
                  <a:lumMod val="20000"/>
                  <a:lumOff val="80000"/>
                </a:schemeClr>
              </a:solidFill>
              <a:latin typeface="Aptos"/>
              <a:ea typeface="+mn-ea"/>
              <a:cs typeface="+mn-cs"/>
            </a:rPr>
            <a:pPr marL="0" indent="0" algn="ctr"/>
            <a:t>17,700</a:t>
          </a:fld>
          <a:endParaRPr lang="en-CA" sz="1200" b="1" i="0" u="none" strike="noStrike" kern="1200">
            <a:solidFill>
              <a:schemeClr val="accent6">
                <a:lumMod val="20000"/>
                <a:lumOff val="80000"/>
              </a:schemeClr>
            </a:solidFill>
            <a:latin typeface="Aptos"/>
            <a:ea typeface="+mn-ea"/>
            <a:cs typeface="+mn-cs"/>
          </a:endParaRPr>
        </a:p>
      </xdr:txBody>
    </xdr:sp>
    <xdr:clientData/>
  </xdr:twoCellAnchor>
  <xdr:twoCellAnchor>
    <xdr:from>
      <xdr:col>1</xdr:col>
      <xdr:colOff>114299</xdr:colOff>
      <xdr:row>23</xdr:row>
      <xdr:rowOff>0</xdr:rowOff>
    </xdr:from>
    <xdr:to>
      <xdr:col>3</xdr:col>
      <xdr:colOff>656999</xdr:colOff>
      <xdr:row>27</xdr:row>
      <xdr:rowOff>161925</xdr:rowOff>
    </xdr:to>
    <xdr:sp macro="" textlink="pivot!D4">
      <xdr:nvSpPr>
        <xdr:cNvPr id="18" name="Rectangle 17">
          <a:extLst>
            <a:ext uri="{FF2B5EF4-FFF2-40B4-BE49-F238E27FC236}">
              <a16:creationId xmlns:a16="http://schemas.microsoft.com/office/drawing/2014/main" id="{E0C6DAA8-B6C4-4F0C-B064-A481D84BE67A}"/>
            </a:ext>
          </a:extLst>
        </xdr:cNvPr>
        <xdr:cNvSpPr/>
      </xdr:nvSpPr>
      <xdr:spPr>
        <a:xfrm>
          <a:off x="228599" y="4572000"/>
          <a:ext cx="1342800" cy="9239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58FC931-CEA4-4225-955F-85975C11F1FC}" type="TxLink">
            <a:rPr lang="en-US" sz="2000" b="0" i="0" u="none" strike="noStrike" kern="1200">
              <a:solidFill>
                <a:schemeClr val="bg1"/>
              </a:solidFill>
              <a:latin typeface="+mj-lt"/>
              <a:ea typeface="+mn-ea"/>
              <a:cs typeface="+mn-cs"/>
            </a:rPr>
            <a:pPr marL="0" indent="0" algn="ctr"/>
            <a:t>3.9</a:t>
          </a:fld>
          <a:endParaRPr lang="en-CA" sz="2000" b="0" i="0" u="none" strike="noStrike" kern="1200">
            <a:solidFill>
              <a:schemeClr val="bg1"/>
            </a:solidFill>
            <a:latin typeface="+mj-lt"/>
            <a:ea typeface="+mn-ea"/>
            <a:cs typeface="+mn-cs"/>
          </a:endParaRPr>
        </a:p>
      </xdr:txBody>
    </xdr:sp>
    <xdr:clientData/>
  </xdr:twoCellAnchor>
  <xdr:twoCellAnchor>
    <xdr:from>
      <xdr:col>2</xdr:col>
      <xdr:colOff>133351</xdr:colOff>
      <xdr:row>23</xdr:row>
      <xdr:rowOff>1</xdr:rowOff>
    </xdr:from>
    <xdr:to>
      <xdr:col>3</xdr:col>
      <xdr:colOff>371476</xdr:colOff>
      <xdr:row>24</xdr:row>
      <xdr:rowOff>9526</xdr:rowOff>
    </xdr:to>
    <xdr:sp macro="" textlink="">
      <xdr:nvSpPr>
        <xdr:cNvPr id="19" name="TextBox 18">
          <a:extLst>
            <a:ext uri="{FF2B5EF4-FFF2-40B4-BE49-F238E27FC236}">
              <a16:creationId xmlns:a16="http://schemas.microsoft.com/office/drawing/2014/main" id="{9B4B8470-6498-41CD-9AF9-C542F4DFCDF7}"/>
            </a:ext>
          </a:extLst>
        </xdr:cNvPr>
        <xdr:cNvSpPr txBox="1"/>
      </xdr:nvSpPr>
      <xdr:spPr>
        <a:xfrm>
          <a:off x="361951" y="4572001"/>
          <a:ext cx="9239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200" kern="1200">
              <a:solidFill>
                <a:schemeClr val="bg1"/>
              </a:solidFill>
              <a:latin typeface="+mj-lt"/>
            </a:rPr>
            <a:t>Avg</a:t>
          </a:r>
          <a:r>
            <a:rPr lang="en-CA" sz="1200" kern="1200">
              <a:solidFill>
                <a:schemeClr val="accent6">
                  <a:lumMod val="20000"/>
                  <a:lumOff val="80000"/>
                </a:schemeClr>
              </a:solidFill>
              <a:latin typeface="+mj-lt"/>
            </a:rPr>
            <a:t> </a:t>
          </a:r>
          <a:r>
            <a:rPr lang="en-CA" sz="1200" kern="1200">
              <a:solidFill>
                <a:schemeClr val="bg1"/>
              </a:solidFill>
              <a:latin typeface="+mj-lt"/>
            </a:rPr>
            <a:t>Rating</a:t>
          </a:r>
        </a:p>
      </xdr:txBody>
    </xdr:sp>
    <xdr:clientData/>
  </xdr:twoCellAnchor>
  <xdr:twoCellAnchor editAs="oneCell">
    <xdr:from>
      <xdr:col>2</xdr:col>
      <xdr:colOff>44716</xdr:colOff>
      <xdr:row>23</xdr:row>
      <xdr:rowOff>31101</xdr:rowOff>
    </xdr:from>
    <xdr:to>
      <xdr:col>2</xdr:col>
      <xdr:colOff>191664</xdr:colOff>
      <xdr:row>23</xdr:row>
      <xdr:rowOff>178049</xdr:rowOff>
    </xdr:to>
    <xdr:pic>
      <xdr:nvPicPr>
        <xdr:cNvPr id="20" name="Graphic 19">
          <a:extLst>
            <a:ext uri="{FF2B5EF4-FFF2-40B4-BE49-F238E27FC236}">
              <a16:creationId xmlns:a16="http://schemas.microsoft.com/office/drawing/2014/main" id="{045FB3C1-6C34-433C-9A95-765D1DEBC4A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rot="21420227">
          <a:off x="273316" y="4603101"/>
          <a:ext cx="146948" cy="146948"/>
        </a:xfrm>
        <a:prstGeom prst="rect">
          <a:avLst/>
        </a:prstGeom>
      </xdr:spPr>
    </xdr:pic>
    <xdr:clientData/>
  </xdr:twoCellAnchor>
  <xdr:twoCellAnchor>
    <xdr:from>
      <xdr:col>2</xdr:col>
      <xdr:colOff>276226</xdr:colOff>
      <xdr:row>26</xdr:row>
      <xdr:rowOff>104775</xdr:rowOff>
    </xdr:from>
    <xdr:to>
      <xdr:col>3</xdr:col>
      <xdr:colOff>400426</xdr:colOff>
      <xdr:row>27</xdr:row>
      <xdr:rowOff>133875</xdr:rowOff>
    </xdr:to>
    <xdr:sp macro="" textlink="pivot!D11">
      <xdr:nvSpPr>
        <xdr:cNvPr id="21" name="TextBox 20">
          <a:extLst>
            <a:ext uri="{FF2B5EF4-FFF2-40B4-BE49-F238E27FC236}">
              <a16:creationId xmlns:a16="http://schemas.microsoft.com/office/drawing/2014/main" id="{C7C887E4-6411-4C4C-A540-CEB282B9CBBB}"/>
            </a:ext>
          </a:extLst>
        </xdr:cNvPr>
        <xdr:cNvSpPr txBox="1"/>
      </xdr:nvSpPr>
      <xdr:spPr>
        <a:xfrm>
          <a:off x="504826" y="5248275"/>
          <a:ext cx="810000" cy="21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D37EFB0-2132-46C3-9ADE-9F1A9C7F557B}" type="TxLink">
            <a:rPr lang="en-US" sz="1200" b="1" i="0" u="none" strike="noStrike" kern="1200">
              <a:solidFill>
                <a:schemeClr val="accent6">
                  <a:lumMod val="20000"/>
                  <a:lumOff val="80000"/>
                </a:schemeClr>
              </a:solidFill>
              <a:latin typeface="Aptos"/>
              <a:ea typeface="+mn-ea"/>
              <a:cs typeface="+mn-cs"/>
            </a:rPr>
            <a:pPr marL="0" indent="0" algn="ctr"/>
            <a:t>3.9</a:t>
          </a:fld>
          <a:endParaRPr lang="en-CA" sz="1200" b="1" i="0" u="none" strike="noStrike" kern="1200">
            <a:solidFill>
              <a:schemeClr val="accent6">
                <a:lumMod val="20000"/>
                <a:lumOff val="80000"/>
              </a:schemeClr>
            </a:solidFill>
            <a:latin typeface="Aptos"/>
            <a:ea typeface="+mn-ea"/>
            <a:cs typeface="+mn-cs"/>
          </a:endParaRPr>
        </a:p>
      </xdr:txBody>
    </xdr:sp>
    <xdr:clientData/>
  </xdr:twoCellAnchor>
  <xdr:twoCellAnchor>
    <xdr:from>
      <xdr:col>2</xdr:col>
      <xdr:colOff>2908</xdr:colOff>
      <xdr:row>30</xdr:row>
      <xdr:rowOff>0</xdr:rowOff>
    </xdr:from>
    <xdr:to>
      <xdr:col>3</xdr:col>
      <xdr:colOff>659908</xdr:colOff>
      <xdr:row>34</xdr:row>
      <xdr:rowOff>161925</xdr:rowOff>
    </xdr:to>
    <xdr:sp macro="" textlink="pivot!E4">
      <xdr:nvSpPr>
        <xdr:cNvPr id="22" name="Rectangle 21">
          <a:extLst>
            <a:ext uri="{FF2B5EF4-FFF2-40B4-BE49-F238E27FC236}">
              <a16:creationId xmlns:a16="http://schemas.microsoft.com/office/drawing/2014/main" id="{9804D1DD-0C40-47C2-9BD1-88E1B87A0498}"/>
            </a:ext>
          </a:extLst>
        </xdr:cNvPr>
        <xdr:cNvSpPr/>
      </xdr:nvSpPr>
      <xdr:spPr>
        <a:xfrm>
          <a:off x="231508" y="5905500"/>
          <a:ext cx="1342800" cy="92392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2AF2105-45F7-4F76-A0D5-88CCFFB0DCB7}" type="TxLink">
            <a:rPr lang="en-US" sz="2000" b="0" i="0" u="none" strike="noStrike" kern="1200">
              <a:solidFill>
                <a:schemeClr val="bg1"/>
              </a:solidFill>
              <a:latin typeface="+mj-lt"/>
              <a:ea typeface="+mn-ea"/>
              <a:cs typeface="+mn-cs"/>
            </a:rPr>
            <a:pPr marL="0" indent="0" algn="ctr"/>
            <a:t>307</a:t>
          </a:fld>
          <a:endParaRPr lang="en-CA" sz="2000" b="0" i="0" u="none" strike="noStrike" kern="1200">
            <a:solidFill>
              <a:schemeClr val="bg1"/>
            </a:solidFill>
            <a:latin typeface="+mj-lt"/>
            <a:ea typeface="+mn-ea"/>
            <a:cs typeface="+mn-cs"/>
          </a:endParaRPr>
        </a:p>
      </xdr:txBody>
    </xdr:sp>
    <xdr:clientData/>
  </xdr:twoCellAnchor>
  <xdr:twoCellAnchor>
    <xdr:from>
      <xdr:col>2</xdr:col>
      <xdr:colOff>41009</xdr:colOff>
      <xdr:row>30</xdr:row>
      <xdr:rowOff>9525</xdr:rowOff>
    </xdr:from>
    <xdr:to>
      <xdr:col>3</xdr:col>
      <xdr:colOff>638175</xdr:colOff>
      <xdr:row>31</xdr:row>
      <xdr:rowOff>133350</xdr:rowOff>
    </xdr:to>
    <xdr:sp macro="" textlink="">
      <xdr:nvSpPr>
        <xdr:cNvPr id="23" name="TextBox 22">
          <a:extLst>
            <a:ext uri="{FF2B5EF4-FFF2-40B4-BE49-F238E27FC236}">
              <a16:creationId xmlns:a16="http://schemas.microsoft.com/office/drawing/2014/main" id="{73A1A0EC-C973-4957-957E-37B0A9B9A76E}"/>
            </a:ext>
          </a:extLst>
        </xdr:cNvPr>
        <xdr:cNvSpPr txBox="1"/>
      </xdr:nvSpPr>
      <xdr:spPr>
        <a:xfrm>
          <a:off x="269609" y="5915025"/>
          <a:ext cx="1282966"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000" kern="1200">
              <a:solidFill>
                <a:schemeClr val="bg1"/>
              </a:solidFill>
              <a:latin typeface="+mj-lt"/>
            </a:rPr>
            <a:t>Happy Callers</a:t>
          </a:r>
        </a:p>
        <a:p>
          <a:pPr algn="ctr"/>
          <a:endParaRPr lang="en-CA" sz="900" kern="1200">
            <a:solidFill>
              <a:schemeClr val="bg1"/>
            </a:solidFill>
            <a:latin typeface="+mj-lt"/>
          </a:endParaRPr>
        </a:p>
      </xdr:txBody>
    </xdr:sp>
    <xdr:clientData/>
  </xdr:twoCellAnchor>
  <xdr:twoCellAnchor editAs="oneCell">
    <xdr:from>
      <xdr:col>2</xdr:col>
      <xdr:colOff>39081</xdr:colOff>
      <xdr:row>30</xdr:row>
      <xdr:rowOff>81483</xdr:rowOff>
    </xdr:from>
    <xdr:to>
      <xdr:col>2</xdr:col>
      <xdr:colOff>222411</xdr:colOff>
      <xdr:row>31</xdr:row>
      <xdr:rowOff>74313</xdr:rowOff>
    </xdr:to>
    <xdr:pic>
      <xdr:nvPicPr>
        <xdr:cNvPr id="24" name="Graphic 23">
          <a:extLst>
            <a:ext uri="{FF2B5EF4-FFF2-40B4-BE49-F238E27FC236}">
              <a16:creationId xmlns:a16="http://schemas.microsoft.com/office/drawing/2014/main" id="{C456D365-3913-40A4-B0D7-318831850B95}"/>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rot="191051">
          <a:off x="267681" y="5986983"/>
          <a:ext cx="183330" cy="183330"/>
        </a:xfrm>
        <a:prstGeom prst="rect">
          <a:avLst/>
        </a:prstGeom>
      </xdr:spPr>
    </xdr:pic>
    <xdr:clientData/>
  </xdr:twoCellAnchor>
  <xdr:twoCellAnchor editAs="oneCell">
    <xdr:from>
      <xdr:col>11</xdr:col>
      <xdr:colOff>476249</xdr:colOff>
      <xdr:row>20</xdr:row>
      <xdr:rowOff>38100</xdr:rowOff>
    </xdr:from>
    <xdr:to>
      <xdr:col>13</xdr:col>
      <xdr:colOff>400050</xdr:colOff>
      <xdr:row>28</xdr:row>
      <xdr:rowOff>133350</xdr:rowOff>
    </xdr:to>
    <mc:AlternateContent xmlns:mc="http://schemas.openxmlformats.org/markup-compatibility/2006" xmlns:a14="http://schemas.microsoft.com/office/drawing/2010/main">
      <mc:Choice Requires="a14">
        <xdr:graphicFrame macro="">
          <xdr:nvGraphicFramePr>
            <xdr:cNvPr id="26" name="Representative">
              <a:extLst>
                <a:ext uri="{FF2B5EF4-FFF2-40B4-BE49-F238E27FC236}">
                  <a16:creationId xmlns:a16="http://schemas.microsoft.com/office/drawing/2014/main" id="{A17E4572-F243-4FD8-9844-76C8A3139974}"/>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877049" y="4238625"/>
              <a:ext cx="1295401" cy="16192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269610</xdr:colOff>
      <xdr:row>33</xdr:row>
      <xdr:rowOff>114300</xdr:rowOff>
    </xdr:from>
    <xdr:to>
      <xdr:col>3</xdr:col>
      <xdr:colOff>393810</xdr:colOff>
      <xdr:row>34</xdr:row>
      <xdr:rowOff>143400</xdr:rowOff>
    </xdr:to>
    <xdr:sp macro="" textlink="pivot!E11">
      <xdr:nvSpPr>
        <xdr:cNvPr id="25" name="TextBox 24">
          <a:extLst>
            <a:ext uri="{FF2B5EF4-FFF2-40B4-BE49-F238E27FC236}">
              <a16:creationId xmlns:a16="http://schemas.microsoft.com/office/drawing/2014/main" id="{A4B77C49-CAD3-456D-A862-0E0906D3FEAC}"/>
            </a:ext>
          </a:extLst>
        </xdr:cNvPr>
        <xdr:cNvSpPr txBox="1"/>
      </xdr:nvSpPr>
      <xdr:spPr>
        <a:xfrm>
          <a:off x="498210" y="6591300"/>
          <a:ext cx="810000" cy="21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017B072-E244-4642-B550-C45114C4893D}" type="TxLink">
            <a:rPr lang="en-US" sz="1200" b="1" i="0" u="none" strike="noStrike" kern="1200">
              <a:solidFill>
                <a:schemeClr val="accent6">
                  <a:lumMod val="20000"/>
                  <a:lumOff val="80000"/>
                </a:schemeClr>
              </a:solidFill>
              <a:latin typeface="Aptos"/>
              <a:ea typeface="+mn-ea"/>
              <a:cs typeface="+mn-cs"/>
            </a:rPr>
            <a:pPr marL="0" indent="0" algn="ctr"/>
            <a:t>60</a:t>
          </a:fld>
          <a:endParaRPr lang="en-CA" sz="1200" b="1" i="0" u="none" strike="noStrike" kern="1200">
            <a:solidFill>
              <a:schemeClr val="accent6">
                <a:lumMod val="20000"/>
                <a:lumOff val="80000"/>
              </a:schemeClr>
            </a:solidFill>
            <a:latin typeface="Aptos"/>
            <a:ea typeface="+mn-ea"/>
            <a:cs typeface="+mn-cs"/>
          </a:endParaRPr>
        </a:p>
      </xdr:txBody>
    </xdr:sp>
    <xdr:clientData/>
  </xdr:twoCellAnchor>
  <xdr:twoCellAnchor>
    <xdr:from>
      <xdr:col>11</xdr:col>
      <xdr:colOff>38101</xdr:colOff>
      <xdr:row>4</xdr:row>
      <xdr:rowOff>95250</xdr:rowOff>
    </xdr:from>
    <xdr:to>
      <xdr:col>14</xdr:col>
      <xdr:colOff>219075</xdr:colOff>
      <xdr:row>14</xdr:row>
      <xdr:rowOff>104775</xdr:rowOff>
    </xdr:to>
    <xdr:graphicFrame macro="">
      <xdr:nvGraphicFramePr>
        <xdr:cNvPr id="28" name="Chart 27">
          <a:extLst>
            <a:ext uri="{FF2B5EF4-FFF2-40B4-BE49-F238E27FC236}">
              <a16:creationId xmlns:a16="http://schemas.microsoft.com/office/drawing/2014/main" id="{31127CD3-B6F5-4E01-B0B9-E5C805E754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390525</xdr:colOff>
      <xdr:row>2</xdr:row>
      <xdr:rowOff>47625</xdr:rowOff>
    </xdr:from>
    <xdr:to>
      <xdr:col>11</xdr:col>
      <xdr:colOff>161925</xdr:colOff>
      <xdr:row>15</xdr:row>
      <xdr:rowOff>171450</xdr:rowOff>
    </xdr:to>
    <xdr:graphicFrame macro="">
      <xdr:nvGraphicFramePr>
        <xdr:cNvPr id="27" name="Chart 26">
          <a:extLst>
            <a:ext uri="{FF2B5EF4-FFF2-40B4-BE49-F238E27FC236}">
              <a16:creationId xmlns:a16="http://schemas.microsoft.com/office/drawing/2014/main" id="{0115F311-41A5-4110-9A8C-D5E2D6AE05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371475</xdr:colOff>
      <xdr:row>17</xdr:row>
      <xdr:rowOff>28576</xdr:rowOff>
    </xdr:from>
    <xdr:to>
      <xdr:col>11</xdr:col>
      <xdr:colOff>514350</xdr:colOff>
      <xdr:row>36</xdr:row>
      <xdr:rowOff>19050</xdr:rowOff>
    </xdr:to>
    <xdr:sp macro="" textlink="">
      <xdr:nvSpPr>
        <xdr:cNvPr id="31" name="Rectangle 30">
          <a:extLst>
            <a:ext uri="{FF2B5EF4-FFF2-40B4-BE49-F238E27FC236}">
              <a16:creationId xmlns:a16="http://schemas.microsoft.com/office/drawing/2014/main" id="{6EB69B06-E036-3644-C898-30101F125989}"/>
            </a:ext>
          </a:extLst>
        </xdr:cNvPr>
        <xdr:cNvSpPr/>
      </xdr:nvSpPr>
      <xdr:spPr>
        <a:xfrm>
          <a:off x="1971675" y="3457576"/>
          <a:ext cx="4943475" cy="3609974"/>
        </a:xfrm>
        <a:prstGeom prst="rect">
          <a:avLst/>
        </a:prstGeom>
        <a:solidFill>
          <a:schemeClr val="bg1"/>
        </a:solidFill>
        <a:ln>
          <a:extLst>
            <a:ext uri="{C807C97D-BFC1-408E-A445-0C87EB9F89A2}">
              <ask:lineSketchStyleProps xmlns:ask="http://schemas.microsoft.com/office/drawing/2018/sketchyshapes">
                <ask:type>
                  <ask:lineSketchNone/>
                </ask:type>
              </ask:lineSketchStyleProps>
            </a:ext>
          </a:extLs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kern="1200"/>
        </a:p>
      </xdr:txBody>
    </xdr:sp>
    <xdr:clientData/>
  </xdr:twoCellAnchor>
  <xdr:twoCellAnchor>
    <xdr:from>
      <xdr:col>4</xdr:col>
      <xdr:colOff>381000</xdr:colOff>
      <xdr:row>17</xdr:row>
      <xdr:rowOff>38099</xdr:rowOff>
    </xdr:from>
    <xdr:to>
      <xdr:col>8</xdr:col>
      <xdr:colOff>266700</xdr:colOff>
      <xdr:row>35</xdr:row>
      <xdr:rowOff>171450</xdr:rowOff>
    </xdr:to>
    <xdr:graphicFrame macro="">
      <xdr:nvGraphicFramePr>
        <xdr:cNvPr id="29" name="Chart 28">
          <a:extLst>
            <a:ext uri="{FF2B5EF4-FFF2-40B4-BE49-F238E27FC236}">
              <a16:creationId xmlns:a16="http://schemas.microsoft.com/office/drawing/2014/main" id="{8A19E3ED-DD0C-46AA-A6CD-622F70CBAB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276225</xdr:colOff>
      <xdr:row>17</xdr:row>
      <xdr:rowOff>38100</xdr:rowOff>
    </xdr:from>
    <xdr:to>
      <xdr:col>11</xdr:col>
      <xdr:colOff>514350</xdr:colOff>
      <xdr:row>35</xdr:row>
      <xdr:rowOff>190499</xdr:rowOff>
    </xdr:to>
    <xdr:graphicFrame macro="">
      <xdr:nvGraphicFramePr>
        <xdr:cNvPr id="30" name="Chart 29">
          <a:extLst>
            <a:ext uri="{FF2B5EF4-FFF2-40B4-BE49-F238E27FC236}">
              <a16:creationId xmlns:a16="http://schemas.microsoft.com/office/drawing/2014/main" id="{83F55F84-1576-40D1-977B-905A664E4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0</xdr:colOff>
      <xdr:row>2</xdr:row>
      <xdr:rowOff>19050</xdr:rowOff>
    </xdr:from>
    <xdr:to>
      <xdr:col>18</xdr:col>
      <xdr:colOff>190499</xdr:colOff>
      <xdr:row>15</xdr:row>
      <xdr:rowOff>141750</xdr:rowOff>
    </xdr:to>
    <xdr:graphicFrame macro="">
      <xdr:nvGraphicFramePr>
        <xdr:cNvPr id="34" name="Chart 33">
          <a:extLst>
            <a:ext uri="{FF2B5EF4-FFF2-40B4-BE49-F238E27FC236}">
              <a16:creationId xmlns:a16="http://schemas.microsoft.com/office/drawing/2014/main" id="{8F2F968A-CF18-4050-B708-A8C06738D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18</xdr:col>
      <xdr:colOff>257175</xdr:colOff>
      <xdr:row>2</xdr:row>
      <xdr:rowOff>9525</xdr:rowOff>
    </xdr:from>
    <xdr:to>
      <xdr:col>21</xdr:col>
      <xdr:colOff>676275</xdr:colOff>
      <xdr:row>15</xdr:row>
      <xdr:rowOff>132225</xdr:rowOff>
    </xdr:to>
    <xdr:graphicFrame macro="">
      <xdr:nvGraphicFramePr>
        <xdr:cNvPr id="35" name="Chart 34">
          <a:extLst>
            <a:ext uri="{FF2B5EF4-FFF2-40B4-BE49-F238E27FC236}">
              <a16:creationId xmlns:a16="http://schemas.microsoft.com/office/drawing/2014/main" id="{0C50B807-D650-4054-8833-C159B76488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6478" refreshedDate="45634.418324305552" backgroundQuery="1" createdVersion="8" refreshedVersion="8" minRefreshableVersion="3" recordCount="0" supportSubquery="1" supportAdvancedDrill="1" xr:uid="{6EEFC4F4-1598-4503-A470-4F242B27BD02}">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6478" refreshedDate="45634.376976041669" backgroundQuery="1" createdVersion="8" refreshedVersion="8" minRefreshableVersion="3" recordCount="0" supportSubquery="1" supportAdvancedDrill="1" xr:uid="{92777DF4-E063-41AB-9C72-0751E2B4A182}">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6478" refreshedDate="45634.61638472222" backgroundQuery="1" createdVersion="8" refreshedVersion="8" minRefreshableVersion="3" recordCount="0" supportSubquery="1" supportAdvancedDrill="1" xr:uid="{00BBE9FF-605B-429B-BEED-D10890E2AB85}">
  <cacheSource type="external" connectionId="1"/>
  <cacheFields count="3">
    <cacheField name="[customers].[City].[City]" caption="City" numFmtId="0" hierarchy="15" level="1">
      <sharedItems count="3">
        <s v="Brampton"/>
        <s v="Markham"/>
        <s v="Toronto"/>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6478" refreshedDate="45634.627521064816" backgroundQuery="1" createdVersion="8" refreshedVersion="8" minRefreshableVersion="3" recordCount="0" supportSubquery="1" supportAdvancedDrill="1" xr:uid="{E2F5967D-45DD-42F4-AC12-003755E65598}">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Brampton"/>
        <s v="Markham"/>
        <s v="Toronto"/>
      </sharedItems>
    </cacheField>
    <cacheField name="[customers].[Customer ID].[Customer ID]" caption="Customer ID" numFmtId="0" hierarchy="12" level="1">
      <sharedItems count="15">
        <s v="C0002"/>
        <s v="C0007"/>
        <s v="C0008"/>
        <s v="C0010"/>
        <s v="C0013"/>
        <s v="C0015"/>
        <s v="C0003"/>
        <s v="C0004"/>
        <s v="C0011"/>
        <s v="C0012"/>
        <s v="C0001"/>
        <s v="C0005"/>
        <s v="C0006"/>
        <s v="C0009"/>
        <s v="C0014"/>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6478" refreshedDate="45634.654591782404" backgroundQuery="1" createdVersion="8" refreshedVersion="8" minRefreshableVersion="3" recordCount="0" supportSubquery="1" supportAdvancedDrill="1" xr:uid="{36C9BBF3-B79B-463D-A260-A2558FFD33BB}">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6478" refreshedDate="45634.654592245373" backgroundQuery="1" createdVersion="8" refreshedVersion="8" minRefreshableVersion="3" recordCount="0" supportSubquery="1" supportAdvancedDrill="1" xr:uid="{55B490DF-AA69-4E8A-A46C-AB898ED3E78A}">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12-31T00:00:00" count="147">
        <d v="2023-01-03T00:00:00"/>
        <d v="2023-01-07T00:00:00"/>
        <d v="2023-01-08T00:00:00"/>
        <d v="2023-01-10T00:00:00"/>
        <d v="2023-01-17T00:00:00"/>
        <d v="2023-01-21T00:00:00"/>
        <d v="2023-01-24T00:00:00"/>
        <d v="2023-01-25T00:00:00"/>
        <d v="2023-01-27T00:00:00"/>
        <d v="2023-02-01T00:00:00"/>
        <d v="2023-02-07T00:00:00"/>
        <d v="2023-02-11T00:00:00"/>
        <d v="2023-02-13T00:00:00"/>
        <d v="2023-02-14T00:00:00"/>
        <d v="2023-02-15T00:00:00"/>
        <d v="2023-02-21T00:00:00"/>
        <d v="2023-02-23T00:00:00"/>
        <d v="2023-02-26T00:00:00"/>
        <d v="2023-02-28T00:00:00"/>
        <d v="2023-03-01T00:00:00"/>
        <d v="2023-03-02T00:00:00"/>
        <d v="2023-03-04T00:00:00"/>
        <d v="2023-03-06T00:00:00"/>
        <d v="2023-03-07T00:00:00"/>
        <d v="2023-03-10T00:00:00"/>
        <d v="2023-03-11T00:00:00"/>
        <d v="2023-03-12T00:00:00"/>
        <d v="2023-03-13T00:00:00"/>
        <d v="2023-03-14T00:00:00"/>
        <d v="2023-03-15T00:00:00"/>
        <d v="2023-03-16T00:00:00"/>
        <d v="2023-03-18T00:00:00"/>
        <d v="2023-03-21T00:00:00"/>
        <d v="2023-03-22T00:00:00"/>
        <d v="2023-03-23T00:00:00"/>
        <d v="2023-03-24T00:00:00"/>
        <d v="2023-03-26T00:00:00"/>
        <d v="2023-03-27T00:00:00"/>
        <d v="2023-03-29T00:00:00"/>
        <d v="2023-04-03T00:00:00"/>
        <d v="2023-04-07T00:00:00"/>
        <d v="2023-04-08T00:00:00"/>
        <d v="2023-04-09T00:00:00"/>
        <d v="2023-04-10T00:00:00"/>
        <d v="2023-04-11T00:00:00"/>
        <d v="2023-04-14T00:00:00"/>
        <d v="2023-04-16T00:00:00"/>
        <d v="2023-04-17T00:00:00"/>
        <d v="2023-04-21T00:00:00"/>
        <d v="2023-04-22T00:00:00"/>
        <d v="2023-04-23T00:00:00"/>
        <d v="2023-04-24T00:00:00"/>
        <d v="2023-04-27T00:00:00"/>
        <d v="2023-04-28T00:00:00"/>
        <d v="2023-04-29T00:00:00"/>
        <d v="2023-04-30T00:00:00"/>
        <d v="2023-05-02T00:00:00"/>
        <d v="2023-05-03T00:00:00"/>
        <d v="2023-05-06T00:00:00"/>
        <d v="2023-05-07T00:00:00"/>
        <d v="2023-05-10T00:00:00"/>
        <d v="2023-05-12T00:00:00"/>
        <d v="2023-05-14T00:00:00"/>
        <d v="2023-05-15T00:00:00"/>
        <d v="2023-05-16T00:00:00"/>
        <d v="2023-05-17T00:00:00"/>
        <d v="2023-05-22T00:00:00"/>
        <d v="2023-05-23T00:00:00"/>
        <d v="2023-05-25T00:00:00"/>
        <d v="2023-05-27T00:00:00"/>
        <d v="2023-05-29T00:00:00"/>
        <d v="2023-06-11T00:00:00"/>
        <d v="2023-06-15T00:00:00"/>
        <d v="2023-06-17T00:00:00"/>
        <d v="2023-06-18T00:00:00"/>
        <d v="2023-06-20T00:00:00"/>
        <d v="2023-06-24T00:00:00"/>
        <d v="2023-06-27T00:00:00"/>
        <d v="2023-06-29T00:00:00"/>
        <d v="2023-06-30T00:00:00"/>
        <d v="2023-07-01T00:00:00"/>
        <d v="2023-07-02T00:00:00"/>
        <d v="2023-07-05T00:00:00"/>
        <d v="2023-07-07T00:00:00"/>
        <d v="2023-07-08T00:00:00"/>
        <d v="2023-07-12T00:00:00"/>
        <d v="2023-07-15T00:00:00"/>
        <d v="2023-07-17T00:00:00"/>
        <d v="2023-07-18T00:00:00"/>
        <d v="2023-07-20T00:00:00"/>
        <d v="2023-07-21T00:00:00"/>
        <d v="2023-07-28T00:00:00"/>
        <d v="2023-07-29T00:00:00"/>
        <d v="2023-07-31T00:00:00"/>
        <d v="2023-08-04T00:00:00"/>
        <d v="2023-08-06T00:00:00"/>
        <d v="2023-08-13T00:00:00"/>
        <d v="2023-08-18T00:00:00"/>
        <d v="2023-08-19T00:00:00"/>
        <d v="2023-08-21T00:00:00"/>
        <d v="2023-08-23T00:00:00"/>
        <d v="2023-08-25T00:00:00"/>
        <d v="2023-08-26T00:00:00"/>
        <d v="2023-08-27T00:00:00"/>
        <d v="2023-09-01T00:00:00"/>
        <d v="2023-09-04T00:00:00"/>
        <d v="2023-09-06T00:00:00"/>
        <d v="2023-09-09T00:00:00"/>
        <d v="2023-09-24T00:00:00"/>
        <d v="2023-09-27T00:00:00"/>
        <d v="2023-09-28T00:00:00"/>
        <d v="2023-09-29T00:00:00"/>
        <d v="2023-09-30T00:00:00"/>
        <d v="2023-10-01T00:00:00"/>
        <d v="2023-10-03T00:00:00"/>
        <d v="2023-10-04T00:00:00"/>
        <d v="2023-10-05T00:00:00"/>
        <d v="2023-10-06T00:00:00"/>
        <d v="2023-10-10T00:00:00"/>
        <d v="2023-10-11T00:00:00"/>
        <d v="2023-10-12T00:00:00"/>
        <d v="2023-10-16T00:00:00"/>
        <d v="2023-10-19T00:00:00"/>
        <d v="2023-10-20T00:00:00"/>
        <d v="2023-10-22T00:00:00"/>
        <d v="2023-10-23T00:00:00"/>
        <d v="2023-10-28T00:00:00"/>
        <d v="2023-11-01T00:00:00"/>
        <d v="2023-11-02T00:00:00"/>
        <d v="2023-11-07T00:00:00"/>
        <d v="2023-11-09T00:00:00"/>
        <d v="2023-11-10T00:00:00"/>
        <d v="2023-11-11T00:00:00"/>
        <d v="2023-11-24T00:00:00"/>
        <d v="2023-11-26T00:00:00"/>
        <d v="2023-12-01T00:00:00"/>
        <d v="2023-12-05T00:00:00"/>
        <d v="2023-12-07T00:00:00"/>
        <d v="2023-12-14T00:00:00"/>
        <d v="2023-12-15T00:00:00"/>
        <d v="2023-12-16T00:00:00"/>
        <d v="2023-12-17T00:00:00"/>
        <d v="2023-12-20T00:00:00"/>
        <d v="2023-12-24T00:00:00"/>
        <d v="2023-12-27T00:00:00"/>
        <d v="2023-12-29T00:00:00"/>
        <d v="2023-12-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6478" refreshedDate="45634.654592708335" backgroundQuery="1" createdVersion="8" refreshedVersion="8" minRefreshableVersion="3" recordCount="0" supportSubquery="1" supportAdvancedDrill="1" xr:uid="{1F53B28B-8FAB-4D60-9C20-5D63823AC588}">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6478" refreshedDate="45634.654593055559" backgroundQuery="1" createdVersion="8" refreshedVersion="8" minRefreshableVersion="3" recordCount="0" supportSubquery="1" supportAdvancedDrill="1" xr:uid="{DD47CCDC-2A1D-4578-9C65-155B8F452820}">
  <cacheSource type="external" connectionId="1"/>
  <cacheFields count="1">
    <cacheField name="[calls].[Representative].[Representative]" caption="Representative" numFmtId="0" hierarchy="3" level="1">
      <sharedItems count="1">
        <s v="R03"/>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6478" refreshedDate="45634.65459351852" backgroundQuery="1" createdVersion="8" refreshedVersion="8" minRefreshableVersion="3" recordCount="0" supportSubquery="1" supportAdvancedDrill="1" xr:uid="{E20B3D19-F4EC-4802-9849-338D8B3656C9}">
  <cacheSource type="external" connectionId="1"/>
  <cacheFields count="3">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Gedner]" caption="Count of Gedner" measure="1" displayFolder="" measureGroup="customers" count="0" hidden="1">
      <extLst>
        <ext xmlns:x15="http://schemas.microsoft.com/office/spreadsheetml/2010/11/main" uri="{B97F6D7D-B522-45F9-BDA1-12C45D357490}">
          <x15:cacheHierarchy aggregatedColumn="1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16478" refreshedDate="45634.376971874997" backgroundQuery="1" createdVersion="3" refreshedVersion="8" minRefreshableVersion="3" recordCount="0" supportSubquery="1" supportAdvancedDrill="1" xr:uid="{E65E910E-D5F7-4C6E-893E-F581F08AA0E9}">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89398826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8041F2-4F9F-4655-8526-6B260DDEAA48}" name="selected_rep" cacheId="5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56:A57"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3">
    <format dxfId="3">
      <pivotArea dataOnly="0" labelOnly="1" fieldPosition="0">
        <references count="1">
          <reference field="0" count="0"/>
        </references>
      </pivotArea>
    </format>
    <format dxfId="2">
      <pivotArea dataOnly="0" labelOnly="1" fieldPosition="0">
        <references count="1">
          <reference field="0" count="0"/>
        </references>
      </pivotArea>
    </format>
    <format dxfId="1">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65B06F6-E8C1-4216-9E7A-73563732275B}" name="reps_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6:C52"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30C679-D984-4AED-BD3E-945D66ACFEE3}" name="weekday_trend" cacheId="4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2">
  <location ref="E27:F35"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0"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8E241B-3362-4C7C-B0F6-06036F8C1B53}" name="rep_amount"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88:G107"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r="1">
      <x v="4"/>
    </i>
    <i r="1">
      <x v="5"/>
    </i>
    <i>
      <x v="1"/>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FECB048-5F33-42EB-BB52-0F76AC89B4A2}" name="rep_satisfaction" cacheId="5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77:B84"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fld="1" subtotal="count" baseField="0" baseItem="0"/>
  </dataFields>
  <chartFormats count="1">
    <chartFormat chart="3"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7E2F1DF-F84F-483D-829C-585EE13B502B}" name="monthly_trend" cacheId="4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27:C40"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6" format="4" series="1">
      <pivotArea type="data" outline="0" fieldPosition="0">
        <references count="1">
          <reference field="4294967294" count="1" selected="0">
            <x v="1"/>
          </reference>
        </references>
      </pivotArea>
    </chartFormat>
    <chartFormat chart="6"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5F62A3B-AFC5-4C70-8529-605C1388465F}"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65:D70"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5765A0A-36B3-46F8-B746-766945BEBA0A}" name="rep_pivot" cacheId="4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822889-9940-482E-8100-46C31861B3D7}" name="summary_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Business woman raising hand</v>
  </rv>
  <rv s="0">
    <v>1</v>
    <v>5</v>
    <v>A person in a skirt and a cardigan
Description automatically generated</v>
  </rv>
  <rv s="0">
    <v>2</v>
    <v>5</v>
    <v>A person in a suit and tie
Description automatically generated</v>
  </rv>
  <rv s="0">
    <v>0</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CA9C60CE-D95A-4A51-BFF6-4028F8402B3D}" sourceName="[calls].[Representative]">
  <pivotTables>
    <pivotTable tabId="6" name="rep_pivot"/>
    <pivotTable tabId="6" name="monthly_trend"/>
    <pivotTable tabId="6" name="weekday_trend"/>
    <pivotTable tabId="6" name="selected_rep"/>
    <pivotTable tabId="6" name="rep_satisfaction"/>
  </pivotTables>
  <data>
    <olap pivotCacheId="189398826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5745B373-647E-43A8-A3BE-EB4F28B0DB3E}" cache="Slicer_Representative" caption="Representative" showCaption="0" level="1" style="SlicerStyleDark5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7"/>
    <tableColumn id="5" xr3:uid="{5A35565E-8707-4DED-AD15-A0669D67B382}" name="Date of Call" dataDxfId="16"/>
    <tableColumn id="6" xr3:uid="{F2E4F158-B41F-47BC-8DF8-DFCADFEE4E40}" name="Purchase Amount"/>
    <tableColumn id="7" xr3:uid="{04B291B5-47BD-4F78-8FD8-D1551CCA6BD9}" name="Satisfaction Rating"/>
    <tableColumn id="8" xr3:uid="{6E4123C0-0B17-43B8-A142-A1E540CE974C}" name="FY" dataDxfId="15">
      <calculatedColumnFormula>IF(MONTH(calls[[#This Row],[Date of Call]])&lt;=6, YEAR(calls[[#This Row],[Date of Call]]), YEAR(calls[[#This Row],[Date of Call]])+1)</calculatedColumnFormula>
    </tableColumn>
    <tableColumn id="9" xr3:uid="{199FA271-5E9B-46CE-9BC6-2801F92CD17E}" name="Day of week" dataDxfId="14">
      <calculatedColumnFormula>TEXT(calls[[#This Row],[Date of Call]],"DDDD")</calculatedColumnFormula>
    </tableColumn>
    <tableColumn id="10" xr3:uid="{328CDB09-95B8-4D5E-9ED9-EF0D363735A1}" name="Duration Bucket" dataDxfId="1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1" headerRowBorderDxfId="10" tableBorderDxfId="9" totalsRowBorderDxfId="8">
  <autoFilter ref="Q3:T18" xr:uid="{27158F51-A707-4171-8A04-81FB0AABCBA5}"/>
  <tableColumns count="4">
    <tableColumn id="1" xr3:uid="{02688061-6A8C-4E23-B7FF-D00CD8B58CAC}" name="Customer ID" dataDxfId="7"/>
    <tableColumn id="2" xr3:uid="{771678B6-DB44-426B-9874-B4E421A440D5}" name="Gedner" dataDxfId="6"/>
    <tableColumn id="3" xr3:uid="{B0D41C62-587E-494D-B49A-603F2C05F8D3}" name="Age" dataDxfId="5"/>
    <tableColumn id="4" xr3:uid="{663F92D6-FE31-4D81-9E01-8D066DDC8A88}" name="City" dataDxfId="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115" zoomScaleNormal="115" workbookViewId="0">
      <selection activeCell="E9" sqref="E9"/>
    </sheetView>
  </sheetViews>
  <sheetFormatPr defaultRowHeight="15" x14ac:dyDescent="0.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x14ac:dyDescent="0.25">
      <c r="B1" s="5" t="s">
        <v>1000</v>
      </c>
    </row>
    <row r="2" spans="2:20" x14ac:dyDescent="0.25">
      <c r="R2" s="1"/>
    </row>
    <row r="3" spans="2:20" x14ac:dyDescent="0.25">
      <c r="B3" s="14" t="s">
        <v>25</v>
      </c>
      <c r="C3" s="14" t="s">
        <v>0</v>
      </c>
      <c r="D3" s="15" t="s">
        <v>1</v>
      </c>
      <c r="E3" s="16" t="s">
        <v>3</v>
      </c>
      <c r="F3" s="16" t="s">
        <v>4</v>
      </c>
      <c r="G3" s="14" t="s">
        <v>2</v>
      </c>
      <c r="H3" s="14" t="s">
        <v>994</v>
      </c>
      <c r="I3" t="s">
        <v>1033</v>
      </c>
      <c r="J3" t="s">
        <v>1034</v>
      </c>
      <c r="K3" t="s">
        <v>1035</v>
      </c>
      <c r="L3" t="s">
        <v>1036</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1039</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1040</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1041</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1041</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1039</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1039</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1040</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1040</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1039</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1040</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1041</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1041</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1040</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1039</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1040</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1001</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1002</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1003</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1004</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1005</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1006</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1007</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1008</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1009</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1010</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1011</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1012</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1013</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1014</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1015</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1016</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1017</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1018</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1019</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1020</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1021</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1022</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1023</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1024</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1025</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1026</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1027</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1028</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1029</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1030</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1031</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1032</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23F6-1B0A-4F7B-AE13-7978F9585D03}">
  <dimension ref="A3:I107"/>
  <sheetViews>
    <sheetView workbookViewId="0">
      <selection activeCell="I69" sqref="I69"/>
    </sheetView>
  </sheetViews>
  <sheetFormatPr defaultRowHeight="15" x14ac:dyDescent="0.25"/>
  <cols>
    <col min="1" max="1" width="12.625" bestFit="1" customWidth="1"/>
    <col min="2" max="2" width="10" bestFit="1" customWidth="1"/>
    <col min="3" max="3" width="11" bestFit="1" customWidth="1"/>
    <col min="4" max="4" width="10.25" bestFit="1" customWidth="1"/>
    <col min="5" max="5" width="12.625" bestFit="1" customWidth="1"/>
    <col min="6" max="6" width="10" bestFit="1" customWidth="1"/>
    <col min="7" max="7" width="12.625" bestFit="1" customWidth="1"/>
    <col min="8" max="8" width="11" bestFit="1" customWidth="1"/>
  </cols>
  <sheetData>
    <row r="3" spans="1:5" x14ac:dyDescent="0.25">
      <c r="A3" t="s">
        <v>1042</v>
      </c>
      <c r="B3" t="s">
        <v>1043</v>
      </c>
      <c r="C3" t="s">
        <v>1044</v>
      </c>
      <c r="D3" t="s">
        <v>1045</v>
      </c>
      <c r="E3" t="s">
        <v>1046</v>
      </c>
    </row>
    <row r="4" spans="1:5" x14ac:dyDescent="0.25">
      <c r="A4" s="21">
        <v>1000</v>
      </c>
      <c r="B4" s="22">
        <v>96623</v>
      </c>
      <c r="C4" s="21">
        <v>89850</v>
      </c>
      <c r="D4" s="23">
        <v>3.8854000000000033</v>
      </c>
      <c r="E4" s="21">
        <v>307</v>
      </c>
    </row>
    <row r="10" spans="1:5" x14ac:dyDescent="0.25">
      <c r="A10" t="s">
        <v>1042</v>
      </c>
      <c r="B10" t="s">
        <v>1043</v>
      </c>
      <c r="C10" t="s">
        <v>1044</v>
      </c>
      <c r="D10" t="s">
        <v>1045</v>
      </c>
      <c r="E10" t="s">
        <v>1046</v>
      </c>
    </row>
    <row r="11" spans="1:5" x14ac:dyDescent="0.25">
      <c r="A11" s="21">
        <v>207</v>
      </c>
      <c r="B11" s="22">
        <v>20872</v>
      </c>
      <c r="C11" s="21">
        <v>17700</v>
      </c>
      <c r="D11" s="23">
        <v>3.8589371980676304</v>
      </c>
      <c r="E11" s="21">
        <v>60</v>
      </c>
    </row>
    <row r="27" spans="1:6" x14ac:dyDescent="0.25">
      <c r="A27" s="24" t="s">
        <v>1047</v>
      </c>
      <c r="B27" t="s">
        <v>1042</v>
      </c>
      <c r="C27" t="s">
        <v>1061</v>
      </c>
      <c r="E27" s="24" t="s">
        <v>1047</v>
      </c>
      <c r="F27" t="s">
        <v>1042</v>
      </c>
    </row>
    <row r="28" spans="1:6" x14ac:dyDescent="0.25">
      <c r="A28" s="25" t="s">
        <v>1049</v>
      </c>
      <c r="B28" s="21">
        <v>13</v>
      </c>
      <c r="C28" s="21">
        <v>13</v>
      </c>
      <c r="E28" s="25" t="s">
        <v>1065</v>
      </c>
      <c r="F28" s="21">
        <v>30</v>
      </c>
    </row>
    <row r="29" spans="1:6" x14ac:dyDescent="0.25">
      <c r="A29" s="25" t="s">
        <v>1050</v>
      </c>
      <c r="B29" s="21">
        <v>13</v>
      </c>
      <c r="C29" s="21">
        <v>13</v>
      </c>
      <c r="E29" s="25" t="s">
        <v>1063</v>
      </c>
      <c r="F29" s="21">
        <v>34</v>
      </c>
    </row>
    <row r="30" spans="1:6" x14ac:dyDescent="0.25">
      <c r="A30" s="25" t="s">
        <v>1051</v>
      </c>
      <c r="B30" s="21">
        <v>28</v>
      </c>
      <c r="C30" s="21">
        <v>28</v>
      </c>
      <c r="E30" s="25" t="s">
        <v>1067</v>
      </c>
      <c r="F30" s="21">
        <v>26</v>
      </c>
    </row>
    <row r="31" spans="1:6" x14ac:dyDescent="0.25">
      <c r="A31" s="25" t="s">
        <v>1052</v>
      </c>
      <c r="B31" s="21">
        <v>24</v>
      </c>
      <c r="C31" s="21">
        <v>24</v>
      </c>
      <c r="E31" s="25" t="s">
        <v>1068</v>
      </c>
      <c r="F31" s="21">
        <v>38</v>
      </c>
    </row>
    <row r="32" spans="1:6" x14ac:dyDescent="0.25">
      <c r="A32" s="25" t="s">
        <v>1053</v>
      </c>
      <c r="B32" s="21">
        <v>23</v>
      </c>
      <c r="C32" s="21">
        <v>23</v>
      </c>
      <c r="E32" s="25" t="s">
        <v>1066</v>
      </c>
      <c r="F32" s="21">
        <v>27</v>
      </c>
    </row>
    <row r="33" spans="1:9" x14ac:dyDescent="0.25">
      <c r="A33" s="25" t="s">
        <v>1054</v>
      </c>
      <c r="B33" s="21">
        <v>17</v>
      </c>
      <c r="C33" s="21">
        <v>17</v>
      </c>
      <c r="E33" s="25" t="s">
        <v>1062</v>
      </c>
      <c r="F33" s="21">
        <v>27</v>
      </c>
    </row>
    <row r="34" spans="1:9" x14ac:dyDescent="0.25">
      <c r="A34" s="25" t="s">
        <v>1055</v>
      </c>
      <c r="B34" s="21">
        <v>11</v>
      </c>
      <c r="C34" s="21">
        <v>11</v>
      </c>
      <c r="E34" s="25" t="s">
        <v>1064</v>
      </c>
      <c r="F34" s="21">
        <v>25</v>
      </c>
    </row>
    <row r="35" spans="1:9" x14ac:dyDescent="0.25">
      <c r="A35" s="25" t="s">
        <v>1056</v>
      </c>
      <c r="B35" s="21">
        <v>11</v>
      </c>
      <c r="C35" s="21">
        <v>11</v>
      </c>
      <c r="E35" s="25" t="s">
        <v>1048</v>
      </c>
      <c r="F35" s="21">
        <v>207</v>
      </c>
    </row>
    <row r="36" spans="1:9" x14ac:dyDescent="0.25">
      <c r="A36" s="25" t="s">
        <v>1057</v>
      </c>
      <c r="B36" s="21">
        <v>14</v>
      </c>
      <c r="C36" s="21">
        <v>14</v>
      </c>
    </row>
    <row r="37" spans="1:9" x14ac:dyDescent="0.25">
      <c r="A37" s="25" t="s">
        <v>1058</v>
      </c>
      <c r="B37" s="21">
        <v>30</v>
      </c>
      <c r="C37" s="21">
        <v>30</v>
      </c>
    </row>
    <row r="38" spans="1:9" x14ac:dyDescent="0.25">
      <c r="A38" s="25" t="s">
        <v>1059</v>
      </c>
      <c r="B38" s="21">
        <v>14</v>
      </c>
      <c r="C38" s="21">
        <v>14</v>
      </c>
    </row>
    <row r="39" spans="1:9" x14ac:dyDescent="0.25">
      <c r="A39" s="25" t="s">
        <v>1060</v>
      </c>
      <c r="B39" s="21">
        <v>9</v>
      </c>
      <c r="C39" s="21">
        <v>9</v>
      </c>
    </row>
    <row r="40" spans="1:9" x14ac:dyDescent="0.25">
      <c r="A40" s="25" t="s">
        <v>1048</v>
      </c>
      <c r="B40" s="21">
        <v>207</v>
      </c>
      <c r="C40" s="21">
        <v>207</v>
      </c>
    </row>
    <row r="44" spans="1:9" x14ac:dyDescent="0.25">
      <c r="E44" t="s">
        <v>1069</v>
      </c>
      <c r="H44" t="s">
        <v>1075</v>
      </c>
      <c r="I44" t="str">
        <f>A57</f>
        <v>R03</v>
      </c>
    </row>
    <row r="46" spans="1:9" x14ac:dyDescent="0.25">
      <c r="A46" s="24" t="s">
        <v>1047</v>
      </c>
      <c r="B46" t="s">
        <v>1042</v>
      </c>
      <c r="C46" t="s">
        <v>1043</v>
      </c>
      <c r="E46" t="s">
        <v>1070</v>
      </c>
      <c r="F46" t="s">
        <v>1071</v>
      </c>
      <c r="G46" t="s">
        <v>1072</v>
      </c>
      <c r="H46" t="s">
        <v>1073</v>
      </c>
      <c r="I46" t="s">
        <v>1074</v>
      </c>
    </row>
    <row r="47" spans="1:9" x14ac:dyDescent="0.25">
      <c r="A47" s="25" t="s">
        <v>11</v>
      </c>
      <c r="B47" s="21">
        <v>189</v>
      </c>
      <c r="C47" s="22">
        <v>18415</v>
      </c>
      <c r="E47" t="str" cm="1">
        <f t="array" ref="E47:G51">A47:C51</f>
        <v>R01</v>
      </c>
      <c r="F47">
        <v>189</v>
      </c>
      <c r="G47" s="26">
        <v>18415</v>
      </c>
      <c r="H47" t="e">
        <f>IF(E47=$I$44,F47,NA())</f>
        <v>#N/A</v>
      </c>
      <c r="I47" t="e">
        <f>IF(E47=$I$44,G47,NA())</f>
        <v>#N/A</v>
      </c>
    </row>
    <row r="48" spans="1:9" x14ac:dyDescent="0.25">
      <c r="A48" s="25" t="s">
        <v>9</v>
      </c>
      <c r="B48" s="21">
        <v>218</v>
      </c>
      <c r="C48" s="22">
        <v>20581</v>
      </c>
      <c r="E48" t="str">
        <v>R02</v>
      </c>
      <c r="F48">
        <v>218</v>
      </c>
      <c r="G48" s="26">
        <v>20581</v>
      </c>
      <c r="H48" t="e">
        <f t="shared" ref="H48:H51" si="0">IF(E48=$I$44,F48,NA())</f>
        <v>#N/A</v>
      </c>
      <c r="I48" t="e">
        <f t="shared" ref="I48:I51" si="1">IF(E48=$I$44,G48,NA())</f>
        <v>#N/A</v>
      </c>
    </row>
    <row r="49" spans="1:9" x14ac:dyDescent="0.25">
      <c r="A49" s="25" t="s">
        <v>6</v>
      </c>
      <c r="B49" s="21">
        <v>207</v>
      </c>
      <c r="C49" s="22">
        <v>20872</v>
      </c>
      <c r="E49" t="str">
        <v>R03</v>
      </c>
      <c r="F49">
        <v>207</v>
      </c>
      <c r="G49" s="26">
        <v>20872</v>
      </c>
      <c r="H49">
        <f t="shared" si="0"/>
        <v>207</v>
      </c>
      <c r="I49">
        <f t="shared" si="1"/>
        <v>20872</v>
      </c>
    </row>
    <row r="50" spans="1:9" x14ac:dyDescent="0.25">
      <c r="A50" s="25" t="s">
        <v>13</v>
      </c>
      <c r="B50" s="21">
        <v>186</v>
      </c>
      <c r="C50" s="22">
        <v>16651</v>
      </c>
      <c r="E50" t="str">
        <v>R04</v>
      </c>
      <c r="F50">
        <v>186</v>
      </c>
      <c r="G50" s="26">
        <v>16651</v>
      </c>
      <c r="H50" t="e">
        <f t="shared" si="0"/>
        <v>#N/A</v>
      </c>
      <c r="I50" t="e">
        <f t="shared" si="1"/>
        <v>#N/A</v>
      </c>
    </row>
    <row r="51" spans="1:9" x14ac:dyDescent="0.25">
      <c r="A51" s="25" t="s">
        <v>10</v>
      </c>
      <c r="B51" s="21">
        <v>200</v>
      </c>
      <c r="C51" s="22">
        <v>20104</v>
      </c>
      <c r="E51" t="str">
        <v>R05</v>
      </c>
      <c r="F51">
        <v>200</v>
      </c>
      <c r="G51" s="26">
        <v>20104</v>
      </c>
      <c r="H51" t="e">
        <f t="shared" si="0"/>
        <v>#N/A</v>
      </c>
      <c r="I51" t="e">
        <f t="shared" si="1"/>
        <v>#N/A</v>
      </c>
    </row>
    <row r="52" spans="1:9" x14ac:dyDescent="0.25">
      <c r="A52" s="25" t="s">
        <v>1048</v>
      </c>
      <c r="B52" s="21">
        <v>1000</v>
      </c>
      <c r="C52" s="22">
        <v>96623</v>
      </c>
    </row>
    <row r="55" spans="1:9" x14ac:dyDescent="0.25">
      <c r="F55" t="s">
        <v>1078</v>
      </c>
    </row>
    <row r="56" spans="1:9" x14ac:dyDescent="0.25">
      <c r="A56" s="24" t="s">
        <v>1047</v>
      </c>
    </row>
    <row r="57" spans="1:9" x14ac:dyDescent="0.25">
      <c r="A57" s="27" t="s">
        <v>6</v>
      </c>
      <c r="F57" t="s">
        <v>1079</v>
      </c>
      <c r="G57" s="41">
        <f>A11/A4</f>
        <v>0.20699999999999999</v>
      </c>
    </row>
    <row r="58" spans="1:9" x14ac:dyDescent="0.25">
      <c r="F58" t="s">
        <v>1071</v>
      </c>
      <c r="G58">
        <f>_xlfn.XLOOKUP(A57,E47:E51,F47:F51,0)</f>
        <v>207</v>
      </c>
    </row>
    <row r="59" spans="1:9" x14ac:dyDescent="0.25">
      <c r="F59" t="s">
        <v>1072</v>
      </c>
      <c r="G59">
        <f>_xlfn.XLOOKUP(A57,E47:E51,G47:G51,0)</f>
        <v>20872</v>
      </c>
    </row>
    <row r="61" spans="1:9" x14ac:dyDescent="0.25">
      <c r="F61" t="s">
        <v>1080</v>
      </c>
      <c r="G61">
        <f>_xlfn.RANK.AVG(G58,F47:F51)</f>
        <v>2</v>
      </c>
    </row>
    <row r="62" spans="1:9" x14ac:dyDescent="0.25">
      <c r="F62" t="s">
        <v>1081</v>
      </c>
      <c r="G62">
        <f>_xlfn.RANK.AVG(G59,G47:G51)</f>
        <v>1</v>
      </c>
    </row>
    <row r="64" spans="1:9" x14ac:dyDescent="0.25">
      <c r="F64" t="s">
        <v>1082</v>
      </c>
    </row>
    <row r="65" spans="1:7" x14ac:dyDescent="0.25">
      <c r="A65" s="24" t="s">
        <v>1042</v>
      </c>
      <c r="B65" s="24" t="s">
        <v>1076</v>
      </c>
      <c r="G65" t="str">
        <f>"% of calls:"&amp;TEXT(G57,"0%")</f>
        <v>% of calls:21%</v>
      </c>
    </row>
    <row r="66" spans="1:7" x14ac:dyDescent="0.25">
      <c r="A66" s="24" t="s">
        <v>1047</v>
      </c>
      <c r="B66" t="s">
        <v>999</v>
      </c>
      <c r="C66" t="s">
        <v>998</v>
      </c>
      <c r="D66" t="s">
        <v>1048</v>
      </c>
      <c r="G66" t="str">
        <f>IF(COUNTA(A57:A61)&gt;1,"","Call rank:"&amp;G61)</f>
        <v>Call rank:2</v>
      </c>
    </row>
    <row r="67" spans="1:7" x14ac:dyDescent="0.25">
      <c r="A67" s="25" t="s">
        <v>1040</v>
      </c>
      <c r="B67" s="21">
        <v>326</v>
      </c>
      <c r="C67" s="21">
        <v>63</v>
      </c>
      <c r="D67" s="21">
        <v>389</v>
      </c>
      <c r="G67" t="str">
        <f>IF(COUNTA(A57:A61)&gt;1,"","Amount rank:"&amp;G62)</f>
        <v>Amount rank:1</v>
      </c>
    </row>
    <row r="68" spans="1:7" x14ac:dyDescent="0.25">
      <c r="A68" s="25" t="s">
        <v>1041</v>
      </c>
      <c r="B68" s="21">
        <v>144</v>
      </c>
      <c r="C68" s="21">
        <v>132</v>
      </c>
      <c r="D68" s="21">
        <v>276</v>
      </c>
      <c r="F68" t="s">
        <v>1083</v>
      </c>
      <c r="G68" t="e" vm="1">
        <f>IF(COUNTA(A57:A61)&gt;1,"",_xlfn.XLOOKUP(A57,Assets!$E$3:$E$7,Assets!$F$3:$F$7))</f>
        <v>#VALUE!</v>
      </c>
    </row>
    <row r="69" spans="1:7" x14ac:dyDescent="0.25">
      <c r="A69" s="25" t="s">
        <v>1039</v>
      </c>
      <c r="B69" s="21">
        <v>129</v>
      </c>
      <c r="C69" s="21">
        <v>206</v>
      </c>
      <c r="D69" s="21">
        <v>335</v>
      </c>
    </row>
    <row r="70" spans="1:7" x14ac:dyDescent="0.25">
      <c r="A70" s="25" t="s">
        <v>1048</v>
      </c>
      <c r="B70" s="21">
        <v>599</v>
      </c>
      <c r="C70" s="21">
        <v>401</v>
      </c>
      <c r="D70" s="21">
        <v>1000</v>
      </c>
    </row>
    <row r="77" spans="1:7" x14ac:dyDescent="0.25">
      <c r="A77" s="24" t="s">
        <v>1047</v>
      </c>
      <c r="B77" t="s">
        <v>1042</v>
      </c>
    </row>
    <row r="78" spans="1:7" x14ac:dyDescent="0.25">
      <c r="A78" s="25">
        <v>0</v>
      </c>
      <c r="B78" s="21">
        <v>1</v>
      </c>
    </row>
    <row r="79" spans="1:7" x14ac:dyDescent="0.25">
      <c r="A79" s="25">
        <v>1</v>
      </c>
      <c r="B79" s="21">
        <v>1</v>
      </c>
    </row>
    <row r="80" spans="1:7" x14ac:dyDescent="0.25">
      <c r="A80" s="25">
        <v>2</v>
      </c>
      <c r="B80" s="21">
        <v>11</v>
      </c>
    </row>
    <row r="81" spans="1:7" x14ac:dyDescent="0.25">
      <c r="A81" s="25">
        <v>3</v>
      </c>
      <c r="B81" s="21">
        <v>46</v>
      </c>
    </row>
    <row r="82" spans="1:7" x14ac:dyDescent="0.25">
      <c r="A82" s="25">
        <v>4</v>
      </c>
      <c r="B82" s="21">
        <v>88</v>
      </c>
    </row>
    <row r="83" spans="1:7" x14ac:dyDescent="0.25">
      <c r="A83" s="25">
        <v>5</v>
      </c>
      <c r="B83" s="21">
        <v>60</v>
      </c>
    </row>
    <row r="84" spans="1:7" x14ac:dyDescent="0.25">
      <c r="A84" s="25" t="s">
        <v>1048</v>
      </c>
      <c r="B84" s="21">
        <v>207</v>
      </c>
    </row>
    <row r="88" spans="1:7" x14ac:dyDescent="0.25">
      <c r="A88" s="24" t="s">
        <v>1043</v>
      </c>
      <c r="B88" s="24" t="s">
        <v>1076</v>
      </c>
    </row>
    <row r="89" spans="1:7" x14ac:dyDescent="0.25">
      <c r="A89" s="24" t="s">
        <v>1047</v>
      </c>
      <c r="B89" t="s">
        <v>11</v>
      </c>
      <c r="C89" t="s">
        <v>9</v>
      </c>
      <c r="D89" t="s">
        <v>6</v>
      </c>
      <c r="E89" t="s">
        <v>13</v>
      </c>
      <c r="F89" t="s">
        <v>10</v>
      </c>
      <c r="G89" t="s">
        <v>1048</v>
      </c>
    </row>
    <row r="90" spans="1:7" x14ac:dyDescent="0.25">
      <c r="A90" s="25" t="s">
        <v>1040</v>
      </c>
    </row>
    <row r="91" spans="1:7" x14ac:dyDescent="0.25">
      <c r="A91" s="28" t="s">
        <v>24</v>
      </c>
      <c r="B91" s="22">
        <v>1233</v>
      </c>
      <c r="C91" s="22">
        <v>223</v>
      </c>
      <c r="D91" s="22">
        <v>1680</v>
      </c>
      <c r="E91" s="22">
        <v>990</v>
      </c>
      <c r="F91" s="22">
        <v>1508</v>
      </c>
      <c r="G91" s="22">
        <v>5634</v>
      </c>
    </row>
    <row r="92" spans="1:7" x14ac:dyDescent="0.25">
      <c r="A92" s="28" t="s">
        <v>15</v>
      </c>
      <c r="B92" s="22">
        <v>1598</v>
      </c>
      <c r="C92" s="22">
        <v>1907</v>
      </c>
      <c r="D92" s="22">
        <v>869</v>
      </c>
      <c r="E92" s="22">
        <v>1426</v>
      </c>
      <c r="F92" s="22">
        <v>1416</v>
      </c>
      <c r="G92" s="22">
        <v>7216</v>
      </c>
    </row>
    <row r="93" spans="1:7" x14ac:dyDescent="0.25">
      <c r="A93" s="28" t="s">
        <v>5</v>
      </c>
      <c r="B93" s="22">
        <v>900</v>
      </c>
      <c r="C93" s="22">
        <v>1016</v>
      </c>
      <c r="D93" s="22">
        <v>960</v>
      </c>
      <c r="E93" s="22">
        <v>940</v>
      </c>
      <c r="F93" s="22">
        <v>1193</v>
      </c>
      <c r="G93" s="22">
        <v>5009</v>
      </c>
    </row>
    <row r="94" spans="1:7" x14ac:dyDescent="0.25">
      <c r="A94" s="28" t="s">
        <v>18</v>
      </c>
      <c r="B94" s="22">
        <v>900</v>
      </c>
      <c r="C94" s="22">
        <v>1470</v>
      </c>
      <c r="D94" s="22">
        <v>1617</v>
      </c>
      <c r="E94" s="22">
        <v>1314</v>
      </c>
      <c r="F94" s="22">
        <v>941</v>
      </c>
      <c r="G94" s="22">
        <v>6242</v>
      </c>
    </row>
    <row r="95" spans="1:7" x14ac:dyDescent="0.25">
      <c r="A95" s="28" t="s">
        <v>14</v>
      </c>
      <c r="B95" s="22">
        <v>1255</v>
      </c>
      <c r="C95" s="22">
        <v>516</v>
      </c>
      <c r="D95" s="22">
        <v>1874</v>
      </c>
      <c r="E95" s="22">
        <v>1863</v>
      </c>
      <c r="F95" s="22">
        <v>1722</v>
      </c>
      <c r="G95" s="22">
        <v>7230</v>
      </c>
    </row>
    <row r="96" spans="1:7" x14ac:dyDescent="0.25">
      <c r="A96" s="28" t="s">
        <v>19</v>
      </c>
      <c r="B96" s="22">
        <v>1138</v>
      </c>
      <c r="C96" s="22">
        <v>1898</v>
      </c>
      <c r="D96" s="22">
        <v>1482</v>
      </c>
      <c r="E96" s="22">
        <v>846</v>
      </c>
      <c r="F96" s="22">
        <v>1154</v>
      </c>
      <c r="G96" s="22">
        <v>6518</v>
      </c>
    </row>
    <row r="97" spans="1:7" x14ac:dyDescent="0.25">
      <c r="A97" s="25" t="s">
        <v>1041</v>
      </c>
    </row>
    <row r="98" spans="1:7" x14ac:dyDescent="0.25">
      <c r="A98" s="28" t="s">
        <v>20</v>
      </c>
      <c r="B98" s="22">
        <v>891</v>
      </c>
      <c r="C98" s="22">
        <v>1332</v>
      </c>
      <c r="D98" s="22">
        <v>1282</v>
      </c>
      <c r="E98" s="22">
        <v>739</v>
      </c>
      <c r="F98" s="22">
        <v>560</v>
      </c>
      <c r="G98" s="22">
        <v>4804</v>
      </c>
    </row>
    <row r="99" spans="1:7" x14ac:dyDescent="0.25">
      <c r="A99" s="28" t="s">
        <v>12</v>
      </c>
      <c r="B99" s="22">
        <v>1991</v>
      </c>
      <c r="C99" s="22">
        <v>1886</v>
      </c>
      <c r="D99" s="22">
        <v>1206</v>
      </c>
      <c r="E99" s="22">
        <v>884</v>
      </c>
      <c r="F99" s="22">
        <v>1722</v>
      </c>
      <c r="G99" s="22">
        <v>7689</v>
      </c>
    </row>
    <row r="100" spans="1:7" x14ac:dyDescent="0.25">
      <c r="A100" s="28" t="s">
        <v>8</v>
      </c>
      <c r="B100" s="22">
        <v>1163</v>
      </c>
      <c r="C100" s="22">
        <v>1180</v>
      </c>
      <c r="D100" s="22">
        <v>1616</v>
      </c>
      <c r="E100" s="22">
        <v>1043</v>
      </c>
      <c r="F100" s="22">
        <v>1747</v>
      </c>
      <c r="G100" s="22">
        <v>6749</v>
      </c>
    </row>
    <row r="101" spans="1:7" x14ac:dyDescent="0.25">
      <c r="A101" s="28" t="s">
        <v>16</v>
      </c>
      <c r="B101" s="22">
        <v>1438</v>
      </c>
      <c r="C101" s="22">
        <v>1616</v>
      </c>
      <c r="D101" s="22">
        <v>866</v>
      </c>
      <c r="E101" s="22">
        <v>829</v>
      </c>
      <c r="F101" s="22">
        <v>2070</v>
      </c>
      <c r="G101" s="22">
        <v>6819</v>
      </c>
    </row>
    <row r="102" spans="1:7" x14ac:dyDescent="0.25">
      <c r="A102" s="25" t="s">
        <v>1039</v>
      </c>
    </row>
    <row r="103" spans="1:7" x14ac:dyDescent="0.25">
      <c r="A103" s="28" t="s">
        <v>17</v>
      </c>
      <c r="B103" s="22">
        <v>1655</v>
      </c>
      <c r="C103" s="22">
        <v>805</v>
      </c>
      <c r="D103" s="22">
        <v>2263</v>
      </c>
      <c r="E103" s="22">
        <v>987</v>
      </c>
      <c r="F103" s="22">
        <v>1075</v>
      </c>
      <c r="G103" s="22">
        <v>6785</v>
      </c>
    </row>
    <row r="104" spans="1:7" x14ac:dyDescent="0.25">
      <c r="A104" s="28" t="s">
        <v>23</v>
      </c>
      <c r="B104" s="22">
        <v>1104</v>
      </c>
      <c r="C104" s="22">
        <v>2280</v>
      </c>
      <c r="D104" s="22">
        <v>1445</v>
      </c>
      <c r="E104" s="22">
        <v>1722</v>
      </c>
      <c r="F104" s="22">
        <v>1196</v>
      </c>
      <c r="G104" s="22">
        <v>7747</v>
      </c>
    </row>
    <row r="105" spans="1:7" x14ac:dyDescent="0.25">
      <c r="A105" s="28" t="s">
        <v>7</v>
      </c>
      <c r="B105" s="22">
        <v>372</v>
      </c>
      <c r="C105" s="22">
        <v>1818</v>
      </c>
      <c r="D105" s="22">
        <v>1346</v>
      </c>
      <c r="E105" s="22">
        <v>1156</v>
      </c>
      <c r="F105" s="22">
        <v>1484</v>
      </c>
      <c r="G105" s="22">
        <v>6176</v>
      </c>
    </row>
    <row r="106" spans="1:7" x14ac:dyDescent="0.25">
      <c r="A106" s="28" t="s">
        <v>22</v>
      </c>
      <c r="B106" s="22">
        <v>1415</v>
      </c>
      <c r="C106" s="22">
        <v>1271</v>
      </c>
      <c r="D106" s="22">
        <v>1214</v>
      </c>
      <c r="E106" s="22">
        <v>1135</v>
      </c>
      <c r="F106" s="22">
        <v>1566</v>
      </c>
      <c r="G106" s="22">
        <v>6601</v>
      </c>
    </row>
    <row r="107" spans="1:7" x14ac:dyDescent="0.25">
      <c r="A107" s="28" t="s">
        <v>21</v>
      </c>
      <c r="B107" s="22">
        <v>1362</v>
      </c>
      <c r="C107" s="22">
        <v>1363</v>
      </c>
      <c r="D107" s="22">
        <v>1152</v>
      </c>
      <c r="E107" s="22">
        <v>777</v>
      </c>
      <c r="F107" s="22">
        <v>750</v>
      </c>
      <c r="G107" s="22">
        <v>5404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8185B-630A-4235-AA31-85995A8F88A7}">
  <dimension ref="A1:AR194"/>
  <sheetViews>
    <sheetView tabSelected="1" workbookViewId="0">
      <selection activeCell="Y14" sqref="Y14"/>
    </sheetView>
  </sheetViews>
  <sheetFormatPr defaultRowHeight="15" x14ac:dyDescent="0.25"/>
  <cols>
    <col min="1" max="2" width="1.5" customWidth="1"/>
    <col min="15" max="15" width="7.125" customWidth="1"/>
  </cols>
  <sheetData>
    <row r="1" spans="1:44" ht="45.75" customHeight="1" x14ac:dyDescent="0.25">
      <c r="A1" s="20"/>
      <c r="B1" s="20"/>
      <c r="C1" s="42" t="s">
        <v>1084</v>
      </c>
      <c r="D1" s="42"/>
      <c r="E1" s="42"/>
      <c r="F1" s="42"/>
      <c r="G1" s="42"/>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x14ac:dyDescent="0.2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row>
    <row r="5" spans="1:44" x14ac:dyDescent="0.2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row>
    <row r="6" spans="1:44"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row>
    <row r="7" spans="1:44" x14ac:dyDescent="0.2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x14ac:dyDescent="0.2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row>
    <row r="9" spans="1:44"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row>
    <row r="10" spans="1:44"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row>
    <row r="11" spans="1:44" x14ac:dyDescent="0.2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row>
    <row r="12" spans="1:44"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row>
    <row r="13" spans="1:44"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row>
    <row r="14" spans="1:44"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row>
    <row r="15" spans="1:44"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row>
    <row r="16" spans="1:44"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row>
    <row r="17" spans="1:44"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row>
    <row r="18" spans="1:44" x14ac:dyDescent="0.25">
      <c r="A18" s="20"/>
      <c r="B18" s="20"/>
      <c r="C18" s="20"/>
      <c r="D18" s="20"/>
      <c r="E18" s="20"/>
      <c r="F18" s="20"/>
      <c r="G18" s="20"/>
      <c r="H18" s="20"/>
      <c r="I18" s="20"/>
      <c r="J18" s="20"/>
      <c r="K18" s="20"/>
      <c r="L18" s="20"/>
      <c r="M18" s="20"/>
      <c r="N18" s="20"/>
      <c r="O18" s="20"/>
      <c r="P18" s="31"/>
      <c r="Q18" s="38" t="str" cm="1">
        <f t="array" ref="Q18:U18">pivot!B89:F89</f>
        <v>R01</v>
      </c>
      <c r="R18" s="38" t="str">
        <v>R02</v>
      </c>
      <c r="S18" s="38" t="str">
        <v>R03</v>
      </c>
      <c r="T18" s="38" t="str">
        <v>R04</v>
      </c>
      <c r="U18" s="38" t="str">
        <v>R05</v>
      </c>
      <c r="V18" s="39" t="s">
        <v>1077</v>
      </c>
      <c r="W18" s="20"/>
      <c r="X18" s="20"/>
      <c r="Y18" s="20"/>
      <c r="Z18" s="20"/>
      <c r="AA18" s="20"/>
      <c r="AB18" s="20"/>
      <c r="AC18" s="20"/>
      <c r="AD18" s="20"/>
      <c r="AE18" s="20"/>
      <c r="AF18" s="20"/>
      <c r="AG18" s="20"/>
      <c r="AH18" s="20"/>
      <c r="AI18" s="20"/>
      <c r="AJ18" s="20"/>
      <c r="AK18" s="20"/>
      <c r="AL18" s="20"/>
      <c r="AM18" s="20"/>
      <c r="AN18" s="20"/>
      <c r="AO18" s="20"/>
      <c r="AP18" s="20"/>
      <c r="AQ18" s="20"/>
      <c r="AR18" s="20"/>
    </row>
    <row r="19" spans="1:44" x14ac:dyDescent="0.25">
      <c r="A19" s="20"/>
      <c r="B19" s="20"/>
      <c r="C19" s="20"/>
      <c r="D19" s="20"/>
      <c r="E19" s="20"/>
      <c r="F19" s="20"/>
      <c r="G19" s="20"/>
      <c r="H19" s="20"/>
      <c r="I19" s="20"/>
      <c r="J19" s="20"/>
      <c r="K19" s="20"/>
      <c r="L19" s="20"/>
      <c r="M19" s="20"/>
      <c r="N19" s="20"/>
      <c r="O19" s="20"/>
      <c r="P19" s="40" t="str" cm="1">
        <f t="array" ref="P19:V36">IF(pivot!A90:G107="","",pivot!A90:G107)</f>
        <v>Brampton</v>
      </c>
      <c r="Q19" s="29" t="str">
        <v/>
      </c>
      <c r="R19" s="29" t="str">
        <v/>
      </c>
      <c r="S19" s="29" t="str">
        <v/>
      </c>
      <c r="T19" s="29" t="str">
        <v/>
      </c>
      <c r="U19" s="29" t="str">
        <v/>
      </c>
      <c r="V19" s="32" t="str">
        <v/>
      </c>
      <c r="W19" s="20"/>
      <c r="X19" s="20"/>
      <c r="Y19" s="20"/>
      <c r="Z19" s="20"/>
      <c r="AA19" s="20"/>
      <c r="AB19" s="20"/>
      <c r="AC19" s="20"/>
      <c r="AD19" s="20"/>
      <c r="AE19" s="20"/>
      <c r="AF19" s="20"/>
      <c r="AG19" s="20"/>
      <c r="AH19" s="20"/>
      <c r="AI19" s="20"/>
      <c r="AJ19" s="20"/>
      <c r="AK19" s="20"/>
      <c r="AL19" s="20"/>
      <c r="AM19" s="20"/>
      <c r="AN19" s="20"/>
      <c r="AO19" s="20"/>
      <c r="AP19" s="20"/>
      <c r="AQ19" s="20"/>
      <c r="AR19" s="20"/>
    </row>
    <row r="20" spans="1:44" x14ac:dyDescent="0.25">
      <c r="A20" s="20"/>
      <c r="B20" s="20"/>
      <c r="C20" s="20"/>
      <c r="D20" s="20"/>
      <c r="E20" s="20"/>
      <c r="F20" s="20"/>
      <c r="G20" s="20"/>
      <c r="H20" s="20"/>
      <c r="I20" s="20"/>
      <c r="J20" s="20"/>
      <c r="K20" s="20"/>
      <c r="L20" s="20"/>
      <c r="M20" s="20"/>
      <c r="N20" s="20"/>
      <c r="O20" s="20"/>
      <c r="P20" s="33" t="str">
        <v>C0002</v>
      </c>
      <c r="Q20" s="30">
        <v>1233</v>
      </c>
      <c r="R20" s="30">
        <v>223</v>
      </c>
      <c r="S20" s="30">
        <v>1680</v>
      </c>
      <c r="T20" s="30">
        <v>990</v>
      </c>
      <c r="U20" s="30">
        <v>1508</v>
      </c>
      <c r="V20" s="34">
        <v>5634</v>
      </c>
      <c r="W20" s="20"/>
      <c r="X20" s="20"/>
      <c r="Y20" s="20"/>
      <c r="Z20" s="20"/>
      <c r="AA20" s="20"/>
      <c r="AB20" s="20"/>
      <c r="AC20" s="20"/>
      <c r="AD20" s="20"/>
      <c r="AE20" s="20"/>
      <c r="AF20" s="20"/>
      <c r="AG20" s="20"/>
      <c r="AH20" s="20"/>
      <c r="AI20" s="20"/>
      <c r="AJ20" s="20"/>
      <c r="AK20" s="20"/>
      <c r="AL20" s="20"/>
      <c r="AM20" s="20"/>
      <c r="AN20" s="20"/>
      <c r="AO20" s="20"/>
      <c r="AP20" s="20"/>
      <c r="AQ20" s="20"/>
      <c r="AR20" s="20"/>
    </row>
    <row r="21" spans="1:44" x14ac:dyDescent="0.25">
      <c r="A21" s="20"/>
      <c r="B21" s="20"/>
      <c r="C21" s="20"/>
      <c r="D21" s="20"/>
      <c r="E21" s="20"/>
      <c r="F21" s="20"/>
      <c r="G21" s="20"/>
      <c r="H21" s="20"/>
      <c r="I21" s="20"/>
      <c r="J21" s="20"/>
      <c r="K21" s="20"/>
      <c r="L21" s="20"/>
      <c r="M21" s="20"/>
      <c r="N21" s="20"/>
      <c r="O21" s="20"/>
      <c r="P21" s="33" t="str">
        <v>C0007</v>
      </c>
      <c r="Q21" s="30">
        <v>1598</v>
      </c>
      <c r="R21" s="30">
        <v>1907</v>
      </c>
      <c r="S21" s="30">
        <v>869</v>
      </c>
      <c r="T21" s="30">
        <v>1426</v>
      </c>
      <c r="U21" s="30">
        <v>1416</v>
      </c>
      <c r="V21" s="34">
        <v>7216</v>
      </c>
      <c r="W21" s="20"/>
      <c r="X21" s="20"/>
      <c r="Y21" s="20"/>
      <c r="Z21" s="20"/>
      <c r="AA21" s="20"/>
      <c r="AB21" s="20"/>
      <c r="AC21" s="20"/>
      <c r="AD21" s="20"/>
      <c r="AE21" s="20"/>
      <c r="AF21" s="20"/>
      <c r="AG21" s="20"/>
      <c r="AH21" s="20"/>
      <c r="AI21" s="20"/>
      <c r="AJ21" s="20"/>
      <c r="AK21" s="20"/>
      <c r="AL21" s="20"/>
      <c r="AM21" s="20"/>
      <c r="AN21" s="20"/>
      <c r="AO21" s="20"/>
      <c r="AP21" s="20"/>
      <c r="AQ21" s="20"/>
      <c r="AR21" s="20"/>
    </row>
    <row r="22" spans="1:44" x14ac:dyDescent="0.25">
      <c r="A22" s="20"/>
      <c r="B22" s="20"/>
      <c r="C22" s="20"/>
      <c r="D22" s="20"/>
      <c r="E22" s="20"/>
      <c r="F22" s="20"/>
      <c r="G22" s="20"/>
      <c r="H22" s="20"/>
      <c r="I22" s="20"/>
      <c r="J22" s="20"/>
      <c r="K22" s="20"/>
      <c r="L22" s="20"/>
      <c r="M22" s="20"/>
      <c r="N22" s="20"/>
      <c r="O22" s="20"/>
      <c r="P22" s="33" t="str">
        <v>C0008</v>
      </c>
      <c r="Q22" s="30">
        <v>900</v>
      </c>
      <c r="R22" s="30">
        <v>1016</v>
      </c>
      <c r="S22" s="30">
        <v>960</v>
      </c>
      <c r="T22" s="30">
        <v>940</v>
      </c>
      <c r="U22" s="30">
        <v>1193</v>
      </c>
      <c r="V22" s="34">
        <v>5009</v>
      </c>
      <c r="W22" s="20"/>
      <c r="X22" s="20"/>
      <c r="Y22" s="20"/>
      <c r="Z22" s="20"/>
      <c r="AA22" s="20"/>
      <c r="AB22" s="20"/>
      <c r="AC22" s="20"/>
      <c r="AD22" s="20"/>
      <c r="AE22" s="20"/>
      <c r="AF22" s="20"/>
      <c r="AG22" s="20"/>
      <c r="AH22" s="20"/>
      <c r="AI22" s="20"/>
      <c r="AJ22" s="20"/>
      <c r="AK22" s="20"/>
      <c r="AL22" s="20"/>
      <c r="AM22" s="20"/>
      <c r="AN22" s="20"/>
      <c r="AO22" s="20"/>
      <c r="AP22" s="20"/>
      <c r="AQ22" s="20"/>
      <c r="AR22" s="20"/>
    </row>
    <row r="23" spans="1:44" x14ac:dyDescent="0.25">
      <c r="A23" s="20"/>
      <c r="B23" s="20"/>
      <c r="C23" s="20"/>
      <c r="D23" s="20"/>
      <c r="E23" s="20"/>
      <c r="F23" s="20"/>
      <c r="G23" s="20"/>
      <c r="H23" s="20"/>
      <c r="I23" s="20"/>
      <c r="J23" s="20"/>
      <c r="K23" s="20"/>
      <c r="L23" s="20"/>
      <c r="M23" s="20"/>
      <c r="N23" s="20"/>
      <c r="O23" s="20"/>
      <c r="P23" s="33" t="str">
        <v>C0010</v>
      </c>
      <c r="Q23" s="30">
        <v>900</v>
      </c>
      <c r="R23" s="30">
        <v>1470</v>
      </c>
      <c r="S23" s="30">
        <v>1617</v>
      </c>
      <c r="T23" s="30">
        <v>1314</v>
      </c>
      <c r="U23" s="30">
        <v>941</v>
      </c>
      <c r="V23" s="34">
        <v>6242</v>
      </c>
      <c r="W23" s="20"/>
      <c r="X23" s="20"/>
      <c r="Y23" s="20"/>
      <c r="Z23" s="20"/>
      <c r="AA23" s="20"/>
      <c r="AB23" s="20"/>
      <c r="AC23" s="20"/>
      <c r="AD23" s="20"/>
      <c r="AE23" s="20"/>
      <c r="AF23" s="20"/>
      <c r="AG23" s="20"/>
      <c r="AH23" s="20"/>
      <c r="AI23" s="20"/>
      <c r="AJ23" s="20"/>
      <c r="AK23" s="20"/>
      <c r="AL23" s="20"/>
      <c r="AM23" s="20"/>
      <c r="AN23" s="20"/>
      <c r="AO23" s="20"/>
      <c r="AP23" s="20"/>
      <c r="AQ23" s="20"/>
      <c r="AR23" s="20"/>
    </row>
    <row r="24" spans="1:44" x14ac:dyDescent="0.25">
      <c r="A24" s="20"/>
      <c r="B24" s="20"/>
      <c r="C24" s="20"/>
      <c r="D24" s="20"/>
      <c r="E24" s="20"/>
      <c r="F24" s="20"/>
      <c r="G24" s="20"/>
      <c r="H24" s="20"/>
      <c r="I24" s="20"/>
      <c r="J24" s="20"/>
      <c r="K24" s="20"/>
      <c r="L24" s="20"/>
      <c r="M24" s="20"/>
      <c r="N24" s="20"/>
      <c r="O24" s="20"/>
      <c r="P24" s="33" t="str">
        <v>C0013</v>
      </c>
      <c r="Q24" s="30">
        <v>1255</v>
      </c>
      <c r="R24" s="30">
        <v>516</v>
      </c>
      <c r="S24" s="30">
        <v>1874</v>
      </c>
      <c r="T24" s="30">
        <v>1863</v>
      </c>
      <c r="U24" s="30">
        <v>1722</v>
      </c>
      <c r="V24" s="34">
        <v>7230</v>
      </c>
      <c r="W24" s="20"/>
      <c r="X24" s="20"/>
      <c r="Y24" s="20"/>
      <c r="Z24" s="20"/>
      <c r="AA24" s="20"/>
      <c r="AB24" s="20"/>
      <c r="AC24" s="20"/>
      <c r="AD24" s="20"/>
      <c r="AE24" s="20"/>
      <c r="AF24" s="20"/>
      <c r="AG24" s="20"/>
      <c r="AH24" s="20"/>
      <c r="AI24" s="20"/>
      <c r="AJ24" s="20"/>
      <c r="AK24" s="20"/>
      <c r="AL24" s="20"/>
      <c r="AM24" s="20"/>
      <c r="AN24" s="20"/>
      <c r="AO24" s="20"/>
      <c r="AP24" s="20"/>
      <c r="AQ24" s="20"/>
      <c r="AR24" s="20"/>
    </row>
    <row r="25" spans="1:44" x14ac:dyDescent="0.25">
      <c r="A25" s="20"/>
      <c r="B25" s="20"/>
      <c r="C25" s="20"/>
      <c r="D25" s="20"/>
      <c r="E25" s="20"/>
      <c r="F25" s="20"/>
      <c r="G25" s="20"/>
      <c r="H25" s="20"/>
      <c r="I25" s="20"/>
      <c r="J25" s="20"/>
      <c r="K25" s="20"/>
      <c r="L25" s="20"/>
      <c r="M25" s="20"/>
      <c r="N25" s="20"/>
      <c r="O25" s="20"/>
      <c r="P25" s="33" t="str">
        <v>C0015</v>
      </c>
      <c r="Q25" s="30">
        <v>1138</v>
      </c>
      <c r="R25" s="30">
        <v>1898</v>
      </c>
      <c r="S25" s="30">
        <v>1482</v>
      </c>
      <c r="T25" s="30">
        <v>846</v>
      </c>
      <c r="U25" s="30">
        <v>1154</v>
      </c>
      <c r="V25" s="34">
        <v>6518</v>
      </c>
      <c r="W25" s="20"/>
      <c r="X25" s="20"/>
      <c r="Y25" s="20"/>
      <c r="Z25" s="20"/>
      <c r="AA25" s="20"/>
      <c r="AB25" s="20"/>
      <c r="AC25" s="20"/>
      <c r="AD25" s="20"/>
      <c r="AE25" s="20"/>
      <c r="AF25" s="20"/>
      <c r="AG25" s="20"/>
      <c r="AH25" s="20"/>
      <c r="AI25" s="20"/>
      <c r="AJ25" s="20"/>
      <c r="AK25" s="20"/>
      <c r="AL25" s="20"/>
      <c r="AM25" s="20"/>
      <c r="AN25" s="20"/>
      <c r="AO25" s="20"/>
      <c r="AP25" s="20"/>
      <c r="AQ25" s="20"/>
      <c r="AR25" s="20"/>
    </row>
    <row r="26" spans="1:44" x14ac:dyDescent="0.25">
      <c r="A26" s="20"/>
      <c r="B26" s="20"/>
      <c r="C26" s="20"/>
      <c r="D26" s="20"/>
      <c r="E26" s="20"/>
      <c r="F26" s="20"/>
      <c r="G26" s="20"/>
      <c r="H26" s="20"/>
      <c r="I26" s="20"/>
      <c r="J26" s="20"/>
      <c r="K26" s="20"/>
      <c r="L26" s="20"/>
      <c r="M26" s="20"/>
      <c r="N26" s="20"/>
      <c r="O26" s="20"/>
      <c r="P26" s="40" t="str">
        <v>Markham</v>
      </c>
      <c r="Q26" s="30" t="str">
        <v/>
      </c>
      <c r="R26" s="30" t="str">
        <v/>
      </c>
      <c r="S26" s="30" t="str">
        <v/>
      </c>
      <c r="T26" s="30" t="str">
        <v/>
      </c>
      <c r="U26" s="30" t="str">
        <v/>
      </c>
      <c r="V26" s="34" t="str">
        <v/>
      </c>
      <c r="W26" s="20"/>
      <c r="X26" s="20"/>
      <c r="Y26" s="20"/>
      <c r="Z26" s="20"/>
      <c r="AA26" s="20"/>
      <c r="AB26" s="20"/>
      <c r="AC26" s="20"/>
      <c r="AD26" s="20"/>
      <c r="AE26" s="20"/>
      <c r="AF26" s="20"/>
      <c r="AG26" s="20"/>
      <c r="AH26" s="20"/>
      <c r="AI26" s="20"/>
      <c r="AJ26" s="20"/>
      <c r="AK26" s="20"/>
      <c r="AL26" s="20"/>
      <c r="AM26" s="20"/>
      <c r="AN26" s="20"/>
      <c r="AO26" s="20"/>
      <c r="AP26" s="20"/>
      <c r="AQ26" s="20"/>
      <c r="AR26" s="20"/>
    </row>
    <row r="27" spans="1:44" x14ac:dyDescent="0.25">
      <c r="A27" s="20"/>
      <c r="B27" s="20"/>
      <c r="C27" s="20"/>
      <c r="D27" s="20"/>
      <c r="E27" s="20"/>
      <c r="F27" s="20"/>
      <c r="G27" s="20"/>
      <c r="H27" s="20"/>
      <c r="I27" s="20"/>
      <c r="J27" s="20"/>
      <c r="K27" s="20"/>
      <c r="L27" s="20"/>
      <c r="M27" s="20"/>
      <c r="N27" s="20"/>
      <c r="O27" s="20"/>
      <c r="P27" s="33" t="str">
        <v>C0003</v>
      </c>
      <c r="Q27" s="30">
        <v>891</v>
      </c>
      <c r="R27" s="30">
        <v>1332</v>
      </c>
      <c r="S27" s="30">
        <v>1282</v>
      </c>
      <c r="T27" s="30">
        <v>739</v>
      </c>
      <c r="U27" s="30">
        <v>560</v>
      </c>
      <c r="V27" s="34">
        <v>4804</v>
      </c>
      <c r="W27" s="20"/>
      <c r="X27" s="20"/>
      <c r="Y27" s="20"/>
      <c r="Z27" s="20"/>
      <c r="AA27" s="20"/>
      <c r="AB27" s="20"/>
      <c r="AC27" s="20"/>
      <c r="AD27" s="20"/>
      <c r="AE27" s="20"/>
      <c r="AF27" s="20"/>
      <c r="AG27" s="20"/>
      <c r="AH27" s="20"/>
      <c r="AI27" s="20"/>
      <c r="AJ27" s="20"/>
      <c r="AK27" s="20"/>
      <c r="AL27" s="20"/>
      <c r="AM27" s="20"/>
      <c r="AN27" s="20"/>
      <c r="AO27" s="20"/>
      <c r="AP27" s="20"/>
      <c r="AQ27" s="20"/>
      <c r="AR27" s="20"/>
    </row>
    <row r="28" spans="1:44" x14ac:dyDescent="0.25">
      <c r="A28" s="20"/>
      <c r="B28" s="20"/>
      <c r="C28" s="20"/>
      <c r="D28" s="20"/>
      <c r="E28" s="20"/>
      <c r="F28" s="20"/>
      <c r="G28" s="20"/>
      <c r="H28" s="20"/>
      <c r="I28" s="20"/>
      <c r="J28" s="20"/>
      <c r="K28" s="20"/>
      <c r="L28" s="20"/>
      <c r="M28" s="20"/>
      <c r="N28" s="20"/>
      <c r="O28" s="20"/>
      <c r="P28" s="33" t="str">
        <v>C0004</v>
      </c>
      <c r="Q28" s="30">
        <v>1991</v>
      </c>
      <c r="R28" s="30">
        <v>1886</v>
      </c>
      <c r="S28" s="30">
        <v>1206</v>
      </c>
      <c r="T28" s="30">
        <v>884</v>
      </c>
      <c r="U28" s="30">
        <v>1722</v>
      </c>
      <c r="V28" s="34">
        <v>7689</v>
      </c>
      <c r="W28" s="20"/>
      <c r="X28" s="20"/>
      <c r="Y28" s="20"/>
      <c r="Z28" s="20"/>
      <c r="AA28" s="20"/>
      <c r="AB28" s="20"/>
      <c r="AC28" s="20"/>
      <c r="AD28" s="20"/>
      <c r="AE28" s="20"/>
      <c r="AF28" s="20"/>
      <c r="AG28" s="20"/>
      <c r="AH28" s="20"/>
      <c r="AI28" s="20"/>
      <c r="AJ28" s="20"/>
      <c r="AK28" s="20"/>
      <c r="AL28" s="20"/>
      <c r="AM28" s="20"/>
      <c r="AN28" s="20"/>
      <c r="AO28" s="20"/>
      <c r="AP28" s="20"/>
      <c r="AQ28" s="20"/>
      <c r="AR28" s="20"/>
    </row>
    <row r="29" spans="1:44" x14ac:dyDescent="0.25">
      <c r="A29" s="20"/>
      <c r="B29" s="20"/>
      <c r="C29" s="20"/>
      <c r="D29" s="20"/>
      <c r="E29" s="20"/>
      <c r="F29" s="20"/>
      <c r="G29" s="20"/>
      <c r="H29" s="20"/>
      <c r="I29" s="20"/>
      <c r="J29" s="20"/>
      <c r="K29" s="20"/>
      <c r="L29" s="20"/>
      <c r="M29" s="20"/>
      <c r="N29" s="20"/>
      <c r="O29" s="20"/>
      <c r="P29" s="33" t="str">
        <v>C0011</v>
      </c>
      <c r="Q29" s="30">
        <v>1163</v>
      </c>
      <c r="R29" s="30">
        <v>1180</v>
      </c>
      <c r="S29" s="30">
        <v>1616</v>
      </c>
      <c r="T29" s="30">
        <v>1043</v>
      </c>
      <c r="U29" s="30">
        <v>1747</v>
      </c>
      <c r="V29" s="34">
        <v>6749</v>
      </c>
      <c r="W29" s="20"/>
      <c r="X29" s="20"/>
      <c r="Y29" s="20"/>
      <c r="Z29" s="20"/>
      <c r="AA29" s="20"/>
      <c r="AB29" s="20"/>
      <c r="AC29" s="20"/>
      <c r="AD29" s="20"/>
      <c r="AE29" s="20"/>
      <c r="AF29" s="20"/>
      <c r="AG29" s="20"/>
      <c r="AH29" s="20"/>
      <c r="AI29" s="20"/>
      <c r="AJ29" s="20"/>
      <c r="AK29" s="20"/>
      <c r="AL29" s="20"/>
      <c r="AM29" s="20"/>
      <c r="AN29" s="20"/>
      <c r="AO29" s="20"/>
      <c r="AP29" s="20"/>
      <c r="AQ29" s="20"/>
      <c r="AR29" s="20"/>
    </row>
    <row r="30" spans="1:44" x14ac:dyDescent="0.25">
      <c r="A30" s="20"/>
      <c r="B30" s="20"/>
      <c r="C30" s="20"/>
      <c r="D30" s="20"/>
      <c r="E30" s="20"/>
      <c r="F30" s="20"/>
      <c r="G30" s="20"/>
      <c r="H30" s="20"/>
      <c r="I30" s="20"/>
      <c r="J30" s="20"/>
      <c r="K30" s="20"/>
      <c r="L30" s="20"/>
      <c r="M30" s="43" t="e" vm="1">
        <f>pivot!G68</f>
        <v>#VALUE!</v>
      </c>
      <c r="N30" s="43"/>
      <c r="O30" s="20"/>
      <c r="P30" s="33" t="str">
        <v>C0012</v>
      </c>
      <c r="Q30" s="30">
        <v>1438</v>
      </c>
      <c r="R30" s="30">
        <v>1616</v>
      </c>
      <c r="S30" s="30">
        <v>866</v>
      </c>
      <c r="T30" s="30">
        <v>829</v>
      </c>
      <c r="U30" s="30">
        <v>2070</v>
      </c>
      <c r="V30" s="34">
        <v>6819</v>
      </c>
      <c r="W30" s="20"/>
      <c r="X30" s="20"/>
      <c r="Y30" s="20"/>
      <c r="Z30" s="20"/>
      <c r="AA30" s="20"/>
      <c r="AB30" s="20"/>
      <c r="AC30" s="20"/>
      <c r="AD30" s="20"/>
      <c r="AE30" s="20"/>
      <c r="AF30" s="20"/>
      <c r="AG30" s="20"/>
      <c r="AH30" s="20"/>
      <c r="AI30" s="20"/>
      <c r="AJ30" s="20"/>
      <c r="AK30" s="20"/>
      <c r="AL30" s="20"/>
      <c r="AM30" s="20"/>
      <c r="AN30" s="20"/>
      <c r="AO30" s="20"/>
      <c r="AP30" s="20"/>
      <c r="AQ30" s="20"/>
      <c r="AR30" s="20"/>
    </row>
    <row r="31" spans="1:44" x14ac:dyDescent="0.25">
      <c r="A31" s="20"/>
      <c r="B31" s="20"/>
      <c r="C31" s="20"/>
      <c r="D31" s="20"/>
      <c r="E31" s="20"/>
      <c r="F31" s="20"/>
      <c r="G31" s="20"/>
      <c r="H31" s="20"/>
      <c r="I31" s="20"/>
      <c r="J31" s="20"/>
      <c r="K31" s="20"/>
      <c r="L31" s="20"/>
      <c r="M31" s="43"/>
      <c r="N31" s="43"/>
      <c r="O31" s="20"/>
      <c r="P31" s="40" t="str">
        <v>Toronto</v>
      </c>
      <c r="Q31" s="30" t="str">
        <v/>
      </c>
      <c r="R31" s="30" t="str">
        <v/>
      </c>
      <c r="S31" s="30" t="str">
        <v/>
      </c>
      <c r="T31" s="30" t="str">
        <v/>
      </c>
      <c r="U31" s="30" t="str">
        <v/>
      </c>
      <c r="V31" s="34" t="str">
        <v/>
      </c>
      <c r="W31" s="20"/>
      <c r="X31" s="20"/>
      <c r="Y31" s="20"/>
      <c r="Z31" s="20"/>
      <c r="AA31" s="20"/>
      <c r="AB31" s="20"/>
      <c r="AC31" s="20"/>
      <c r="AD31" s="20"/>
      <c r="AE31" s="20"/>
      <c r="AF31" s="20"/>
      <c r="AG31" s="20"/>
      <c r="AH31" s="20"/>
      <c r="AI31" s="20"/>
      <c r="AJ31" s="20"/>
      <c r="AK31" s="20"/>
      <c r="AL31" s="20"/>
      <c r="AM31" s="20"/>
      <c r="AN31" s="20"/>
      <c r="AO31" s="20"/>
      <c r="AP31" s="20"/>
      <c r="AQ31" s="20"/>
      <c r="AR31" s="20"/>
    </row>
    <row r="32" spans="1:44" x14ac:dyDescent="0.25">
      <c r="A32" s="20"/>
      <c r="B32" s="20"/>
      <c r="C32" s="20"/>
      <c r="D32" s="20"/>
      <c r="E32" s="20"/>
      <c r="F32" s="20"/>
      <c r="G32" s="20"/>
      <c r="H32" s="20"/>
      <c r="I32" s="20"/>
      <c r="J32" s="20"/>
      <c r="K32" s="20"/>
      <c r="L32" s="20"/>
      <c r="M32" s="43"/>
      <c r="N32" s="43"/>
      <c r="O32" s="20"/>
      <c r="P32" s="33" t="str">
        <v>C0001</v>
      </c>
      <c r="Q32" s="30">
        <v>1655</v>
      </c>
      <c r="R32" s="30">
        <v>805</v>
      </c>
      <c r="S32" s="30">
        <v>2263</v>
      </c>
      <c r="T32" s="30">
        <v>987</v>
      </c>
      <c r="U32" s="30">
        <v>1075</v>
      </c>
      <c r="V32" s="34">
        <v>6785</v>
      </c>
      <c r="W32" s="20"/>
      <c r="X32" s="20"/>
      <c r="Y32" s="20"/>
      <c r="Z32" s="20"/>
      <c r="AA32" s="20"/>
      <c r="AB32" s="20"/>
      <c r="AC32" s="20"/>
      <c r="AD32" s="20"/>
      <c r="AE32" s="20"/>
      <c r="AF32" s="20"/>
      <c r="AG32" s="20"/>
      <c r="AH32" s="20"/>
      <c r="AI32" s="20"/>
      <c r="AJ32" s="20"/>
      <c r="AK32" s="20"/>
      <c r="AL32" s="20"/>
      <c r="AM32" s="20"/>
      <c r="AN32" s="20"/>
      <c r="AO32" s="20"/>
      <c r="AP32" s="20"/>
      <c r="AQ32" s="20"/>
      <c r="AR32" s="20"/>
    </row>
    <row r="33" spans="1:44" x14ac:dyDescent="0.25">
      <c r="A33" s="20"/>
      <c r="B33" s="20"/>
      <c r="C33" s="20"/>
      <c r="D33" s="20"/>
      <c r="E33" s="20"/>
      <c r="F33" s="20"/>
      <c r="G33" s="20"/>
      <c r="H33" s="20"/>
      <c r="I33" s="20"/>
      <c r="J33" s="20"/>
      <c r="K33" s="20"/>
      <c r="L33" s="20"/>
      <c r="M33" s="43"/>
      <c r="N33" s="43"/>
      <c r="O33" s="20"/>
      <c r="P33" s="33" t="str">
        <v>C0005</v>
      </c>
      <c r="Q33" s="30">
        <v>1104</v>
      </c>
      <c r="R33" s="30">
        <v>2280</v>
      </c>
      <c r="S33" s="30">
        <v>1445</v>
      </c>
      <c r="T33" s="30">
        <v>1722</v>
      </c>
      <c r="U33" s="30">
        <v>1196</v>
      </c>
      <c r="V33" s="34">
        <v>7747</v>
      </c>
      <c r="W33" s="20"/>
      <c r="X33" s="20"/>
      <c r="Y33" s="20"/>
      <c r="Z33" s="20"/>
      <c r="AA33" s="20"/>
      <c r="AB33" s="20"/>
      <c r="AC33" s="20"/>
      <c r="AD33" s="20"/>
      <c r="AE33" s="20"/>
      <c r="AF33" s="20"/>
      <c r="AG33" s="20"/>
      <c r="AH33" s="20"/>
      <c r="AI33" s="20"/>
      <c r="AJ33" s="20"/>
      <c r="AK33" s="20"/>
      <c r="AL33" s="20"/>
      <c r="AM33" s="20"/>
      <c r="AN33" s="20"/>
      <c r="AO33" s="20"/>
      <c r="AP33" s="20"/>
      <c r="AQ33" s="20"/>
      <c r="AR33" s="20"/>
    </row>
    <row r="34" spans="1:44" x14ac:dyDescent="0.25">
      <c r="A34" s="20"/>
      <c r="B34" s="20"/>
      <c r="C34" s="20"/>
      <c r="D34" s="20"/>
      <c r="E34" s="20"/>
      <c r="F34" s="20"/>
      <c r="G34" s="20"/>
      <c r="H34" s="20"/>
      <c r="I34" s="20"/>
      <c r="J34" s="20"/>
      <c r="K34" s="20"/>
      <c r="L34" s="20"/>
      <c r="M34" s="44" t="str">
        <f>pivot!G65</f>
        <v>% of calls:21%</v>
      </c>
      <c r="N34" s="44"/>
      <c r="O34" s="20"/>
      <c r="P34" s="33" t="str">
        <v>C0006</v>
      </c>
      <c r="Q34" s="30">
        <v>372</v>
      </c>
      <c r="R34" s="30">
        <v>1818</v>
      </c>
      <c r="S34" s="30">
        <v>1346</v>
      </c>
      <c r="T34" s="30">
        <v>1156</v>
      </c>
      <c r="U34" s="30">
        <v>1484</v>
      </c>
      <c r="V34" s="34">
        <v>6176</v>
      </c>
      <c r="W34" s="20"/>
      <c r="X34" s="20"/>
      <c r="Y34" s="20"/>
      <c r="Z34" s="20"/>
      <c r="AA34" s="20"/>
      <c r="AB34" s="20"/>
      <c r="AC34" s="20"/>
      <c r="AD34" s="20"/>
      <c r="AE34" s="20"/>
      <c r="AF34" s="20"/>
      <c r="AG34" s="20"/>
      <c r="AH34" s="20"/>
      <c r="AI34" s="20"/>
      <c r="AJ34" s="20"/>
      <c r="AK34" s="20"/>
      <c r="AL34" s="20"/>
      <c r="AM34" s="20"/>
      <c r="AN34" s="20"/>
      <c r="AO34" s="20"/>
      <c r="AP34" s="20"/>
      <c r="AQ34" s="20"/>
      <c r="AR34" s="20"/>
    </row>
    <row r="35" spans="1:44" x14ac:dyDescent="0.25">
      <c r="A35" s="20"/>
      <c r="B35" s="20"/>
      <c r="C35" s="20"/>
      <c r="D35" s="20"/>
      <c r="E35" s="20"/>
      <c r="F35" s="20"/>
      <c r="G35" s="20"/>
      <c r="H35" s="20"/>
      <c r="I35" s="20"/>
      <c r="J35" s="20"/>
      <c r="K35" s="20"/>
      <c r="L35" s="20"/>
      <c r="M35" s="44" t="str">
        <f>pivot!G66</f>
        <v>Call rank:2</v>
      </c>
      <c r="N35" s="44"/>
      <c r="O35" s="20"/>
      <c r="P35" s="33" t="str">
        <v>C0009</v>
      </c>
      <c r="Q35" s="30">
        <v>1415</v>
      </c>
      <c r="R35" s="30">
        <v>1271</v>
      </c>
      <c r="S35" s="30">
        <v>1214</v>
      </c>
      <c r="T35" s="30">
        <v>1135</v>
      </c>
      <c r="U35" s="30">
        <v>1566</v>
      </c>
      <c r="V35" s="34">
        <v>6601</v>
      </c>
      <c r="W35" s="20"/>
      <c r="X35" s="20"/>
      <c r="Y35" s="20"/>
      <c r="Z35" s="20"/>
      <c r="AA35" s="20"/>
      <c r="AB35" s="20"/>
      <c r="AC35" s="20"/>
      <c r="AD35" s="20"/>
      <c r="AE35" s="20"/>
      <c r="AF35" s="20"/>
      <c r="AG35" s="20"/>
      <c r="AH35" s="20"/>
      <c r="AI35" s="20"/>
      <c r="AJ35" s="20"/>
      <c r="AK35" s="20"/>
      <c r="AL35" s="20"/>
      <c r="AM35" s="20"/>
      <c r="AN35" s="20"/>
      <c r="AO35" s="20"/>
      <c r="AP35" s="20"/>
      <c r="AQ35" s="20"/>
      <c r="AR35" s="20"/>
    </row>
    <row r="36" spans="1:44" x14ac:dyDescent="0.25">
      <c r="A36" s="20"/>
      <c r="B36" s="20"/>
      <c r="C36" s="20"/>
      <c r="D36" s="20"/>
      <c r="E36" s="20"/>
      <c r="F36" s="20"/>
      <c r="G36" s="20"/>
      <c r="H36" s="20"/>
      <c r="I36" s="20"/>
      <c r="J36" s="20"/>
      <c r="K36" s="20"/>
      <c r="L36" s="20"/>
      <c r="M36" s="44" t="str">
        <f>pivot!G67</f>
        <v>Amount rank:1</v>
      </c>
      <c r="N36" s="44"/>
      <c r="O36" s="20"/>
      <c r="P36" s="35" t="str">
        <v>C0014</v>
      </c>
      <c r="Q36" s="36">
        <v>1362</v>
      </c>
      <c r="R36" s="36">
        <v>1363</v>
      </c>
      <c r="S36" s="36">
        <v>1152</v>
      </c>
      <c r="T36" s="36">
        <v>777</v>
      </c>
      <c r="U36" s="36">
        <v>750</v>
      </c>
      <c r="V36" s="37">
        <v>5404</v>
      </c>
      <c r="W36" s="20"/>
      <c r="X36" s="20"/>
      <c r="Y36" s="20"/>
      <c r="Z36" s="20"/>
      <c r="AA36" s="20"/>
      <c r="AB36" s="20"/>
      <c r="AC36" s="20"/>
      <c r="AD36" s="20"/>
      <c r="AE36" s="20"/>
      <c r="AF36" s="20"/>
      <c r="AG36" s="20"/>
      <c r="AH36" s="20"/>
      <c r="AI36" s="20"/>
      <c r="AJ36" s="20"/>
      <c r="AK36" s="20"/>
      <c r="AL36" s="20"/>
      <c r="AM36" s="20"/>
      <c r="AN36" s="20"/>
      <c r="AO36" s="20"/>
      <c r="AP36" s="20"/>
      <c r="AQ36" s="20"/>
      <c r="AR36" s="20"/>
    </row>
    <row r="37" spans="1:44" x14ac:dyDescent="0.25">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row>
    <row r="38" spans="1:44" x14ac:dyDescent="0.25">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row>
    <row r="39" spans="1:44" x14ac:dyDescent="0.25">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row>
    <row r="40" spans="1:44" x14ac:dyDescent="0.2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row>
    <row r="41" spans="1:44" x14ac:dyDescent="0.2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row>
    <row r="42" spans="1:44"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row>
    <row r="43" spans="1:44" x14ac:dyDescent="0.2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row>
    <row r="44" spans="1:44" x14ac:dyDescent="0.2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row>
    <row r="45" spans="1:44" x14ac:dyDescent="0.2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row>
    <row r="46" spans="1:44" x14ac:dyDescent="0.2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row>
    <row r="47" spans="1:44" x14ac:dyDescent="0.2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row>
    <row r="48" spans="1:44" x14ac:dyDescent="0.2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row>
    <row r="49" spans="1:44" x14ac:dyDescent="0.2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row>
    <row r="50" spans="1:44" x14ac:dyDescent="0.2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row>
    <row r="51" spans="1:44" x14ac:dyDescent="0.2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row>
    <row r="52" spans="1:44" x14ac:dyDescent="0.2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row>
    <row r="53" spans="1:44" x14ac:dyDescent="0.2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row>
    <row r="54" spans="1:44" x14ac:dyDescent="0.2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row>
    <row r="55" spans="1:44" x14ac:dyDescent="0.2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row>
    <row r="56" spans="1:44" x14ac:dyDescent="0.2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row>
    <row r="57" spans="1:44" x14ac:dyDescent="0.2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row>
    <row r="58" spans="1:44" x14ac:dyDescent="0.2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row>
    <row r="59" spans="1:44" x14ac:dyDescent="0.25">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row>
    <row r="60" spans="1:44" x14ac:dyDescent="0.25">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row>
    <row r="61" spans="1:44" x14ac:dyDescent="0.25">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row>
    <row r="62" spans="1:44" x14ac:dyDescent="0.25">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row>
    <row r="63" spans="1:44" x14ac:dyDescent="0.25">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row>
    <row r="64" spans="1:44" x14ac:dyDescent="0.2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row>
    <row r="65" spans="1:44" x14ac:dyDescent="0.2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row>
    <row r="66" spans="1:44" x14ac:dyDescent="0.2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row>
    <row r="67" spans="1:44" x14ac:dyDescent="0.25">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row>
    <row r="68" spans="1:44" x14ac:dyDescent="0.25">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row>
    <row r="69" spans="1:44" x14ac:dyDescent="0.25">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row>
    <row r="70" spans="1:44" x14ac:dyDescent="0.25">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row>
    <row r="71" spans="1:44" x14ac:dyDescent="0.25">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row>
    <row r="72" spans="1:44" x14ac:dyDescent="0.25">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row>
    <row r="73" spans="1:44" x14ac:dyDescent="0.25">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row>
    <row r="74" spans="1:44" x14ac:dyDescent="0.25">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row>
    <row r="75" spans="1:44" x14ac:dyDescent="0.2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row>
    <row r="76" spans="1:44" x14ac:dyDescent="0.25">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row>
    <row r="77" spans="1:44" x14ac:dyDescent="0.25">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row>
    <row r="78" spans="1:44" x14ac:dyDescent="0.25">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row>
    <row r="79" spans="1:44" x14ac:dyDescent="0.25">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row>
    <row r="80" spans="1:44" x14ac:dyDescent="0.25">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row>
    <row r="81" spans="1:44" x14ac:dyDescent="0.25">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row>
    <row r="82" spans="1:44" x14ac:dyDescent="0.25">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row>
    <row r="83" spans="1:44" x14ac:dyDescent="0.25">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row>
    <row r="84" spans="1:44" x14ac:dyDescent="0.25">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row>
    <row r="85" spans="1:44" x14ac:dyDescent="0.2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row>
    <row r="86" spans="1:44" x14ac:dyDescent="0.25">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row>
    <row r="87" spans="1:44" x14ac:dyDescent="0.25">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row>
    <row r="88" spans="1:44" x14ac:dyDescent="0.25">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row>
    <row r="89" spans="1:44" x14ac:dyDescent="0.25">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row>
    <row r="90" spans="1:44" x14ac:dyDescent="0.25">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row>
    <row r="91" spans="1:44" x14ac:dyDescent="0.25">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row>
    <row r="92" spans="1:44" x14ac:dyDescent="0.25">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row>
    <row r="93" spans="1:44" x14ac:dyDescent="0.25">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row>
    <row r="94" spans="1:44" x14ac:dyDescent="0.25">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row>
    <row r="95" spans="1:44" x14ac:dyDescent="0.2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row>
    <row r="96" spans="1:44" x14ac:dyDescent="0.25">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row>
    <row r="97" spans="1:44" x14ac:dyDescent="0.25">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row>
    <row r="98" spans="1:44" x14ac:dyDescent="0.25">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row>
    <row r="99" spans="1:44" x14ac:dyDescent="0.25">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row>
    <row r="100" spans="1:44" x14ac:dyDescent="0.25">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row>
    <row r="101" spans="1:44" x14ac:dyDescent="0.25">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row>
    <row r="102" spans="1:44" x14ac:dyDescent="0.25">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row>
    <row r="103" spans="1:44" x14ac:dyDescent="0.25">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row>
    <row r="104" spans="1:44" x14ac:dyDescent="0.25">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row>
    <row r="105" spans="1:44" x14ac:dyDescent="0.2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row>
    <row r="106" spans="1:44" x14ac:dyDescent="0.25">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row>
    <row r="107" spans="1:44" x14ac:dyDescent="0.25">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row>
    <row r="108" spans="1:44" x14ac:dyDescent="0.25">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row>
    <row r="109" spans="1:44" x14ac:dyDescent="0.25">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row>
    <row r="110" spans="1:44" x14ac:dyDescent="0.25">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row>
    <row r="111" spans="1:44" x14ac:dyDescent="0.25">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row>
    <row r="112" spans="1:44" x14ac:dyDescent="0.25">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row>
    <row r="113" spans="1:44" x14ac:dyDescent="0.25">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row>
    <row r="114" spans="1:44" x14ac:dyDescent="0.25">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row>
    <row r="115" spans="1:44" x14ac:dyDescent="0.2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row>
    <row r="116" spans="1:44" x14ac:dyDescent="0.25">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row>
    <row r="117" spans="1:44" x14ac:dyDescent="0.25">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row>
    <row r="118" spans="1:44" x14ac:dyDescent="0.25">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row>
    <row r="119" spans="1:44" x14ac:dyDescent="0.25">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row>
    <row r="120" spans="1:44" x14ac:dyDescent="0.25">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row>
    <row r="121" spans="1:44" x14ac:dyDescent="0.25">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row>
    <row r="122" spans="1:44" x14ac:dyDescent="0.25">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row>
    <row r="123" spans="1:44" x14ac:dyDescent="0.25">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row>
    <row r="124" spans="1:44" x14ac:dyDescent="0.25">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row>
    <row r="125" spans="1:44" x14ac:dyDescent="0.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row>
    <row r="126" spans="1:44" x14ac:dyDescent="0.25">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row>
    <row r="127" spans="1:44" x14ac:dyDescent="0.25">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row>
    <row r="128" spans="1:44" x14ac:dyDescent="0.25">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row>
    <row r="129" spans="1:44" x14ac:dyDescent="0.25">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row>
    <row r="130" spans="1:44" x14ac:dyDescent="0.25">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row>
    <row r="131" spans="1:44" x14ac:dyDescent="0.25">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row>
    <row r="132" spans="1:44" x14ac:dyDescent="0.25">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row>
    <row r="133" spans="1:44" x14ac:dyDescent="0.25">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row>
    <row r="134" spans="1:44" x14ac:dyDescent="0.25">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row>
    <row r="135" spans="1:44" x14ac:dyDescent="0.2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row>
    <row r="136" spans="1:44" x14ac:dyDescent="0.25">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row>
    <row r="137" spans="1:44" x14ac:dyDescent="0.25">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row>
    <row r="138" spans="1:44" x14ac:dyDescent="0.25">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row>
    <row r="139" spans="1:44" x14ac:dyDescent="0.25">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row>
    <row r="140" spans="1:44" x14ac:dyDescent="0.25">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row>
    <row r="141" spans="1:44" x14ac:dyDescent="0.25">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row>
    <row r="142" spans="1:44" x14ac:dyDescent="0.25">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row>
    <row r="143" spans="1:44" x14ac:dyDescent="0.25">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row>
    <row r="144" spans="1:44" x14ac:dyDescent="0.25">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row>
    <row r="145" spans="1:44" x14ac:dyDescent="0.2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row>
    <row r="146" spans="1:44" x14ac:dyDescent="0.25">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row>
    <row r="147" spans="1:44" x14ac:dyDescent="0.25">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row>
    <row r="148" spans="1:44" x14ac:dyDescent="0.25">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row>
    <row r="149" spans="1:44" x14ac:dyDescent="0.25">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row>
    <row r="150" spans="1:44" x14ac:dyDescent="0.25">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row>
    <row r="151" spans="1:44" x14ac:dyDescent="0.25">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row>
    <row r="152" spans="1:44" x14ac:dyDescent="0.25">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row>
    <row r="153" spans="1:44" x14ac:dyDescent="0.25">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row>
    <row r="154" spans="1:44" x14ac:dyDescent="0.25">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row>
    <row r="155" spans="1:44" x14ac:dyDescent="0.2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row>
    <row r="156" spans="1:44" x14ac:dyDescent="0.25">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row>
    <row r="157" spans="1:44" x14ac:dyDescent="0.25">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row>
    <row r="158" spans="1:44" x14ac:dyDescent="0.25">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row>
    <row r="159" spans="1:44" x14ac:dyDescent="0.25">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row>
    <row r="160" spans="1:44" x14ac:dyDescent="0.25">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row>
    <row r="161" spans="1:44" x14ac:dyDescent="0.25">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row>
    <row r="162" spans="1:44" x14ac:dyDescent="0.25">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row>
    <row r="163" spans="1:44" x14ac:dyDescent="0.25">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row>
    <row r="164" spans="1:44" x14ac:dyDescent="0.25">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row>
    <row r="165" spans="1:44" x14ac:dyDescent="0.2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row>
    <row r="166" spans="1:44" x14ac:dyDescent="0.25">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row>
    <row r="167" spans="1:44" x14ac:dyDescent="0.25">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row>
    <row r="168" spans="1:44" x14ac:dyDescent="0.25">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row>
    <row r="169" spans="1:44" x14ac:dyDescent="0.25">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row>
    <row r="170" spans="1:44" x14ac:dyDescent="0.25">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row>
    <row r="171" spans="1:44" x14ac:dyDescent="0.25">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row>
    <row r="172" spans="1:44" x14ac:dyDescent="0.25">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row>
    <row r="173" spans="1:44" x14ac:dyDescent="0.25">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row>
    <row r="174" spans="1:44" x14ac:dyDescent="0.25">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row>
    <row r="175" spans="1:44" x14ac:dyDescent="0.2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row>
    <row r="176" spans="1:44" x14ac:dyDescent="0.25">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row>
    <row r="177" spans="1:44" x14ac:dyDescent="0.25">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row>
    <row r="178" spans="1:44" x14ac:dyDescent="0.25">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row>
    <row r="179" spans="1:44" x14ac:dyDescent="0.25">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row>
    <row r="180" spans="1:44" x14ac:dyDescent="0.25">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row>
    <row r="181" spans="1:44" x14ac:dyDescent="0.25">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row>
    <row r="182" spans="1:44" x14ac:dyDescent="0.25">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row>
    <row r="183" spans="1:44" x14ac:dyDescent="0.25">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row>
    <row r="184" spans="1:44" x14ac:dyDescent="0.25">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row>
    <row r="185" spans="1:44" x14ac:dyDescent="0.2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row>
    <row r="186" spans="1:44" x14ac:dyDescent="0.25">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row>
    <row r="187" spans="1:44" x14ac:dyDescent="0.25">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row>
    <row r="188" spans="1:44" x14ac:dyDescent="0.25">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row>
    <row r="189" spans="1:44" x14ac:dyDescent="0.25">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row>
    <row r="190" spans="1:44" x14ac:dyDescent="0.25">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row>
    <row r="191" spans="1:44" x14ac:dyDescent="0.25">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row>
    <row r="192" spans="1:44" x14ac:dyDescent="0.25">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row>
    <row r="193" spans="1:44" x14ac:dyDescent="0.25">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row>
    <row r="194" spans="1:44" x14ac:dyDescent="0.25">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row>
  </sheetData>
  <mergeCells count="4">
    <mergeCell ref="M30:N33"/>
    <mergeCell ref="M34:N34"/>
    <mergeCell ref="M35:N35"/>
    <mergeCell ref="M36:N36"/>
  </mergeCells>
  <conditionalFormatting sqref="Q20:U36">
    <cfRule type="dataBar" priority="2">
      <dataBar>
        <cfvo type="num" val="0"/>
        <cfvo type="formula" val="MAX($Q$20:$U$36)*2"/>
        <color theme="1"/>
      </dataBar>
      <extLst>
        <ext xmlns:x14="http://schemas.microsoft.com/office/spreadsheetml/2009/9/main" uri="{B025F937-C7B1-47D3-B67F-A62EFF666E3E}">
          <x14:id>{F31B7AC1-51ED-4C8A-ABDF-D62B9FFFE5C5}</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37C362FD-41FC-4315-BD41-6CD3AD3BA401}">
            <xm:f>Q$18=pivot!$A$57</xm:f>
            <x14:dxf>
              <fill>
                <patternFill>
                  <bgColor theme="8" tint="0.59996337778862885"/>
                </patternFill>
              </fill>
              <border>
                <left style="thin">
                  <color theme="1" tint="0.34998626667073579"/>
                </left>
                <right style="thin">
                  <color theme="1" tint="0.34998626667073579"/>
                </right>
                <vertical/>
                <horizontal/>
              </border>
            </x14:dxf>
          </x14:cfRule>
          <xm:sqref>Q18:U36</xm:sqref>
        </x14:conditionalFormatting>
        <x14:conditionalFormatting xmlns:xm="http://schemas.microsoft.com/office/excel/2006/main">
          <x14:cfRule type="dataBar" id="{F31B7AC1-51ED-4C8A-ABDF-D62B9FFFE5C5}">
            <x14:dataBar minLength="0" maxLength="100" gradient="0">
              <x14:cfvo type="num">
                <xm:f>0</xm:f>
              </x14:cfvo>
              <x14:cfvo type="formula">
                <xm:f>MAX($Q$20:$U$36)*2</xm:f>
              </x14:cfvo>
              <x14:negativeFillColor rgb="FFFF0000"/>
              <x14:axisColor rgb="FF000000"/>
            </x14:dataBar>
          </x14:cfRule>
          <xm:sqref>Q20:U36</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B26" sqref="B26"/>
    </sheetView>
  </sheetViews>
  <sheetFormatPr defaultRowHeight="15" x14ac:dyDescent="0.25"/>
  <cols>
    <col min="5" max="5" width="10.875" customWidth="1"/>
    <col min="6" max="6" width="9.875" customWidth="1"/>
  </cols>
  <sheetData>
    <row r="2" spans="5:6" x14ac:dyDescent="0.25">
      <c r="E2" t="s">
        <v>1037</v>
      </c>
      <c r="F2" t="s">
        <v>1038</v>
      </c>
    </row>
    <row r="3" spans="5:6" ht="25.5" customHeight="1" x14ac:dyDescent="0.25">
      <c r="E3" t="s">
        <v>11</v>
      </c>
      <c r="F3" t="e" vm="2">
        <v>#VALUE!</v>
      </c>
    </row>
    <row r="4" spans="5:6" ht="25.5" customHeight="1" x14ac:dyDescent="0.25">
      <c r="E4" t="s">
        <v>9</v>
      </c>
      <c r="F4" t="e" vm="3">
        <v>#VALUE!</v>
      </c>
    </row>
    <row r="5" spans="5:6" ht="25.5" customHeight="1" x14ac:dyDescent="0.25">
      <c r="E5" t="s">
        <v>6</v>
      </c>
      <c r="F5" t="e" vm="4">
        <v>#VALUE!</v>
      </c>
    </row>
    <row r="6" spans="5:6" ht="25.5" customHeight="1" x14ac:dyDescent="0.25">
      <c r="E6" t="s">
        <v>13</v>
      </c>
      <c r="F6" t="e" vm="5">
        <v>#VALUE!</v>
      </c>
    </row>
    <row r="7" spans="5:6" ht="25.5" customHeight="1" x14ac:dyDescent="0.25">
      <c r="E7" t="s">
        <v>10</v>
      </c>
      <c r="F7" t="e" vm="6">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pivot</vt:lpstr>
      <vt:lpstr>Call Centre Dashboard</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Arpit Sharma</cp:lastModifiedBy>
  <dcterms:created xsi:type="dcterms:W3CDTF">2021-03-14T20:21:32Z</dcterms:created>
  <dcterms:modified xsi:type="dcterms:W3CDTF">2024-12-08T20:42:50Z</dcterms:modified>
</cp:coreProperties>
</file>