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1" activeTab="4"/>
  </bookViews>
  <sheets>
    <sheet name="操作說明" sheetId="9" r:id="rId1"/>
    <sheet name="CME_GROUP_W0" sheetId="3" r:id="rId2"/>
    <sheet name="CME_GROUP_W1" sheetId="2" r:id="rId3"/>
    <sheet name="CME_GROUP_W2" sheetId="7" r:id="rId4"/>
    <sheet name="計算暫存檔" sheetId="1" r:id="rId5"/>
    <sheet name="結果檔" sheetId="8" r:id="rId6"/>
  </sheets>
  <definedNames>
    <definedName name="_20190205_D001_取得CME交易所資訊_盤後_每日市場成交資訊" localSheetId="1">CME_GROUP_W0!$A$1:$I$25</definedName>
    <definedName name="_20190206_D001_取得CME交易所資訊_盤後_每日市場成交資訊" localSheetId="2">CME_GROUP_W1!$A$1:$I$25</definedName>
    <definedName name="_20190207_D001_取得CME交易所資訊_盤後_每日市場成交資訊" localSheetId="3">CME_GROUP_W2!$A$1:$I$25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J3" i="1" l="1"/>
  <c r="I3" i="1"/>
  <c r="H3" i="1"/>
  <c r="G4" i="1"/>
  <c r="G3" i="1"/>
  <c r="F4" i="1"/>
  <c r="F3" i="1"/>
  <c r="E4" i="1"/>
  <c r="E3" i="1"/>
  <c r="D4" i="1"/>
  <c r="D3" i="1"/>
  <c r="C4" i="1"/>
  <c r="C3" i="1"/>
  <c r="B4" i="1"/>
  <c r="B3" i="1"/>
  <c r="J2" i="1"/>
  <c r="I2" i="1"/>
  <c r="H2" i="1"/>
  <c r="G2" i="1"/>
  <c r="F2" i="1"/>
  <c r="E2" i="1"/>
  <c r="Q2" i="1" s="1"/>
  <c r="D2" i="1"/>
  <c r="P2" i="1" s="1"/>
  <c r="C2" i="1"/>
  <c r="B2" i="1"/>
  <c r="T3" i="1" l="1"/>
  <c r="N3" i="1" s="1"/>
  <c r="K2" i="1"/>
  <c r="L2" i="1" s="1"/>
  <c r="Q4" i="1"/>
  <c r="S4" i="1"/>
  <c r="P4" i="1"/>
  <c r="O2" i="1"/>
  <c r="R4" i="1"/>
  <c r="O4" i="1"/>
  <c r="K4" i="1" l="1"/>
  <c r="S3" i="1" l="1"/>
  <c r="Q3" i="1"/>
  <c r="R3" i="1" l="1"/>
  <c r="O3" i="1"/>
  <c r="P3" i="1"/>
  <c r="K3" i="1" s="1"/>
  <c r="L3" i="1" l="1"/>
  <c r="M3" i="1" s="1"/>
</calcChain>
</file>

<file path=xl/connections.xml><?xml version="1.0" encoding="utf-8"?>
<connections xmlns="http://schemas.openxmlformats.org/spreadsheetml/2006/main">
  <connection id="1" name="20190205_D001_取得CME交易所資訊_盤後_每日市場成交資訊" type="6" refreshedVersion="6" background="1" saveData="1">
    <textPr codePage="950" sourceFile="C:\Users\User\Documents\MT5\FX_CME\20190204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20190206_D001_取得CME交易所資訊_盤後_每日市場成交資訊" type="6" refreshedVersion="6" background="1" saveData="1">
    <textPr codePage="950" sourceFile="C:\Users\User\Documents\MT5\FX_CME\20190205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20190207_D001_取得CME交易所資訊_盤後_每日市場成交資訊" type="6" refreshedVersion="6" background="1" saveData="1">
    <textPr codePage="950" sourceFile="C:\Users\User\Documents\MT5\FX_CME\20190206_D001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<sst xmlns="http://schemas.openxmlformats.org/spreadsheetml/2006/main" count="330" uniqueCount="82">
  <si>
    <t>month</t>
  </si>
  <si>
    <t>open</t>
  </si>
  <si>
    <t>high</t>
  </si>
  <si>
    <t>low</t>
  </si>
  <si>
    <t>last</t>
  </si>
  <si>
    <t>change</t>
  </si>
  <si>
    <t>settle</t>
  </si>
  <si>
    <t>volume</t>
  </si>
  <si>
    <t>openInterest</t>
  </si>
  <si>
    <t>-</t>
  </si>
  <si>
    <t>Total</t>
  </si>
  <si>
    <t>合約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</si>
  <si>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</si>
  <si>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</si>
  <si>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</si>
  <si>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收盤價</t>
    <phoneticPr fontId="2" type="noConversion"/>
  </si>
  <si>
    <t>震幅</t>
    <phoneticPr fontId="2" type="noConversion"/>
  </si>
  <si>
    <t>低點</t>
    <phoneticPr fontId="2" type="noConversion"/>
  </si>
  <si>
    <t>當季交易量</t>
    <phoneticPr fontId="2" type="noConversion"/>
  </si>
  <si>
    <t>交易量變化</t>
    <phoneticPr fontId="2" type="noConversion"/>
  </si>
  <si>
    <t>比例</t>
    <phoneticPr fontId="2" type="noConversion"/>
  </si>
  <si>
    <t>當季OI</t>
    <phoneticPr fontId="2" type="noConversion"/>
  </si>
  <si>
    <t>下季</t>
    <phoneticPr fontId="2" type="noConversion"/>
  </si>
  <si>
    <t>總OI</t>
    <phoneticPr fontId="2" type="noConversion"/>
  </si>
  <si>
    <t>IG 情緒</t>
    <phoneticPr fontId="2" type="noConversion"/>
  </si>
  <si>
    <t>IG 晚</t>
    <phoneticPr fontId="2" type="noConversion"/>
  </si>
  <si>
    <t>SSI - Myfxbook</t>
    <phoneticPr fontId="2" type="noConversion"/>
  </si>
  <si>
    <t>SSI - 晚</t>
    <phoneticPr fontId="2" type="noConversion"/>
  </si>
  <si>
    <t>SSI</t>
    <phoneticPr fontId="2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</si>
  <si>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</si>
  <si>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</si>
  <si>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</si>
  <si>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高點</t>
  </si>
  <si>
    <t>高點</t>
    <phoneticPr fontId="2" type="noConversion"/>
  </si>
  <si>
    <t>O+P</t>
  </si>
  <si>
    <t>O+P</t>
    <phoneticPr fontId="1" type="noConversion"/>
  </si>
  <si>
    <t>O*P</t>
  </si>
  <si>
    <t>破低</t>
  </si>
  <si>
    <t>交易方向</t>
  </si>
  <si>
    <t>交易方向</t>
    <phoneticPr fontId="1" type="noConversion"/>
  </si>
  <si>
    <t>合約</t>
  </si>
  <si>
    <t>開盤</t>
  </si>
  <si>
    <t>最高價</t>
  </si>
  <si>
    <t>最低價</t>
  </si>
  <si>
    <t>收盤價</t>
  </si>
  <si>
    <t>當季交易量</t>
  </si>
  <si>
    <t>當季OI</t>
  </si>
  <si>
    <t>下季</t>
  </si>
  <si>
    <t>總OI</t>
  </si>
  <si>
    <t>震幅</t>
  </si>
  <si>
    <t>低點</t>
  </si>
  <si>
    <t>交易量變化</t>
  </si>
  <si>
    <t>比例</t>
  </si>
  <si>
    <t>總OI變化</t>
  </si>
  <si>
    <t/>
  </si>
  <si>
    <t>buy</t>
  </si>
  <si>
    <t>sell</t>
  </si>
  <si>
    <t>1.資料--&gt;重新取得最近3日的資料
CME_GROUP_W0  W1  W2</t>
    <phoneticPr fontId="1" type="noConversion"/>
  </si>
  <si>
    <t>2.複製最近2日的資料 (W1  W2 )</t>
    <phoneticPr fontId="1" type="noConversion"/>
  </si>
  <si>
    <t>3 複製到結果檔 (只複製 "值")</t>
    <phoneticPr fontId="1" type="noConversion"/>
  </si>
  <si>
    <t>過高破低</t>
  </si>
  <si>
    <t>過高</t>
  </si>
  <si>
    <t>OI加減碼</t>
  </si>
  <si>
    <t>OI加減碼</t>
    <phoneticPr fontId="1" type="noConversion"/>
  </si>
  <si>
    <t>減碼</t>
  </si>
  <si>
    <t>加碼</t>
  </si>
  <si>
    <t>O*P</t>
    <phoneticPr fontId="1" type="noConversion"/>
  </si>
  <si>
    <t>1.14670B</t>
  </si>
  <si>
    <t>1.15040A</t>
  </si>
  <si>
    <t>1.18295A</t>
  </si>
  <si>
    <t>1.18360B</t>
  </si>
  <si>
    <t>1.14480B</t>
  </si>
  <si>
    <t>1.15040B</t>
  </si>
  <si>
    <t>1.15310B</t>
  </si>
  <si>
    <t>1.15060A</t>
  </si>
  <si>
    <t>1.18405B</t>
  </si>
  <si>
    <t>1.18045A</t>
  </si>
  <si>
    <t>1.18125A</t>
  </si>
  <si>
    <t>1.14400A</t>
  </si>
  <si>
    <t>1.17635A</t>
  </si>
  <si>
    <t>總OI變化</t>
    <phoneticPr fontId="2" type="noConversion"/>
  </si>
  <si>
    <t>總OI變化比例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</si>
</sst>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0_ "/>
    <numFmt numFmtId="177" formatCode="0_ ;[Red]\-0\ "/>
    <numFmt numFmtId="178" formatCode="#,##0_ ;[Red]\-#,##0\ "/>
    <numFmt numFmtId="179" formatCode="0.0000_ ;[Red]\-0.0000\ "/>
    <numFmt numFmtId="180" formatCode="0.0000_ "/>
    <numFmt numFmtId="181" formatCode="[$-409]d\-mmm;@"/>
  </numFmts>
  <fonts count="8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79" fontId="3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0" xfId="0" applyBorder="1"/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80" fontId="0" fillId="0" borderId="2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81" fontId="0" fillId="0" borderId="1" xfId="0" applyNumberFormat="1" applyBorder="1"/>
    <xf numFmtId="181" fontId="0" fillId="0" borderId="0" xfId="0" applyNumberFormat="1" applyBorder="1"/>
    <xf numFmtId="181" fontId="7" fillId="0" borderId="1" xfId="0" applyNumberFormat="1" applyFont="1" applyBorder="1"/>
    <xf numFmtId="0" fontId="7" fillId="0" borderId="1" xfId="0" applyFont="1" applyBorder="1"/>
    <xf numFmtId="0" fontId="6" fillId="2" borderId="1" xfId="0" applyFont="1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492296</xdr:colOff>
      <xdr:row>50</xdr:row>
      <xdr:rowOff>46405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8790476" cy="9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23</xdr:col>
      <xdr:colOff>70521</xdr:colOff>
      <xdr:row>107</xdr:row>
      <xdr:rowOff>141643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10668000"/>
          <a:ext cx="14952381" cy="9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15</xdr:col>
      <xdr:colOff>31069</xdr:colOff>
      <xdr:row>154</xdr:row>
      <xdr:rowOff>65595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7460" y="20955000"/>
          <a:ext cx="10523809" cy="86380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20190205_D001_取得CME交易所資訊_盤後_每日市場成交資訊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90206_D001_取得CME交易所資訊_盤後_每日市場成交資訊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90207_D001_取得CME交易所資訊_盤後_每日市場成交資訊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"/>
  <sheetViews>
    <sheetView topLeftCell="A100" workbookViewId="0">
      <selection activeCell="A113" sqref="A113"/>
    </sheetView>
  </sheetViews>
  <sheetFormatPr defaultRowHeight="15"/>
  <cols>
    <col min="1" max="1" width="41.625" customWidth="1"/>
    <col min="2" max="2" width="44.125" customWidth="1"/>
    <col min="3" max="6" width="11.75" customWidth="1"/>
  </cols>
  <sheetData>
    <row r="1" spans="1:1" ht="30">
      <c r="A1" s="17" t="s">
        <v>57</v>
      </c>
    </row>
    <row r="57" spans="1:1">
      <c r="A57" t="s">
        <v>58</v>
      </c>
    </row>
    <row r="110" spans="1:1">
      <c r="A110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"/>
    </sheetView>
  </sheetViews>
  <sheetFormatPr defaultRowHeight="15"/>
  <cols>
    <col min="1" max="1" width="8.125" bestFit="1" customWidth="1"/>
    <col min="2" max="2" width="8.5" bestFit="1" customWidth="1"/>
    <col min="3" max="3" width="9.375" bestFit="1" customWidth="1"/>
    <col min="4" max="5" width="9.5" bestFit="1" customWidth="1"/>
    <col min="6" max="6" width="9.25" bestFit="1" customWidth="1"/>
    <col min="7" max="7" width="8.5" bestFit="1" customWidth="1"/>
    <col min="8" max="8" width="8" bestFit="1" customWidth="1"/>
    <col min="9" max="9" width="12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0">
        <v>43515</v>
      </c>
      <c r="B2">
        <v>1.1459999999999999</v>
      </c>
      <c r="C2" t="s">
        <v>67</v>
      </c>
      <c r="D2">
        <v>1.1439999999999999</v>
      </c>
      <c r="E2">
        <v>1.1446000000000001</v>
      </c>
      <c r="F2">
        <v>-2.9499999999999999E-3</v>
      </c>
      <c r="G2">
        <v>1.1445000000000001</v>
      </c>
      <c r="H2" s="11">
        <v>511</v>
      </c>
      <c r="I2" s="11">
        <v>2511</v>
      </c>
    </row>
    <row r="3" spans="1:9">
      <c r="A3" s="10">
        <v>43543</v>
      </c>
      <c r="B3">
        <v>1.1495500000000001</v>
      </c>
      <c r="C3">
        <v>1.1500999999999999</v>
      </c>
      <c r="D3">
        <v>1.1465000000000001</v>
      </c>
      <c r="E3">
        <v>1.1476</v>
      </c>
      <c r="F3">
        <v>-2.9499999999999999E-3</v>
      </c>
      <c r="G3">
        <v>1.1472</v>
      </c>
      <c r="H3" s="11">
        <v>110219</v>
      </c>
      <c r="I3" s="11">
        <v>507827</v>
      </c>
    </row>
    <row r="4" spans="1:9">
      <c r="A4" s="10">
        <v>43574</v>
      </c>
      <c r="B4">
        <v>1.1525000000000001</v>
      </c>
      <c r="C4">
        <v>1.1525000000000001</v>
      </c>
      <c r="D4" t="s">
        <v>68</v>
      </c>
      <c r="E4" t="s">
        <v>68</v>
      </c>
      <c r="F4">
        <v>-2.9499999999999999E-3</v>
      </c>
      <c r="G4">
        <v>1.1500999999999999</v>
      </c>
      <c r="H4" s="11">
        <v>296</v>
      </c>
      <c r="I4" s="11">
        <v>956</v>
      </c>
    </row>
    <row r="5" spans="1:9">
      <c r="A5" s="10">
        <v>43604</v>
      </c>
      <c r="B5">
        <v>1.1531</v>
      </c>
      <c r="C5">
        <v>1.1532</v>
      </c>
      <c r="D5">
        <v>1.1530499999999999</v>
      </c>
      <c r="E5">
        <v>1.1532</v>
      </c>
      <c r="F5">
        <v>-2.9499999999999999E-3</v>
      </c>
      <c r="G5">
        <v>1.1528</v>
      </c>
      <c r="H5" s="11">
        <v>37</v>
      </c>
      <c r="I5">
        <v>42</v>
      </c>
    </row>
    <row r="6" spans="1:9">
      <c r="A6" s="10">
        <v>43635</v>
      </c>
      <c r="B6">
        <v>1.1589</v>
      </c>
      <c r="C6">
        <v>1.1589</v>
      </c>
      <c r="D6">
        <v>1.1556</v>
      </c>
      <c r="E6">
        <v>1.1564000000000001</v>
      </c>
      <c r="F6">
        <v>-2.9499999999999999E-3</v>
      </c>
      <c r="G6">
        <v>1.1561999999999999</v>
      </c>
      <c r="H6" s="11">
        <v>178</v>
      </c>
      <c r="I6" s="11">
        <v>9467</v>
      </c>
    </row>
    <row r="7" spans="1:9">
      <c r="A7" s="10">
        <v>43727</v>
      </c>
      <c r="B7">
        <v>1.165</v>
      </c>
      <c r="C7">
        <v>1.165</v>
      </c>
      <c r="D7">
        <v>1.1646000000000001</v>
      </c>
      <c r="E7">
        <v>1.1646000000000001</v>
      </c>
      <c r="F7">
        <v>-2.9499999999999999E-3</v>
      </c>
      <c r="G7">
        <v>1.1652</v>
      </c>
      <c r="H7">
        <v>5</v>
      </c>
      <c r="I7" s="11">
        <v>1360</v>
      </c>
    </row>
    <row r="8" spans="1:9">
      <c r="A8" s="10">
        <v>43818</v>
      </c>
      <c r="B8">
        <v>1.1759500000000001</v>
      </c>
      <c r="C8">
        <v>1.1759500000000001</v>
      </c>
      <c r="D8">
        <v>1.1742999999999999</v>
      </c>
      <c r="E8">
        <v>1.1742999999999999</v>
      </c>
      <c r="F8">
        <v>-3.0000000000000001E-3</v>
      </c>
      <c r="G8">
        <v>1.17425</v>
      </c>
      <c r="H8">
        <v>7</v>
      </c>
      <c r="I8" s="11">
        <v>4330</v>
      </c>
    </row>
    <row r="9" spans="1:9">
      <c r="A9" s="10">
        <v>43544</v>
      </c>
      <c r="B9" t="s">
        <v>9</v>
      </c>
      <c r="C9" t="s">
        <v>9</v>
      </c>
      <c r="D9" t="s">
        <v>69</v>
      </c>
      <c r="E9" t="s">
        <v>70</v>
      </c>
      <c r="F9">
        <v>-2.8500000000000001E-3</v>
      </c>
      <c r="G9">
        <v>1.1835500000000001</v>
      </c>
      <c r="H9">
        <v>0</v>
      </c>
      <c r="I9">
        <v>260</v>
      </c>
    </row>
    <row r="10" spans="1:9">
      <c r="A10" s="10">
        <v>43636</v>
      </c>
      <c r="B10" t="s">
        <v>9</v>
      </c>
      <c r="C10" t="s">
        <v>9</v>
      </c>
      <c r="D10" t="s">
        <v>9</v>
      </c>
      <c r="E10" t="s">
        <v>9</v>
      </c>
      <c r="F10">
        <v>-2.8500000000000001E-3</v>
      </c>
      <c r="G10">
        <v>1.1921999999999999</v>
      </c>
      <c r="H10">
        <v>0</v>
      </c>
      <c r="I10">
        <v>0</v>
      </c>
    </row>
    <row r="11" spans="1:9">
      <c r="A11" s="10">
        <v>43728</v>
      </c>
      <c r="B11" t="s">
        <v>9</v>
      </c>
      <c r="C11" t="s">
        <v>9</v>
      </c>
      <c r="D11" t="s">
        <v>9</v>
      </c>
      <c r="E11" t="s">
        <v>9</v>
      </c>
      <c r="F11">
        <v>-2.8E-3</v>
      </c>
      <c r="G11">
        <v>1.20085</v>
      </c>
      <c r="H11">
        <v>0</v>
      </c>
      <c r="I11">
        <v>0</v>
      </c>
    </row>
    <row r="12" spans="1:9">
      <c r="A12" s="10">
        <v>43819</v>
      </c>
      <c r="B12" t="s">
        <v>9</v>
      </c>
      <c r="C12" t="s">
        <v>9</v>
      </c>
      <c r="D12" t="s">
        <v>9</v>
      </c>
      <c r="E12" t="s">
        <v>9</v>
      </c>
      <c r="F12">
        <v>-2.8E-3</v>
      </c>
      <c r="G12">
        <v>1.2095</v>
      </c>
      <c r="H12">
        <v>0</v>
      </c>
      <c r="I12">
        <v>0</v>
      </c>
    </row>
    <row r="13" spans="1:9">
      <c r="A13" s="10">
        <v>43545</v>
      </c>
      <c r="B13" t="s">
        <v>9</v>
      </c>
      <c r="C13" t="s">
        <v>9</v>
      </c>
      <c r="D13" t="s">
        <v>9</v>
      </c>
      <c r="E13" t="s">
        <v>9</v>
      </c>
      <c r="F13">
        <v>-2.7000000000000001E-3</v>
      </c>
      <c r="G13">
        <v>1.2178</v>
      </c>
      <c r="H13">
        <v>0</v>
      </c>
      <c r="I13">
        <v>0</v>
      </c>
    </row>
    <row r="14" spans="1:9">
      <c r="A14" s="10">
        <v>43637</v>
      </c>
      <c r="B14" t="s">
        <v>9</v>
      </c>
      <c r="C14" t="s">
        <v>9</v>
      </c>
      <c r="D14" t="s">
        <v>9</v>
      </c>
      <c r="E14" t="s">
        <v>9</v>
      </c>
      <c r="F14">
        <v>-2.7000000000000001E-3</v>
      </c>
      <c r="G14">
        <v>1.2255</v>
      </c>
      <c r="H14">
        <v>0</v>
      </c>
      <c r="I14">
        <v>0</v>
      </c>
    </row>
    <row r="15" spans="1:9">
      <c r="A15" s="10">
        <v>43729</v>
      </c>
      <c r="B15" t="s">
        <v>9</v>
      </c>
      <c r="C15" t="s">
        <v>9</v>
      </c>
      <c r="D15" t="s">
        <v>9</v>
      </c>
      <c r="E15" t="s">
        <v>9</v>
      </c>
      <c r="F15">
        <v>-2.65E-3</v>
      </c>
      <c r="G15">
        <v>1.2332000000000001</v>
      </c>
      <c r="H15">
        <v>0</v>
      </c>
      <c r="I15">
        <v>0</v>
      </c>
    </row>
    <row r="16" spans="1:9">
      <c r="A16" s="10">
        <v>43820</v>
      </c>
      <c r="B16" t="s">
        <v>9</v>
      </c>
      <c r="C16" t="s">
        <v>9</v>
      </c>
      <c r="D16" t="s">
        <v>9</v>
      </c>
      <c r="E16" t="s">
        <v>9</v>
      </c>
      <c r="F16">
        <v>-2.5500000000000002E-3</v>
      </c>
      <c r="G16">
        <v>1.24095</v>
      </c>
      <c r="H16">
        <v>0</v>
      </c>
      <c r="I16">
        <v>0</v>
      </c>
    </row>
    <row r="17" spans="1:9">
      <c r="A17" s="10">
        <v>43546</v>
      </c>
      <c r="B17" t="s">
        <v>9</v>
      </c>
      <c r="C17" t="s">
        <v>9</v>
      </c>
      <c r="D17" t="s">
        <v>9</v>
      </c>
      <c r="E17" t="s">
        <v>9</v>
      </c>
      <c r="F17">
        <v>-2.5500000000000002E-3</v>
      </c>
      <c r="G17">
        <v>1.24865</v>
      </c>
      <c r="H17">
        <v>0</v>
      </c>
      <c r="I17">
        <v>0</v>
      </c>
    </row>
    <row r="18" spans="1:9">
      <c r="A18" s="10">
        <v>43638</v>
      </c>
      <c r="B18" t="s">
        <v>9</v>
      </c>
      <c r="C18" t="s">
        <v>9</v>
      </c>
      <c r="D18" t="s">
        <v>9</v>
      </c>
      <c r="E18" t="s">
        <v>9</v>
      </c>
      <c r="F18">
        <v>-2.5000000000000001E-3</v>
      </c>
      <c r="G18">
        <v>1.2563500000000001</v>
      </c>
      <c r="H18">
        <v>0</v>
      </c>
      <c r="I18">
        <v>0</v>
      </c>
    </row>
    <row r="19" spans="1:9">
      <c r="A19" s="10">
        <v>43730</v>
      </c>
      <c r="B19" t="s">
        <v>9</v>
      </c>
      <c r="C19" t="s">
        <v>9</v>
      </c>
      <c r="D19" t="s">
        <v>9</v>
      </c>
      <c r="E19" t="s">
        <v>9</v>
      </c>
      <c r="F19">
        <v>-2.4499999999999999E-3</v>
      </c>
      <c r="G19">
        <v>1.2646500000000001</v>
      </c>
      <c r="H19">
        <v>0</v>
      </c>
      <c r="I19">
        <v>0</v>
      </c>
    </row>
    <row r="20" spans="1:9">
      <c r="A20" s="10">
        <v>43821</v>
      </c>
      <c r="B20" t="s">
        <v>9</v>
      </c>
      <c r="C20" t="s">
        <v>9</v>
      </c>
      <c r="D20" t="s">
        <v>9</v>
      </c>
      <c r="E20" t="s">
        <v>9</v>
      </c>
      <c r="F20">
        <v>-2.3500000000000001E-3</v>
      </c>
      <c r="G20">
        <v>1.2724</v>
      </c>
      <c r="H20">
        <v>0</v>
      </c>
      <c r="I20">
        <v>0</v>
      </c>
    </row>
    <row r="21" spans="1:9">
      <c r="A21" s="10">
        <v>43547</v>
      </c>
      <c r="B21" t="s">
        <v>9</v>
      </c>
      <c r="C21" t="s">
        <v>9</v>
      </c>
      <c r="D21" t="s">
        <v>9</v>
      </c>
      <c r="E21" t="s">
        <v>9</v>
      </c>
      <c r="F21">
        <v>-2.3500000000000001E-3</v>
      </c>
      <c r="G21">
        <v>1.2795000000000001</v>
      </c>
      <c r="H21">
        <v>0</v>
      </c>
      <c r="I21">
        <v>0</v>
      </c>
    </row>
    <row r="22" spans="1:9">
      <c r="A22" s="10">
        <v>43639</v>
      </c>
      <c r="B22" t="s">
        <v>9</v>
      </c>
      <c r="C22" t="s">
        <v>9</v>
      </c>
      <c r="D22" t="s">
        <v>9</v>
      </c>
      <c r="E22" t="s">
        <v>9</v>
      </c>
      <c r="F22">
        <v>-2.3E-3</v>
      </c>
      <c r="G22">
        <v>1.2878000000000001</v>
      </c>
      <c r="H22">
        <v>0</v>
      </c>
      <c r="I22">
        <v>0</v>
      </c>
    </row>
    <row r="23" spans="1:9">
      <c r="A23" s="10">
        <v>43731</v>
      </c>
      <c r="B23" t="s">
        <v>9</v>
      </c>
      <c r="C23" t="s">
        <v>9</v>
      </c>
      <c r="D23" t="s">
        <v>9</v>
      </c>
      <c r="E23" t="s">
        <v>9</v>
      </c>
      <c r="F23">
        <v>-2.2000000000000001E-3</v>
      </c>
      <c r="G23">
        <v>1.29555</v>
      </c>
      <c r="H23">
        <v>0</v>
      </c>
      <c r="I23">
        <v>0</v>
      </c>
    </row>
    <row r="24" spans="1:9">
      <c r="A24" s="10">
        <v>43822</v>
      </c>
      <c r="B24" t="s">
        <v>9</v>
      </c>
      <c r="C24" t="s">
        <v>9</v>
      </c>
      <c r="D24" t="s">
        <v>9</v>
      </c>
      <c r="E24" t="s">
        <v>9</v>
      </c>
      <c r="F24">
        <v>-2.2000000000000001E-3</v>
      </c>
      <c r="G24">
        <v>1.30325</v>
      </c>
      <c r="H24">
        <v>0</v>
      </c>
      <c r="I24">
        <v>0</v>
      </c>
    </row>
    <row r="25" spans="1:9">
      <c r="A25" t="s">
        <v>10</v>
      </c>
      <c r="H25" s="11">
        <v>111253</v>
      </c>
      <c r="I25" s="11">
        <v>526753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4" sqref="E13:E14"/>
    </sheetView>
  </sheetViews>
  <sheetFormatPr defaultRowHeight="15"/>
  <cols>
    <col min="1" max="1" width="8.125" bestFit="1" customWidth="1"/>
    <col min="2" max="2" width="8.5" bestFit="1" customWidth="1"/>
    <col min="3" max="3" width="9.375" bestFit="1" customWidth="1"/>
    <col min="4" max="5" width="9.5" bestFit="1" customWidth="1"/>
    <col min="6" max="6" width="9.25" bestFit="1" customWidth="1"/>
    <col min="7" max="7" width="8.5" bestFit="1" customWidth="1"/>
    <col min="8" max="8" width="8" bestFit="1" customWidth="1"/>
    <col min="9" max="9" width="12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0">
        <v>43515</v>
      </c>
      <c r="B2">
        <v>1.1436999999999999</v>
      </c>
      <c r="C2" t="s">
        <v>71</v>
      </c>
      <c r="D2">
        <v>1.1418999999999999</v>
      </c>
      <c r="E2">
        <v>1.14235</v>
      </c>
      <c r="F2">
        <v>-2.3500000000000001E-3</v>
      </c>
      <c r="G2">
        <v>1.14215</v>
      </c>
      <c r="H2" s="11">
        <v>2551</v>
      </c>
      <c r="I2" s="11">
        <v>2509</v>
      </c>
    </row>
    <row r="3" spans="1:9">
      <c r="A3" s="10">
        <v>43543</v>
      </c>
      <c r="B3">
        <v>1.1474500000000001</v>
      </c>
      <c r="C3">
        <v>1.1479999999999999</v>
      </c>
      <c r="D3">
        <v>1.1439999999999999</v>
      </c>
      <c r="E3">
        <v>1.14435</v>
      </c>
      <c r="F3">
        <v>-2.3500000000000001E-3</v>
      </c>
      <c r="G3">
        <v>1.1448499999999999</v>
      </c>
      <c r="H3" s="11">
        <v>142410</v>
      </c>
      <c r="I3" s="11">
        <v>503936</v>
      </c>
    </row>
    <row r="4" spans="1:9">
      <c r="A4" s="10">
        <v>43574</v>
      </c>
      <c r="B4">
        <v>1.1477999999999999</v>
      </c>
      <c r="C4" t="s">
        <v>72</v>
      </c>
      <c r="D4">
        <v>1.1477999999999999</v>
      </c>
      <c r="E4">
        <v>1.1477999999999999</v>
      </c>
      <c r="F4">
        <v>-2.3500000000000001E-3</v>
      </c>
      <c r="G4">
        <v>1.14775</v>
      </c>
      <c r="H4" s="11">
        <v>494</v>
      </c>
      <c r="I4" s="11">
        <v>911</v>
      </c>
    </row>
    <row r="5" spans="1:9">
      <c r="A5" s="10">
        <v>43604</v>
      </c>
      <c r="B5">
        <v>1.1527000000000001</v>
      </c>
      <c r="C5" t="s">
        <v>73</v>
      </c>
      <c r="D5" t="s">
        <v>74</v>
      </c>
      <c r="E5" t="s">
        <v>74</v>
      </c>
      <c r="F5">
        <v>-2.3999999999999998E-3</v>
      </c>
      <c r="G5">
        <v>1.1504000000000001</v>
      </c>
      <c r="H5" s="11">
        <v>1822</v>
      </c>
      <c r="I5">
        <v>71</v>
      </c>
    </row>
    <row r="6" spans="1:9">
      <c r="A6" s="10">
        <v>43635</v>
      </c>
      <c r="B6">
        <v>1.1569499999999999</v>
      </c>
      <c r="C6">
        <v>1.1569499999999999</v>
      </c>
      <c r="D6">
        <v>1.153</v>
      </c>
      <c r="E6">
        <v>1.1532</v>
      </c>
      <c r="F6">
        <v>-2.3500000000000001E-3</v>
      </c>
      <c r="G6">
        <v>1.15385</v>
      </c>
      <c r="H6" s="11">
        <v>267</v>
      </c>
      <c r="I6" s="11">
        <v>9531</v>
      </c>
    </row>
    <row r="7" spans="1:9">
      <c r="A7" s="10">
        <v>43727</v>
      </c>
      <c r="B7" t="s">
        <v>9</v>
      </c>
      <c r="C7" t="s">
        <v>9</v>
      </c>
      <c r="D7" t="s">
        <v>9</v>
      </c>
      <c r="E7" t="s">
        <v>9</v>
      </c>
      <c r="F7">
        <v>-2.3999999999999998E-3</v>
      </c>
      <c r="G7">
        <v>1.1628000000000001</v>
      </c>
      <c r="H7">
        <v>94</v>
      </c>
      <c r="I7" s="11">
        <v>1359</v>
      </c>
    </row>
    <row r="8" spans="1:9">
      <c r="A8" s="10">
        <v>43818</v>
      </c>
      <c r="B8">
        <v>1.17275</v>
      </c>
      <c r="C8">
        <v>1.17275</v>
      </c>
      <c r="D8">
        <v>1.1718999999999999</v>
      </c>
      <c r="E8">
        <v>1.1718999999999999</v>
      </c>
      <c r="F8">
        <v>-2.4499999999999999E-3</v>
      </c>
      <c r="G8">
        <v>1.1718</v>
      </c>
      <c r="H8">
        <v>98</v>
      </c>
      <c r="I8" s="11">
        <v>4329</v>
      </c>
    </row>
    <row r="9" spans="1:9">
      <c r="A9" s="10">
        <v>43544</v>
      </c>
      <c r="B9">
        <v>1.181</v>
      </c>
      <c r="C9" t="s">
        <v>75</v>
      </c>
      <c r="D9" t="s">
        <v>76</v>
      </c>
      <c r="E9" t="s">
        <v>77</v>
      </c>
      <c r="F9">
        <v>-2.5000000000000001E-3</v>
      </c>
      <c r="G9">
        <v>1.1810499999999999</v>
      </c>
      <c r="H9">
        <v>65</v>
      </c>
      <c r="I9">
        <v>260</v>
      </c>
    </row>
    <row r="10" spans="1:9">
      <c r="A10" s="10">
        <v>43636</v>
      </c>
      <c r="B10" t="s">
        <v>9</v>
      </c>
      <c r="C10" t="s">
        <v>9</v>
      </c>
      <c r="D10" t="s">
        <v>9</v>
      </c>
      <c r="E10" t="s">
        <v>9</v>
      </c>
      <c r="F10">
        <v>-2.5000000000000001E-3</v>
      </c>
      <c r="G10">
        <v>1.1897</v>
      </c>
      <c r="H10">
        <v>0</v>
      </c>
      <c r="I10">
        <v>0</v>
      </c>
    </row>
    <row r="11" spans="1:9">
      <c r="A11" s="10">
        <v>43728</v>
      </c>
      <c r="B11" t="s">
        <v>9</v>
      </c>
      <c r="C11" t="s">
        <v>9</v>
      </c>
      <c r="D11" t="s">
        <v>9</v>
      </c>
      <c r="E11" t="s">
        <v>9</v>
      </c>
      <c r="F11">
        <v>-2.5500000000000002E-3</v>
      </c>
      <c r="G11">
        <v>1.1982999999999999</v>
      </c>
      <c r="H11">
        <v>0</v>
      </c>
      <c r="I11">
        <v>0</v>
      </c>
    </row>
    <row r="12" spans="1:9">
      <c r="A12" s="10">
        <v>43819</v>
      </c>
      <c r="B12" t="s">
        <v>9</v>
      </c>
      <c r="C12" t="s">
        <v>9</v>
      </c>
      <c r="D12" t="s">
        <v>9</v>
      </c>
      <c r="E12" t="s">
        <v>9</v>
      </c>
      <c r="F12">
        <v>-2.65E-3</v>
      </c>
      <c r="G12">
        <v>1.20685</v>
      </c>
      <c r="H12">
        <v>0</v>
      </c>
      <c r="I12">
        <v>0</v>
      </c>
    </row>
    <row r="13" spans="1:9">
      <c r="A13" s="10">
        <v>43545</v>
      </c>
      <c r="B13" t="s">
        <v>9</v>
      </c>
      <c r="C13" t="s">
        <v>9</v>
      </c>
      <c r="D13" t="s">
        <v>9</v>
      </c>
      <c r="E13" t="s">
        <v>9</v>
      </c>
      <c r="F13">
        <v>-2.7000000000000001E-3</v>
      </c>
      <c r="G13">
        <v>1.2151000000000001</v>
      </c>
      <c r="H13">
        <v>0</v>
      </c>
      <c r="I13">
        <v>0</v>
      </c>
    </row>
    <row r="14" spans="1:9">
      <c r="A14" s="10">
        <v>43637</v>
      </c>
      <c r="B14" t="s">
        <v>9</v>
      </c>
      <c r="C14" t="s">
        <v>9</v>
      </c>
      <c r="D14" t="s">
        <v>9</v>
      </c>
      <c r="E14" t="s">
        <v>9</v>
      </c>
      <c r="F14">
        <v>-2.8500000000000001E-3</v>
      </c>
      <c r="G14">
        <v>1.22265</v>
      </c>
      <c r="H14">
        <v>0</v>
      </c>
      <c r="I14">
        <v>0</v>
      </c>
    </row>
    <row r="15" spans="1:9">
      <c r="A15" s="10">
        <v>43729</v>
      </c>
      <c r="B15" t="s">
        <v>9</v>
      </c>
      <c r="C15" t="s">
        <v>9</v>
      </c>
      <c r="D15" t="s">
        <v>9</v>
      </c>
      <c r="E15" t="s">
        <v>9</v>
      </c>
      <c r="F15">
        <v>-2.9499999999999999E-3</v>
      </c>
      <c r="G15">
        <v>1.2302500000000001</v>
      </c>
      <c r="H15">
        <v>0</v>
      </c>
      <c r="I15">
        <v>0</v>
      </c>
    </row>
    <row r="16" spans="1:9">
      <c r="A16" s="10">
        <v>43820</v>
      </c>
      <c r="B16" t="s">
        <v>9</v>
      </c>
      <c r="C16" t="s">
        <v>9</v>
      </c>
      <c r="D16" t="s">
        <v>9</v>
      </c>
      <c r="E16" t="s">
        <v>9</v>
      </c>
      <c r="F16">
        <v>-3.15E-3</v>
      </c>
      <c r="G16">
        <v>1.2378</v>
      </c>
      <c r="H16">
        <v>0</v>
      </c>
      <c r="I16">
        <v>0</v>
      </c>
    </row>
    <row r="17" spans="1:9">
      <c r="A17" s="10">
        <v>43546</v>
      </c>
      <c r="B17" t="s">
        <v>9</v>
      </c>
      <c r="C17" t="s">
        <v>9</v>
      </c>
      <c r="D17" t="s">
        <v>9</v>
      </c>
      <c r="E17" t="s">
        <v>9</v>
      </c>
      <c r="F17">
        <v>-3.2499999999999999E-3</v>
      </c>
      <c r="G17">
        <v>1.2454000000000001</v>
      </c>
      <c r="H17">
        <v>0</v>
      </c>
      <c r="I17">
        <v>0</v>
      </c>
    </row>
    <row r="18" spans="1:9">
      <c r="A18" s="10">
        <v>43638</v>
      </c>
      <c r="B18" t="s">
        <v>9</v>
      </c>
      <c r="C18" t="s">
        <v>9</v>
      </c>
      <c r="D18" t="s">
        <v>9</v>
      </c>
      <c r="E18" t="s">
        <v>9</v>
      </c>
      <c r="F18">
        <v>-3.3999999999999998E-3</v>
      </c>
      <c r="G18">
        <v>1.25295</v>
      </c>
      <c r="H18">
        <v>0</v>
      </c>
      <c r="I18">
        <v>0</v>
      </c>
    </row>
    <row r="19" spans="1:9">
      <c r="A19" s="10">
        <v>43730</v>
      </c>
      <c r="B19" t="s">
        <v>9</v>
      </c>
      <c r="C19" t="s">
        <v>9</v>
      </c>
      <c r="D19" t="s">
        <v>9</v>
      </c>
      <c r="E19" t="s">
        <v>9</v>
      </c>
      <c r="F19">
        <v>-3.5500000000000002E-3</v>
      </c>
      <c r="G19">
        <v>1.2611000000000001</v>
      </c>
      <c r="H19">
        <v>0</v>
      </c>
      <c r="I19">
        <v>0</v>
      </c>
    </row>
    <row r="20" spans="1:9">
      <c r="A20" s="10">
        <v>43821</v>
      </c>
      <c r="B20" t="s">
        <v>9</v>
      </c>
      <c r="C20" t="s">
        <v>9</v>
      </c>
      <c r="D20" t="s">
        <v>9</v>
      </c>
      <c r="E20" t="s">
        <v>9</v>
      </c>
      <c r="F20">
        <v>-3.7000000000000002E-3</v>
      </c>
      <c r="G20">
        <v>1.2686999999999999</v>
      </c>
      <c r="H20">
        <v>0</v>
      </c>
      <c r="I20">
        <v>0</v>
      </c>
    </row>
    <row r="21" spans="1:9">
      <c r="A21" s="10">
        <v>43547</v>
      </c>
      <c r="B21" t="s">
        <v>9</v>
      </c>
      <c r="C21" t="s">
        <v>9</v>
      </c>
      <c r="D21" t="s">
        <v>9</v>
      </c>
      <c r="E21" t="s">
        <v>9</v>
      </c>
      <c r="F21">
        <v>-3.8E-3</v>
      </c>
      <c r="G21">
        <v>1.2757000000000001</v>
      </c>
      <c r="H21">
        <v>0</v>
      </c>
      <c r="I21">
        <v>0</v>
      </c>
    </row>
    <row r="22" spans="1:9">
      <c r="A22" s="10">
        <v>43639</v>
      </c>
      <c r="B22" t="s">
        <v>9</v>
      </c>
      <c r="C22" t="s">
        <v>9</v>
      </c>
      <c r="D22" t="s">
        <v>9</v>
      </c>
      <c r="E22" t="s">
        <v>9</v>
      </c>
      <c r="F22">
        <v>-3.9500000000000004E-3</v>
      </c>
      <c r="G22">
        <v>1.2838499999999999</v>
      </c>
      <c r="H22">
        <v>0</v>
      </c>
      <c r="I22">
        <v>0</v>
      </c>
    </row>
    <row r="23" spans="1:9">
      <c r="A23" s="10">
        <v>43731</v>
      </c>
      <c r="B23" t="s">
        <v>9</v>
      </c>
      <c r="C23" t="s">
        <v>9</v>
      </c>
      <c r="D23" t="s">
        <v>9</v>
      </c>
      <c r="E23" t="s">
        <v>9</v>
      </c>
      <c r="F23">
        <v>-4.1000000000000003E-3</v>
      </c>
      <c r="G23">
        <v>1.29145</v>
      </c>
      <c r="H23">
        <v>0</v>
      </c>
      <c r="I23">
        <v>0</v>
      </c>
    </row>
    <row r="24" spans="1:9">
      <c r="A24" s="10">
        <v>43822</v>
      </c>
      <c r="B24" t="s">
        <v>9</v>
      </c>
      <c r="C24" t="s">
        <v>9</v>
      </c>
      <c r="D24" t="s">
        <v>9</v>
      </c>
      <c r="E24" t="s">
        <v>9</v>
      </c>
      <c r="F24">
        <v>-4.2500000000000003E-3</v>
      </c>
      <c r="G24">
        <v>1.2989999999999999</v>
      </c>
      <c r="H24">
        <v>0</v>
      </c>
      <c r="I24">
        <v>0</v>
      </c>
    </row>
    <row r="25" spans="1:9">
      <c r="A25" t="s">
        <v>10</v>
      </c>
      <c r="H25" s="11">
        <v>147801</v>
      </c>
      <c r="I25" s="11">
        <v>522906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3" sqref="B3"/>
    </sheetView>
  </sheetViews>
  <sheetFormatPr defaultRowHeight="15"/>
  <cols>
    <col min="1" max="1" width="8.125" bestFit="1" customWidth="1"/>
    <col min="2" max="3" width="8.5" bestFit="1" customWidth="1"/>
    <col min="4" max="5" width="9.5" bestFit="1" customWidth="1"/>
    <col min="6" max="6" width="9.25" bestFit="1" customWidth="1"/>
    <col min="7" max="7" width="8.5" bestFit="1" customWidth="1"/>
    <col min="8" max="8" width="8" bestFit="1" customWidth="1"/>
    <col min="9" max="9" width="12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0">
        <v>43515</v>
      </c>
      <c r="B2">
        <v>1.1414</v>
      </c>
      <c r="C2">
        <v>1.1414</v>
      </c>
      <c r="D2">
        <v>1.1379999999999999</v>
      </c>
      <c r="E2">
        <v>1.1379999999999999</v>
      </c>
      <c r="F2">
        <v>-4.5999999999999999E-3</v>
      </c>
      <c r="G2">
        <v>1.1375500000000001</v>
      </c>
      <c r="H2" s="11">
        <v>1584</v>
      </c>
      <c r="I2" s="11">
        <v>2321</v>
      </c>
    </row>
    <row r="3" spans="1:9">
      <c r="A3" s="10">
        <v>43543</v>
      </c>
      <c r="B3">
        <v>1.1443000000000001</v>
      </c>
      <c r="C3">
        <v>1.1447499999999999</v>
      </c>
      <c r="D3">
        <v>1.1399999999999999</v>
      </c>
      <c r="E3">
        <v>1.1402000000000001</v>
      </c>
      <c r="F3">
        <v>-4.6499999999999996E-3</v>
      </c>
      <c r="G3">
        <v>1.1402000000000001</v>
      </c>
      <c r="H3" s="11">
        <v>126145</v>
      </c>
      <c r="I3" s="11">
        <v>504693</v>
      </c>
    </row>
    <row r="4" spans="1:9">
      <c r="A4" s="10">
        <v>43574</v>
      </c>
      <c r="B4">
        <v>1.14605</v>
      </c>
      <c r="C4">
        <v>1.14605</v>
      </c>
      <c r="D4" t="s">
        <v>78</v>
      </c>
      <c r="E4" t="s">
        <v>78</v>
      </c>
      <c r="F4">
        <v>-4.6499999999999996E-3</v>
      </c>
      <c r="G4">
        <v>1.1431</v>
      </c>
      <c r="H4" s="11">
        <v>908</v>
      </c>
      <c r="I4" s="11">
        <v>1090</v>
      </c>
    </row>
    <row r="5" spans="1:9">
      <c r="A5" s="10">
        <v>43604</v>
      </c>
      <c r="B5">
        <v>1.14615</v>
      </c>
      <c r="C5">
        <v>1.1462000000000001</v>
      </c>
      <c r="D5">
        <v>1.14595</v>
      </c>
      <c r="E5">
        <v>1.14595</v>
      </c>
      <c r="F5">
        <v>-4.6499999999999996E-3</v>
      </c>
      <c r="G5">
        <v>1.14575</v>
      </c>
      <c r="H5" s="11">
        <v>1353</v>
      </c>
      <c r="I5">
        <v>120</v>
      </c>
    </row>
    <row r="6" spans="1:9">
      <c r="A6" s="10">
        <v>43635</v>
      </c>
      <c r="B6">
        <v>1.1528</v>
      </c>
      <c r="C6">
        <v>1.153</v>
      </c>
      <c r="D6">
        <v>1.1491</v>
      </c>
      <c r="E6">
        <v>1.1492</v>
      </c>
      <c r="F6">
        <v>-4.7000000000000002E-3</v>
      </c>
      <c r="G6">
        <v>1.1491499999999999</v>
      </c>
      <c r="H6" s="11">
        <v>1054</v>
      </c>
      <c r="I6" s="11">
        <v>9617</v>
      </c>
    </row>
    <row r="7" spans="1:9">
      <c r="A7" s="10">
        <v>43727</v>
      </c>
      <c r="B7">
        <v>1.15815</v>
      </c>
      <c r="C7">
        <v>1.15815</v>
      </c>
      <c r="D7">
        <v>1.15815</v>
      </c>
      <c r="E7">
        <v>1.15815</v>
      </c>
      <c r="F7">
        <v>-4.7000000000000002E-3</v>
      </c>
      <c r="G7">
        <v>1.1580999999999999</v>
      </c>
      <c r="H7">
        <v>78</v>
      </c>
      <c r="I7" s="11">
        <v>1371</v>
      </c>
    </row>
    <row r="8" spans="1:9">
      <c r="A8" s="10">
        <v>43818</v>
      </c>
      <c r="B8">
        <v>1.1696</v>
      </c>
      <c r="C8">
        <v>1.1696</v>
      </c>
      <c r="D8">
        <v>1.1684000000000001</v>
      </c>
      <c r="E8">
        <v>1.1684000000000001</v>
      </c>
      <c r="F8">
        <v>-4.6499999999999996E-3</v>
      </c>
      <c r="G8">
        <v>1.1671499999999999</v>
      </c>
      <c r="H8">
        <v>24</v>
      </c>
      <c r="I8" s="11">
        <v>4368</v>
      </c>
    </row>
    <row r="9" spans="1:9">
      <c r="A9" s="10">
        <v>43544</v>
      </c>
      <c r="B9">
        <v>1.1778999999999999</v>
      </c>
      <c r="C9">
        <v>1.1778999999999999</v>
      </c>
      <c r="D9" t="s">
        <v>79</v>
      </c>
      <c r="E9" t="s">
        <v>79</v>
      </c>
      <c r="F9">
        <v>-4.7499999999999999E-3</v>
      </c>
      <c r="G9">
        <v>1.1762999999999999</v>
      </c>
      <c r="H9">
        <v>24</v>
      </c>
      <c r="I9">
        <v>288</v>
      </c>
    </row>
    <row r="10" spans="1:9">
      <c r="A10" s="10">
        <v>43636</v>
      </c>
      <c r="B10" t="s">
        <v>9</v>
      </c>
      <c r="C10" t="s">
        <v>9</v>
      </c>
      <c r="D10" t="s">
        <v>9</v>
      </c>
      <c r="E10" t="s">
        <v>9</v>
      </c>
      <c r="F10">
        <v>-4.8999999999999998E-3</v>
      </c>
      <c r="G10">
        <v>1.1848000000000001</v>
      </c>
      <c r="H10">
        <v>0</v>
      </c>
      <c r="I10">
        <v>0</v>
      </c>
    </row>
    <row r="11" spans="1:9">
      <c r="A11" s="10">
        <v>43728</v>
      </c>
      <c r="B11" t="s">
        <v>9</v>
      </c>
      <c r="C11" t="s">
        <v>9</v>
      </c>
      <c r="D11" t="s">
        <v>9</v>
      </c>
      <c r="E11" t="s">
        <v>9</v>
      </c>
      <c r="F11">
        <v>-5.0000000000000001E-3</v>
      </c>
      <c r="G11">
        <v>1.1933</v>
      </c>
      <c r="H11">
        <v>0</v>
      </c>
      <c r="I11">
        <v>0</v>
      </c>
    </row>
    <row r="12" spans="1:9">
      <c r="A12" s="10">
        <v>43819</v>
      </c>
      <c r="B12" t="s">
        <v>9</v>
      </c>
      <c r="C12" t="s">
        <v>9</v>
      </c>
      <c r="D12" t="s">
        <v>9</v>
      </c>
      <c r="E12" t="s">
        <v>9</v>
      </c>
      <c r="F12">
        <v>-5.0000000000000001E-3</v>
      </c>
      <c r="G12">
        <v>1.2018500000000001</v>
      </c>
      <c r="H12">
        <v>0</v>
      </c>
      <c r="I12">
        <v>0</v>
      </c>
    </row>
    <row r="13" spans="1:9">
      <c r="A13" s="10">
        <v>43545</v>
      </c>
      <c r="B13" t="s">
        <v>9</v>
      </c>
      <c r="C13" t="s">
        <v>9</v>
      </c>
      <c r="D13" t="s">
        <v>9</v>
      </c>
      <c r="E13" t="s">
        <v>9</v>
      </c>
      <c r="F13">
        <v>-5.1500000000000001E-3</v>
      </c>
      <c r="G13">
        <v>1.2099500000000001</v>
      </c>
      <c r="H13">
        <v>0</v>
      </c>
      <c r="I13">
        <v>0</v>
      </c>
    </row>
    <row r="14" spans="1:9">
      <c r="A14" s="10">
        <v>43637</v>
      </c>
      <c r="B14" t="s">
        <v>9</v>
      </c>
      <c r="C14" t="s">
        <v>9</v>
      </c>
      <c r="D14" t="s">
        <v>9</v>
      </c>
      <c r="E14" t="s">
        <v>9</v>
      </c>
      <c r="F14">
        <v>-5.1999999999999998E-3</v>
      </c>
      <c r="G14">
        <v>1.2174499999999999</v>
      </c>
      <c r="H14">
        <v>0</v>
      </c>
      <c r="I14">
        <v>0</v>
      </c>
    </row>
    <row r="15" spans="1:9">
      <c r="A15" s="10">
        <v>43729</v>
      </c>
      <c r="B15" t="s">
        <v>9</v>
      </c>
      <c r="C15" t="s">
        <v>9</v>
      </c>
      <c r="D15" t="s">
        <v>9</v>
      </c>
      <c r="E15" t="s">
        <v>9</v>
      </c>
      <c r="F15">
        <v>-5.2500000000000003E-3</v>
      </c>
      <c r="G15">
        <v>1.2250000000000001</v>
      </c>
      <c r="H15">
        <v>0</v>
      </c>
      <c r="I15">
        <v>0</v>
      </c>
    </row>
    <row r="16" spans="1:9">
      <c r="A16" s="10">
        <v>43820</v>
      </c>
      <c r="B16" t="s">
        <v>9</v>
      </c>
      <c r="C16" t="s">
        <v>9</v>
      </c>
      <c r="D16" t="s">
        <v>9</v>
      </c>
      <c r="E16" t="s">
        <v>9</v>
      </c>
      <c r="F16">
        <v>-5.3E-3</v>
      </c>
      <c r="G16">
        <v>1.2324999999999999</v>
      </c>
      <c r="H16">
        <v>0</v>
      </c>
      <c r="I16">
        <v>0</v>
      </c>
    </row>
    <row r="17" spans="1:9">
      <c r="A17" s="10">
        <v>43546</v>
      </c>
      <c r="B17" t="s">
        <v>9</v>
      </c>
      <c r="C17" t="s">
        <v>9</v>
      </c>
      <c r="D17" t="s">
        <v>9</v>
      </c>
      <c r="E17" t="s">
        <v>9</v>
      </c>
      <c r="F17">
        <v>-5.4000000000000003E-3</v>
      </c>
      <c r="G17">
        <v>1.24</v>
      </c>
      <c r="H17">
        <v>0</v>
      </c>
      <c r="I17">
        <v>0</v>
      </c>
    </row>
    <row r="18" spans="1:9">
      <c r="A18" s="10">
        <v>43638</v>
      </c>
      <c r="B18" t="s">
        <v>9</v>
      </c>
      <c r="C18" t="s">
        <v>9</v>
      </c>
      <c r="D18" t="s">
        <v>9</v>
      </c>
      <c r="E18" t="s">
        <v>9</v>
      </c>
      <c r="F18">
        <v>-5.45E-3</v>
      </c>
      <c r="G18">
        <v>1.2475000000000001</v>
      </c>
      <c r="H18">
        <v>0</v>
      </c>
      <c r="I18">
        <v>0</v>
      </c>
    </row>
    <row r="19" spans="1:9">
      <c r="A19" s="10">
        <v>43730</v>
      </c>
      <c r="B19" t="s">
        <v>9</v>
      </c>
      <c r="C19" t="s">
        <v>9</v>
      </c>
      <c r="D19" t="s">
        <v>9</v>
      </c>
      <c r="E19" t="s">
        <v>9</v>
      </c>
      <c r="F19">
        <v>-5.4999999999999997E-3</v>
      </c>
      <c r="G19">
        <v>1.2556</v>
      </c>
      <c r="H19">
        <v>0</v>
      </c>
      <c r="I19">
        <v>0</v>
      </c>
    </row>
    <row r="20" spans="1:9">
      <c r="A20" s="10">
        <v>43821</v>
      </c>
      <c r="B20" t="s">
        <v>9</v>
      </c>
      <c r="C20" t="s">
        <v>9</v>
      </c>
      <c r="D20" t="s">
        <v>9</v>
      </c>
      <c r="E20" t="s">
        <v>9</v>
      </c>
      <c r="F20">
        <v>-5.5999999999999999E-3</v>
      </c>
      <c r="G20">
        <v>1.2630999999999999</v>
      </c>
      <c r="H20">
        <v>0</v>
      </c>
      <c r="I20">
        <v>0</v>
      </c>
    </row>
    <row r="21" spans="1:9">
      <c r="A21" s="10">
        <v>43547</v>
      </c>
      <c r="B21" t="s">
        <v>9</v>
      </c>
      <c r="C21" t="s">
        <v>9</v>
      </c>
      <c r="D21" t="s">
        <v>9</v>
      </c>
      <c r="E21" t="s">
        <v>9</v>
      </c>
      <c r="F21">
        <v>-5.6499999999999996E-3</v>
      </c>
      <c r="G21">
        <v>1.2700499999999999</v>
      </c>
      <c r="H21">
        <v>0</v>
      </c>
      <c r="I21">
        <v>0</v>
      </c>
    </row>
    <row r="22" spans="1:9">
      <c r="A22" s="10">
        <v>43639</v>
      </c>
      <c r="B22" t="s">
        <v>9</v>
      </c>
      <c r="C22" t="s">
        <v>9</v>
      </c>
      <c r="D22" t="s">
        <v>9</v>
      </c>
      <c r="E22" t="s">
        <v>9</v>
      </c>
      <c r="F22">
        <v>-5.7000000000000002E-3</v>
      </c>
      <c r="G22">
        <v>1.2781499999999999</v>
      </c>
      <c r="H22">
        <v>0</v>
      </c>
      <c r="I22">
        <v>0</v>
      </c>
    </row>
    <row r="23" spans="1:9">
      <c r="A23" s="10">
        <v>43731</v>
      </c>
      <c r="B23" t="s">
        <v>9</v>
      </c>
      <c r="C23" t="s">
        <v>9</v>
      </c>
      <c r="D23" t="s">
        <v>9</v>
      </c>
      <c r="E23" t="s">
        <v>9</v>
      </c>
      <c r="F23">
        <v>-5.7999999999999996E-3</v>
      </c>
      <c r="G23">
        <v>1.28565</v>
      </c>
      <c r="H23">
        <v>0</v>
      </c>
      <c r="I23">
        <v>0</v>
      </c>
    </row>
    <row r="24" spans="1:9">
      <c r="A24" s="10">
        <v>43822</v>
      </c>
      <c r="B24" t="s">
        <v>9</v>
      </c>
      <c r="C24" t="s">
        <v>9</v>
      </c>
      <c r="D24" t="s">
        <v>9</v>
      </c>
      <c r="E24" t="s">
        <v>9</v>
      </c>
      <c r="F24">
        <v>-5.8500000000000002E-3</v>
      </c>
      <c r="G24">
        <v>1.29315</v>
      </c>
      <c r="H24">
        <v>0</v>
      </c>
      <c r="I24">
        <v>0</v>
      </c>
    </row>
    <row r="25" spans="1:9">
      <c r="A25" t="s">
        <v>10</v>
      </c>
      <c r="H25" s="11">
        <v>131170</v>
      </c>
      <c r="I25" s="11">
        <v>523868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U2" sqref="U2"/>
    </sheetView>
  </sheetViews>
  <sheetFormatPr defaultColWidth="12.125" defaultRowHeight="15"/>
  <cols>
    <col min="1" max="1" width="10.5" style="23" customWidth="1"/>
    <col min="2" max="2" width="12.125" style="23" customWidth="1"/>
    <col min="3" max="6" width="12.125" style="24" customWidth="1"/>
    <col min="7" max="7" width="14" style="25" customWidth="1"/>
    <col min="8" max="8" width="12.125" style="25" customWidth="1"/>
    <col min="9" max="10" width="12.125" style="25"/>
    <col min="11" max="11" width="10.875" style="26" customWidth="1"/>
    <col min="12" max="12" width="12.125" style="26"/>
    <col min="13" max="14" width="12.125" style="27"/>
    <col min="15" max="15" width="12.125" style="28"/>
    <col min="16" max="17" width="12.125" style="29"/>
    <col min="18" max="18" width="12.125" style="26"/>
    <col min="19" max="19" width="12.125" style="29"/>
    <col min="20" max="20" width="12.125" style="26"/>
    <col min="21" max="21" width="12.125" style="29"/>
    <col min="22" max="24" width="12.125" style="30"/>
    <col min="25" max="25" width="12.125" style="31"/>
    <col min="26" max="26" width="12.125" style="32"/>
    <col min="27" max="16384" width="12.125" style="2"/>
  </cols>
  <sheetData>
    <row r="1" spans="1:26" ht="16.2">
      <c r="A1" s="1"/>
      <c r="B1" s="1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6" t="s">
        <v>18</v>
      </c>
      <c r="H1" s="6" t="s">
        <v>21</v>
      </c>
      <c r="I1" s="6" t="s">
        <v>22</v>
      </c>
      <c r="J1" s="6" t="s">
        <v>23</v>
      </c>
      <c r="K1" s="7" t="s">
        <v>35</v>
      </c>
      <c r="L1" s="7" t="s">
        <v>66</v>
      </c>
      <c r="M1" s="15" t="s">
        <v>39</v>
      </c>
      <c r="N1" s="15" t="s">
        <v>63</v>
      </c>
      <c r="O1" s="4" t="s">
        <v>16</v>
      </c>
      <c r="P1" s="5" t="s">
        <v>33</v>
      </c>
      <c r="Q1" s="5" t="s">
        <v>17</v>
      </c>
      <c r="R1" s="7" t="s">
        <v>19</v>
      </c>
      <c r="S1" s="5" t="s">
        <v>20</v>
      </c>
      <c r="T1" s="15" t="s">
        <v>80</v>
      </c>
      <c r="U1" s="5" t="s">
        <v>81</v>
      </c>
      <c r="V1" s="8" t="s">
        <v>24</v>
      </c>
      <c r="W1" s="12" t="s">
        <v>25</v>
      </c>
      <c r="X1" s="12" t="s">
        <v>26</v>
      </c>
      <c r="Y1" s="12" t="s">
        <v>27</v>
      </c>
      <c r="Z1" s="34" t="s">
        <v>28</v>
      </c>
    </row>
    <row r="2" spans="1:26" ht="16.2">
      <c r="A2" s="1" t="s">
        <v>29</v>
      </c>
      <c r="B2" s="13">
        <f>CME_GROUP_W0!$A$3</f>
        <v>43543</v>
      </c>
      <c r="C2" s="3">
        <f>CME_GROUP_W0!$B$3</f>
        <v>1.1495500000000001</v>
      </c>
      <c r="D2" s="3">
        <f>CME_GROUP_W0!$C$3</f>
        <v>1.1500999999999999</v>
      </c>
      <c r="E2" s="3">
        <f>CME_GROUP_W0!$D$3</f>
        <v>1.1465000000000001</v>
      </c>
      <c r="F2" s="3">
        <f>CME_GROUP_W0!$E$3</f>
        <v>1.1476</v>
      </c>
      <c r="G2" s="6">
        <f>CME_GROUP_W0!$H$3</f>
        <v>110219</v>
      </c>
      <c r="H2" s="6">
        <f>CME_GROUP_W1!$I$3</f>
        <v>503936</v>
      </c>
      <c r="I2" s="6">
        <f>CME_GROUP_W1!$I$6</f>
        <v>9531</v>
      </c>
      <c r="J2" s="6">
        <f>CME_GROUP_W1!$I$25</f>
        <v>522906</v>
      </c>
      <c r="K2" s="7" t="str">
        <f>CONCATENATE(P2,Q2)</f>
        <v>破低</v>
      </c>
      <c r="L2" s="7">
        <f>IF(K2="過高",1,
IF(K2="破低",-1,
IF(K2="過低破低",-1,
 0)))</f>
        <v>-1</v>
      </c>
      <c r="M2" s="14"/>
      <c r="N2" s="14"/>
      <c r="O2" s="4">
        <f>(D2-E2)*100000</f>
        <v>359.99999999998255</v>
      </c>
      <c r="P2" s="5" t="str">
        <f>IF(D2&gt;D1,"過高","")</f>
        <v/>
      </c>
      <c r="Q2" s="5" t="str">
        <f>IF(E2&lt;E1,"破低","")</f>
        <v>破低</v>
      </c>
      <c r="R2" s="7"/>
      <c r="S2" s="5"/>
      <c r="T2" s="7"/>
      <c r="U2" s="5"/>
      <c r="V2" s="8"/>
      <c r="W2" s="12"/>
      <c r="X2" s="12"/>
      <c r="Y2" s="12"/>
      <c r="Z2" s="34"/>
    </row>
    <row r="3" spans="1:26" s="16" customFormat="1">
      <c r="A3" s="20" t="s">
        <v>30</v>
      </c>
      <c r="B3" s="43">
        <f>CME_GROUP_W1!$A$3</f>
        <v>43543</v>
      </c>
      <c r="C3" s="44">
        <f>CME_GROUP_W1!$B$3</f>
        <v>1.1474500000000001</v>
      </c>
      <c r="D3" s="44">
        <f>CME_GROUP_W1!$C$3</f>
        <v>1.1479999999999999</v>
      </c>
      <c r="E3" s="44">
        <f>CME_GROUP_W1!$D$3</f>
        <v>1.1439999999999999</v>
      </c>
      <c r="F3" s="44">
        <f>CME_GROUP_W1!$E$3</f>
        <v>1.14435</v>
      </c>
      <c r="G3" s="18">
        <f>CME_GROUP_W1!$H$3</f>
        <v>142410</v>
      </c>
      <c r="H3" s="18">
        <f>CME_GROUP_W2!$I$3</f>
        <v>504693</v>
      </c>
      <c r="I3" s="18">
        <f>CME_GROUP_W2!$I$6</f>
        <v>9617</v>
      </c>
      <c r="J3" s="18">
        <f>CME_GROUP_W2!$I$25</f>
        <v>523868</v>
      </c>
      <c r="K3" s="18" t="str">
        <f t="shared" ref="K3:K4" si="0">CONCATENATE(P3,Q3)</f>
        <v>破低</v>
      </c>
      <c r="L3" s="7">
        <f>IF(K3="過高",1,
IF(K3="破低",-1,
IF(K3="過低破低",-1,
 0)))</f>
        <v>-1</v>
      </c>
      <c r="M3" s="21" t="str">
        <f>IF(L3*T3 =0,K3,
IF(L3*T3 &gt;0,"buy",
IF(L3*T3 &lt;0,"sell",
"NA")))</f>
        <v>sell</v>
      </c>
      <c r="N3" s="21" t="str">
        <f>IF(T3&gt;=0,"加碼","減碼")</f>
        <v>加碼</v>
      </c>
      <c r="O3" s="19">
        <f>(D3-E3)*100000</f>
        <v>400.00000000000034</v>
      </c>
      <c r="P3" s="20" t="str">
        <f>IF(D3&gt;D2,"過高","")</f>
        <v/>
      </c>
      <c r="Q3" s="20" t="str">
        <f>IF(E3&lt;E2,"破低","")</f>
        <v>破低</v>
      </c>
      <c r="R3" s="18">
        <f>G3-G2</f>
        <v>32191</v>
      </c>
      <c r="S3" s="22">
        <f>G3/G2</f>
        <v>1.2920639817091426</v>
      </c>
      <c r="T3" s="18">
        <f>J3-J2</f>
        <v>962</v>
      </c>
      <c r="U3" s="22">
        <f>T3/J3</f>
        <v>1.8363404521749753E-3</v>
      </c>
      <c r="V3" s="45"/>
      <c r="W3" s="45"/>
      <c r="X3" s="45"/>
      <c r="Y3" s="46"/>
      <c r="Z3" s="39"/>
    </row>
    <row r="4" spans="1:26">
      <c r="A4" s="20" t="s">
        <v>31</v>
      </c>
      <c r="B4" s="43">
        <f>CME_GROUP_W2!$A$3</f>
        <v>43543</v>
      </c>
      <c r="C4" s="44">
        <f>CME_GROUP_W2!$B$3</f>
        <v>1.1443000000000001</v>
      </c>
      <c r="D4" s="44">
        <f>CME_GROUP_W2!$C$3</f>
        <v>1.1447499999999999</v>
      </c>
      <c r="E4" s="44">
        <f>CME_GROUP_W2!$D$3</f>
        <v>1.1399999999999999</v>
      </c>
      <c r="F4" s="44">
        <f>CME_GROUP_W2!$E$3</f>
        <v>1.1402000000000001</v>
      </c>
      <c r="G4" s="18">
        <f>CME_GROUP_W2!$H$3</f>
        <v>126145</v>
      </c>
      <c r="H4" s="18"/>
      <c r="I4" s="18"/>
      <c r="J4" s="18"/>
      <c r="K4" s="18" t="str">
        <f t="shared" si="0"/>
        <v>破低</v>
      </c>
      <c r="L4" s="7"/>
      <c r="M4" s="18"/>
      <c r="N4" s="21"/>
      <c r="O4" s="19">
        <f>(D4-E4)*100000</f>
        <v>475.00000000000318</v>
      </c>
      <c r="P4" s="20" t="str">
        <f>IF(D4&gt;D3,"過高","")</f>
        <v/>
      </c>
      <c r="Q4" s="20" t="str">
        <f>IF(E4&lt;E3,"破低","")</f>
        <v>破低</v>
      </c>
      <c r="R4" s="18">
        <f>G4-G3</f>
        <v>-16265</v>
      </c>
      <c r="S4" s="22">
        <f>G4/G3</f>
        <v>0.88578751492170493</v>
      </c>
      <c r="T4" s="18"/>
      <c r="U4" s="22"/>
      <c r="V4" s="45"/>
      <c r="W4" s="45"/>
      <c r="X4" s="45"/>
      <c r="Y4" s="9"/>
      <c r="Z4" s="35"/>
    </row>
    <row r="5" spans="1:26">
      <c r="A5" s="2"/>
      <c r="B5" s="36"/>
    </row>
    <row r="7" spans="1:26">
      <c r="N7" s="28"/>
      <c r="O7" s="29"/>
      <c r="Q7" s="26"/>
      <c r="R7" s="29"/>
      <c r="S7" s="26"/>
      <c r="T7" s="29"/>
      <c r="U7" s="30"/>
      <c r="X7" s="31"/>
      <c r="Y7" s="32"/>
      <c r="Z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W2" sqref="W2:W5"/>
    </sheetView>
  </sheetViews>
  <sheetFormatPr defaultRowHeight="15"/>
  <cols>
    <col min="1" max="1" width="9.75" style="33" bestFit="1" customWidth="1"/>
    <col min="2" max="2" width="9.25" style="48" customWidth="1"/>
    <col min="3" max="3" width="6.875" style="33" customWidth="1"/>
    <col min="4" max="4" width="7.5" style="33" customWidth="1"/>
    <col min="5" max="5" width="7" style="33" customWidth="1"/>
    <col min="6" max="6" width="8.125" style="33" customWidth="1"/>
    <col min="7" max="7" width="9.5" style="33" customWidth="1"/>
    <col min="8" max="8" width="7.5" style="33" customWidth="1"/>
    <col min="9" max="9" width="7.625" style="33" customWidth="1"/>
    <col min="10" max="10" width="7.375" style="33" customWidth="1"/>
    <col min="11" max="11" width="8.125" style="33" customWidth="1"/>
    <col min="12" max="12" width="6.875" style="33" customWidth="1"/>
    <col min="13" max="13" width="9.875" style="33" customWidth="1"/>
    <col min="14" max="14" width="12.125" style="33" customWidth="1"/>
    <col min="15" max="26" width="9" style="33"/>
  </cols>
  <sheetData>
    <row r="1" spans="1:26">
      <c r="A1" s="37"/>
      <c r="B1" s="49" t="s">
        <v>40</v>
      </c>
      <c r="C1" s="50" t="s">
        <v>41</v>
      </c>
      <c r="D1" s="50" t="s">
        <v>42</v>
      </c>
      <c r="E1" s="50" t="s">
        <v>43</v>
      </c>
      <c r="F1" s="50" t="s">
        <v>44</v>
      </c>
      <c r="G1" s="50" t="s">
        <v>45</v>
      </c>
      <c r="H1" s="50" t="s">
        <v>46</v>
      </c>
      <c r="I1" s="50" t="s">
        <v>47</v>
      </c>
      <c r="J1" s="50" t="s">
        <v>48</v>
      </c>
      <c r="K1" s="50" t="s">
        <v>34</v>
      </c>
      <c r="L1" s="50" t="s">
        <v>36</v>
      </c>
      <c r="M1" s="51" t="s">
        <v>38</v>
      </c>
      <c r="N1" s="51" t="s">
        <v>62</v>
      </c>
      <c r="O1" s="50" t="s">
        <v>49</v>
      </c>
      <c r="P1" s="50" t="s">
        <v>32</v>
      </c>
      <c r="Q1" s="50" t="s">
        <v>50</v>
      </c>
      <c r="R1" s="50" t="s">
        <v>51</v>
      </c>
      <c r="S1" s="50" t="s">
        <v>52</v>
      </c>
      <c r="T1" s="51" t="s">
        <v>53</v>
      </c>
      <c r="U1" s="50" t="s">
        <v>52</v>
      </c>
      <c r="V1" s="37"/>
      <c r="W1" s="37"/>
      <c r="X1" s="37"/>
      <c r="Y1" s="37"/>
      <c r="Z1" s="37"/>
    </row>
    <row r="2" spans="1:26">
      <c r="A2" s="38">
        <v>43497</v>
      </c>
      <c r="B2" s="47">
        <v>43543</v>
      </c>
      <c r="C2" s="37">
        <v>1.1489</v>
      </c>
      <c r="D2" s="37">
        <v>1.1530499999999999</v>
      </c>
      <c r="E2" s="37">
        <v>1.1476</v>
      </c>
      <c r="F2" s="37">
        <v>1.1500999999999999</v>
      </c>
      <c r="G2" s="37">
        <v>172646</v>
      </c>
      <c r="H2" s="37">
        <v>507827</v>
      </c>
      <c r="I2" s="37">
        <v>9467</v>
      </c>
      <c r="J2" s="37">
        <v>526753</v>
      </c>
      <c r="K2" s="37" t="s">
        <v>37</v>
      </c>
      <c r="L2" s="37">
        <v>-1</v>
      </c>
      <c r="M2" s="37"/>
      <c r="N2" s="37"/>
      <c r="O2" s="37">
        <v>544.99999999999545</v>
      </c>
      <c r="P2" s="37" t="s">
        <v>54</v>
      </c>
      <c r="Q2" s="37" t="s">
        <v>37</v>
      </c>
      <c r="R2" s="37"/>
      <c r="S2" s="37"/>
      <c r="T2" s="37"/>
      <c r="U2" s="37"/>
      <c r="V2" s="37"/>
      <c r="W2" s="37"/>
      <c r="X2" s="37"/>
      <c r="Y2" s="37"/>
      <c r="Z2" s="37"/>
    </row>
    <row r="3" spans="1:26" s="42" customFormat="1">
      <c r="A3" s="40">
        <v>43500</v>
      </c>
      <c r="B3" s="47">
        <v>43543</v>
      </c>
      <c r="C3" s="41">
        <v>1.1495500000000001</v>
      </c>
      <c r="D3" s="41">
        <v>1.1500999999999999</v>
      </c>
      <c r="E3" s="41">
        <v>1.1465000000000001</v>
      </c>
      <c r="F3" s="41">
        <v>1.1476</v>
      </c>
      <c r="G3" s="41">
        <v>110219</v>
      </c>
      <c r="H3" s="41">
        <v>503936</v>
      </c>
      <c r="I3" s="41">
        <v>9531</v>
      </c>
      <c r="J3" s="41">
        <v>522906</v>
      </c>
      <c r="K3" s="41" t="s">
        <v>37</v>
      </c>
      <c r="L3" s="41">
        <v>-1</v>
      </c>
      <c r="M3" s="41" t="s">
        <v>55</v>
      </c>
      <c r="N3" s="41" t="s">
        <v>64</v>
      </c>
      <c r="O3" s="41">
        <v>359.99999999998255</v>
      </c>
      <c r="P3" s="41" t="s">
        <v>54</v>
      </c>
      <c r="Q3" s="41" t="s">
        <v>37</v>
      </c>
      <c r="R3" s="41">
        <v>-62427</v>
      </c>
      <c r="S3" s="41">
        <v>0.63841038888824531</v>
      </c>
      <c r="T3" s="41">
        <v>-3847</v>
      </c>
      <c r="U3" s="41">
        <v>0.99233794185815249</v>
      </c>
      <c r="V3" s="41"/>
      <c r="W3" s="41"/>
      <c r="X3" s="41"/>
      <c r="Y3" s="41"/>
      <c r="Z3" s="41"/>
    </row>
    <row r="4" spans="1:26">
      <c r="A4" s="38">
        <v>43501</v>
      </c>
      <c r="B4" s="47">
        <v>43543</v>
      </c>
      <c r="C4" s="37">
        <v>1.1474500000000001</v>
      </c>
      <c r="D4" s="37">
        <v>1.1479999999999999</v>
      </c>
      <c r="E4" s="37">
        <v>1.1439999999999999</v>
      </c>
      <c r="F4" s="37">
        <v>1.14435</v>
      </c>
      <c r="G4" s="37">
        <v>142410</v>
      </c>
      <c r="H4" s="37">
        <v>504693</v>
      </c>
      <c r="I4" s="37">
        <v>9617</v>
      </c>
      <c r="J4" s="37">
        <v>523868</v>
      </c>
      <c r="K4" s="37" t="s">
        <v>37</v>
      </c>
      <c r="L4" s="37">
        <v>-1</v>
      </c>
      <c r="M4" s="37" t="s">
        <v>56</v>
      </c>
      <c r="N4" s="37" t="s">
        <v>65</v>
      </c>
      <c r="O4" s="37">
        <v>400.00000000000034</v>
      </c>
      <c r="P4" s="37" t="s">
        <v>54</v>
      </c>
      <c r="Q4" s="37" t="s">
        <v>37</v>
      </c>
      <c r="R4" s="37">
        <v>32191</v>
      </c>
      <c r="S4" s="37">
        <v>1.2920639817091426</v>
      </c>
      <c r="T4" s="37">
        <v>962</v>
      </c>
      <c r="U4" s="37">
        <v>1.0015021748793498</v>
      </c>
      <c r="V4" s="37"/>
      <c r="W4" s="37"/>
      <c r="X4" s="37"/>
      <c r="Y4" s="37"/>
      <c r="Z4" s="37"/>
    </row>
    <row r="5" spans="1:26">
      <c r="A5" s="38">
        <v>43502</v>
      </c>
      <c r="B5" s="47">
        <v>43543</v>
      </c>
      <c r="C5" s="37">
        <v>1.1443000000000001</v>
      </c>
      <c r="D5" s="37">
        <v>1.1447499999999999</v>
      </c>
      <c r="E5" s="37">
        <v>1.1399999999999999</v>
      </c>
      <c r="F5" s="37">
        <v>1.1402000000000001</v>
      </c>
      <c r="G5" s="37">
        <v>126145</v>
      </c>
      <c r="H5" s="37">
        <v>506595</v>
      </c>
      <c r="I5" s="37">
        <v>9670</v>
      </c>
      <c r="J5" s="37">
        <v>525799</v>
      </c>
      <c r="K5" s="37" t="s">
        <v>37</v>
      </c>
      <c r="L5" s="37">
        <v>-1</v>
      </c>
      <c r="M5" s="37" t="s">
        <v>56</v>
      </c>
      <c r="N5" s="37" t="s">
        <v>65</v>
      </c>
      <c r="O5" s="37">
        <v>475.00000000000318</v>
      </c>
      <c r="P5" s="37" t="s">
        <v>54</v>
      </c>
      <c r="Q5" s="37" t="s">
        <v>37</v>
      </c>
      <c r="R5" s="37">
        <v>-16265</v>
      </c>
      <c r="S5" s="37">
        <v>0.88578751492170493</v>
      </c>
      <c r="T5" s="37">
        <v>1931</v>
      </c>
      <c r="U5" s="37">
        <v>1.003768627660776</v>
      </c>
      <c r="V5" s="37"/>
      <c r="W5" s="37"/>
      <c r="X5" s="37"/>
      <c r="Y5" s="37"/>
      <c r="Z5" s="37"/>
    </row>
    <row r="6" spans="1:26">
      <c r="A6" s="38">
        <v>43503</v>
      </c>
      <c r="B6" s="47">
        <v>43543</v>
      </c>
      <c r="C6" s="37">
        <v>1.14005</v>
      </c>
      <c r="D6" s="37">
        <v>1.1404000000000001</v>
      </c>
      <c r="E6" s="37">
        <v>1.1358999999999999</v>
      </c>
      <c r="F6" s="37">
        <v>1.1374500000000001</v>
      </c>
      <c r="G6" s="37">
        <v>164635</v>
      </c>
      <c r="H6" s="37">
        <v>513795</v>
      </c>
      <c r="I6" s="37">
        <v>9818</v>
      </c>
      <c r="J6" s="37">
        <v>533033</v>
      </c>
      <c r="K6" s="37" t="s">
        <v>37</v>
      </c>
      <c r="L6" s="37">
        <v>-1</v>
      </c>
      <c r="M6" s="37" t="s">
        <v>56</v>
      </c>
      <c r="N6" s="37" t="s">
        <v>65</v>
      </c>
      <c r="O6" s="37">
        <v>450.00000000001705</v>
      </c>
      <c r="P6" s="37" t="s">
        <v>54</v>
      </c>
      <c r="Q6" s="37" t="s">
        <v>37</v>
      </c>
      <c r="R6" s="37">
        <v>38490</v>
      </c>
      <c r="S6" s="37">
        <v>1.3051250545007729</v>
      </c>
      <c r="T6" s="37">
        <v>7234</v>
      </c>
      <c r="U6" s="37">
        <v>1.0142125366416961</v>
      </c>
      <c r="V6" s="37"/>
      <c r="W6" s="37"/>
      <c r="X6" s="37"/>
      <c r="Y6" s="37"/>
      <c r="Z6" s="37"/>
    </row>
    <row r="7" spans="1:26">
      <c r="A7" s="38">
        <v>43504</v>
      </c>
      <c r="B7" s="47">
        <v>43543</v>
      </c>
      <c r="C7" s="37">
        <v>1.1373</v>
      </c>
      <c r="D7" s="37">
        <v>1.13845</v>
      </c>
      <c r="E7" s="37">
        <v>1.1354500000000001</v>
      </c>
      <c r="F7" s="37">
        <v>1.1355999999999999</v>
      </c>
      <c r="G7" s="37">
        <v>126577</v>
      </c>
      <c r="H7" s="37">
        <v>517235</v>
      </c>
      <c r="I7" s="37">
        <v>9898</v>
      </c>
      <c r="J7" s="37">
        <v>536659</v>
      </c>
      <c r="K7" s="37" t="s">
        <v>37</v>
      </c>
      <c r="L7" s="37">
        <v>-1</v>
      </c>
      <c r="M7" s="37" t="s">
        <v>56</v>
      </c>
      <c r="N7" s="37" t="s">
        <v>65</v>
      </c>
      <c r="O7" s="37">
        <v>299.99999999998914</v>
      </c>
      <c r="P7" s="37" t="s">
        <v>54</v>
      </c>
      <c r="Q7" s="37" t="s">
        <v>37</v>
      </c>
      <c r="R7" s="37">
        <v>-38058</v>
      </c>
      <c r="S7" s="37">
        <v>0.76883408752695359</v>
      </c>
      <c r="T7" s="37">
        <v>3626</v>
      </c>
      <c r="U7" s="37">
        <v>1.0066952772993121</v>
      </c>
      <c r="V7" s="37"/>
      <c r="W7" s="37"/>
      <c r="X7" s="37"/>
      <c r="Y7" s="37"/>
      <c r="Z7" s="37"/>
    </row>
    <row r="8" spans="1:26">
      <c r="A8" s="38">
        <v>43507</v>
      </c>
      <c r="B8" s="47">
        <v>43543</v>
      </c>
      <c r="C8" s="37">
        <v>1.1352500000000001</v>
      </c>
      <c r="D8" s="37">
        <v>1.1363000000000001</v>
      </c>
      <c r="E8" s="37">
        <v>1.1299999999999999</v>
      </c>
      <c r="F8" s="37">
        <v>1.1307</v>
      </c>
      <c r="G8" s="37">
        <v>177869</v>
      </c>
      <c r="H8" s="37">
        <v>520059</v>
      </c>
      <c r="I8" s="37">
        <v>9954</v>
      </c>
      <c r="J8" s="37">
        <v>539828</v>
      </c>
      <c r="K8" s="37" t="s">
        <v>37</v>
      </c>
      <c r="L8" s="37">
        <v>-1</v>
      </c>
      <c r="M8" s="37" t="s">
        <v>56</v>
      </c>
      <c r="N8" s="37" t="s">
        <v>65</v>
      </c>
      <c r="O8" s="37">
        <v>630.00000000001944</v>
      </c>
      <c r="P8" s="37" t="s">
        <v>54</v>
      </c>
      <c r="Q8" s="37" t="s">
        <v>37</v>
      </c>
      <c r="R8" s="37">
        <v>51292</v>
      </c>
      <c r="S8" s="37">
        <v>1.4052236978281993</v>
      </c>
      <c r="T8" s="37">
        <v>3169</v>
      </c>
      <c r="U8" s="37">
        <v>1.005459800670875</v>
      </c>
      <c r="V8" s="37"/>
      <c r="W8" s="37"/>
      <c r="X8" s="37"/>
      <c r="Y8" s="37"/>
      <c r="Z8" s="37"/>
    </row>
    <row r="9" spans="1:26">
      <c r="A9" s="38">
        <v>43508</v>
      </c>
      <c r="B9" s="47">
        <v>43543</v>
      </c>
      <c r="C9" s="37">
        <v>1.1308</v>
      </c>
      <c r="D9" s="37">
        <v>1.1372</v>
      </c>
      <c r="E9" s="37">
        <v>1.1289499999999999</v>
      </c>
      <c r="F9" s="37">
        <v>1.1356999999999999</v>
      </c>
      <c r="G9" s="37">
        <v>189997</v>
      </c>
      <c r="H9" s="37">
        <v>519141</v>
      </c>
      <c r="I9" s="37">
        <v>10043</v>
      </c>
      <c r="J9" s="37">
        <v>538627</v>
      </c>
      <c r="K9" s="37" t="s">
        <v>60</v>
      </c>
      <c r="L9" s="37">
        <v>0</v>
      </c>
      <c r="M9" s="37" t="s">
        <v>60</v>
      </c>
      <c r="N9" s="37" t="s">
        <v>64</v>
      </c>
      <c r="O9" s="37">
        <v>825.00000000000909</v>
      </c>
      <c r="P9" s="37" t="s">
        <v>61</v>
      </c>
      <c r="Q9" s="37" t="s">
        <v>37</v>
      </c>
      <c r="R9" s="37">
        <v>12128</v>
      </c>
      <c r="S9" s="37">
        <v>1.0681850125654273</v>
      </c>
      <c r="T9" s="37">
        <v>-1201</v>
      </c>
      <c r="U9" s="37">
        <v>0.99823481566514571</v>
      </c>
      <c r="V9" s="37"/>
      <c r="W9" s="37"/>
      <c r="X9" s="37"/>
      <c r="Y9" s="37"/>
      <c r="Z9" s="37"/>
    </row>
    <row r="10" spans="1:26">
      <c r="A10" s="38">
        <v>43509</v>
      </c>
      <c r="B10" s="47">
        <v>43543</v>
      </c>
      <c r="C10" s="37">
        <v>1.13595</v>
      </c>
      <c r="D10" s="37">
        <v>1.1372500000000001</v>
      </c>
      <c r="E10" s="37">
        <v>1.1291</v>
      </c>
      <c r="F10" s="37">
        <v>1.1292500000000001</v>
      </c>
      <c r="G10" s="37">
        <v>173449</v>
      </c>
      <c r="H10" s="37">
        <v>518647</v>
      </c>
      <c r="I10" s="37">
        <v>9839</v>
      </c>
      <c r="J10" s="37">
        <v>537982</v>
      </c>
      <c r="K10" s="37" t="s">
        <v>61</v>
      </c>
      <c r="L10" s="37">
        <v>1</v>
      </c>
      <c r="M10" s="37" t="s">
        <v>56</v>
      </c>
      <c r="N10" s="37" t="s">
        <v>64</v>
      </c>
      <c r="O10" s="37">
        <v>815.00000000001012</v>
      </c>
      <c r="P10" s="37" t="s">
        <v>61</v>
      </c>
      <c r="Q10" s="37" t="s">
        <v>54</v>
      </c>
      <c r="R10" s="37">
        <v>-16548</v>
      </c>
      <c r="S10" s="37">
        <v>0.91290388795612565</v>
      </c>
      <c r="T10" s="37">
        <v>-645</v>
      </c>
      <c r="U10" s="37">
        <v>0.99904842807638006</v>
      </c>
      <c r="V10" s="37"/>
      <c r="W10" s="37"/>
      <c r="X10" s="37"/>
      <c r="Y10" s="37"/>
      <c r="Z10" s="37"/>
    </row>
    <row r="11" spans="1:26">
      <c r="A11" s="38">
        <v>43510</v>
      </c>
      <c r="B11" s="47">
        <v>43543</v>
      </c>
      <c r="C11" s="37">
        <v>1.1284000000000001</v>
      </c>
      <c r="D11" s="37">
        <v>1.13375</v>
      </c>
      <c r="E11" s="37">
        <v>1.12765</v>
      </c>
      <c r="F11" s="37">
        <v>1.1322000000000001</v>
      </c>
      <c r="G11" s="37">
        <v>191430</v>
      </c>
      <c r="H11" s="37"/>
      <c r="I11" s="37"/>
      <c r="J11" s="37"/>
      <c r="K11" s="37" t="s">
        <v>37</v>
      </c>
      <c r="L11" s="37"/>
      <c r="M11" s="37"/>
      <c r="N11" s="37"/>
      <c r="O11" s="37">
        <v>609.99999999999943</v>
      </c>
      <c r="P11" s="37" t="s">
        <v>54</v>
      </c>
      <c r="Q11" s="37" t="s">
        <v>37</v>
      </c>
      <c r="R11" s="37">
        <v>17981</v>
      </c>
      <c r="S11" s="37">
        <v>1.1036673604344793</v>
      </c>
      <c r="T11" s="37"/>
      <c r="U11" s="37"/>
      <c r="V11" s="37"/>
      <c r="W11" s="37"/>
      <c r="X11" s="37"/>
      <c r="Y11" s="37"/>
      <c r="Z11" s="37"/>
    </row>
    <row r="12" spans="1:26">
      <c r="A12" s="38">
        <v>43511</v>
      </c>
      <c r="B12" s="4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>
      <c r="A13" s="38">
        <v>43512</v>
      </c>
      <c r="B13" s="4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>
      <c r="A14" s="38">
        <v>43513</v>
      </c>
      <c r="B14" s="4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>
      <c r="A15" s="38">
        <v>43514</v>
      </c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>
      <c r="A16" s="38">
        <v>43515</v>
      </c>
      <c r="B16" s="4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>
      <c r="A17" s="38">
        <v>43516</v>
      </c>
      <c r="B17" s="4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>
      <c r="A18" s="38">
        <v>43517</v>
      </c>
      <c r="B18" s="4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>
      <c r="A19" s="38">
        <v>43518</v>
      </c>
      <c r="B19" s="4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>
      <c r="A20" s="38">
        <v>43519</v>
      </c>
      <c r="B20" s="4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>
      <c r="A21" s="38">
        <v>43520</v>
      </c>
      <c r="B21" s="4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>
      <c r="A22" s="38">
        <v>43521</v>
      </c>
      <c r="B22" s="4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>
      <c r="A23" s="38">
        <v>43522</v>
      </c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>
      <c r="A24" s="37"/>
      <c r="B24" s="4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>
      <c r="A25" s="37"/>
      <c r="B25" s="4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>
      <c r="A26" s="37"/>
      <c r="B26" s="4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>
      <c r="A27" s="37"/>
      <c r="B27" s="4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>
      <c r="A28" s="37"/>
      <c r="B28" s="4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>
      <c r="A29" s="37"/>
      <c r="B29" s="4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>
      <c r="A30" s="37"/>
      <c r="B30" s="4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>
      <c r="A31" s="37"/>
      <c r="B31" s="4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>
      <c r="A32" s="37"/>
      <c r="B32" s="4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>
      <c r="A33" s="37"/>
      <c r="B33" s="4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>
      <c r="A34" s="37"/>
      <c r="B34" s="4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>
      <c r="A35" s="37"/>
      <c r="B35" s="4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>
      <c r="A36" s="37"/>
      <c r="B36" s="4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>
      <c r="A37" s="37"/>
      <c r="B37" s="4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>
      <c r="A38" s="37"/>
      <c r="B38" s="4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>
      <c r="A39" s="37"/>
      <c r="B39" s="4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3</vt:i4>
      </vt:variant>
    </vt:vector>
  </HeadingPairs>
  <TitlesOfParts>
    <vt:vector size="9" baseType="lpstr">
      <vt:lpstr>操作說明</vt:lpstr>
      <vt:lpstr>CME_GROUP_W0</vt:lpstr>
      <vt:lpstr>CME_GROUP_W1</vt:lpstr>
      <vt:lpstr>CME_GROUP_W2</vt:lpstr>
      <vt:lpstr>計算暫存檔</vt:lpstr>
      <vt:lpstr>結果檔</vt:lpstr>
      <vt:lpstr>CME_GROUP_W0!_20190205_D001_取得CME交易所資訊_盤後_每日市場成交資訊</vt:lpstr>
      <vt:lpstr>CME_GROUP_W1!_20190206_D001_取得CME交易所資訊_盤後_每日市場成交資訊</vt:lpstr>
      <vt:lpstr>CME_GROUP_W2!_20190207_D001_取得CME交易所資訊_盤後_每日市場成交資訊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2019-02-15T15:45:55Z</dcterms:modified>
</cp:coreProperties>
</file>