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pankiv/Desktop/transportation_analytics/"/>
    </mc:Choice>
  </mc:AlternateContent>
  <xr:revisionPtr revIDLastSave="0" documentId="13_ncr:1_{F4B96AC0-ED69-C541-86A1-292D52842A09}" xr6:coauthVersionLast="47" xr6:coauthVersionMax="47" xr10:uidLastSave="{00000000-0000-0000-0000-000000000000}"/>
  <bookViews>
    <workbookView xWindow="0" yWindow="780" windowWidth="34200" windowHeight="20240" activeTab="2" xr2:uid="{62BE6AF7-BFE4-4AE7-807F-A22E4DE2B6D4}"/>
  </bookViews>
  <sheets>
    <sheet name="Product weights" sheetId="3" r:id="rId1"/>
    <sheet name="Shipping information" sheetId="4" r:id="rId2"/>
    <sheet name="Last mile coordinates" sheetId="1" r:id="rId3"/>
    <sheet name="Lastmilecost per product per kg" sheetId="5" r:id="rId4"/>
    <sheet name="Demands per product type" sheetId="2" r:id="rId5"/>
    <sheet name="tables_cha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D21" i="4" s="1"/>
  <c r="G2" i="4"/>
  <c r="D20" i="4"/>
  <c r="D18" i="4"/>
  <c r="B18" i="4"/>
  <c r="B19" i="4"/>
  <c r="B20" i="4"/>
  <c r="B21" i="4"/>
  <c r="B17" i="4"/>
  <c r="C21" i="4"/>
  <c r="C20" i="4"/>
  <c r="D19" i="4"/>
  <c r="C18" i="4"/>
  <c r="C19" i="4"/>
  <c r="C17" i="4"/>
  <c r="F4" i="4"/>
  <c r="F3" i="4"/>
  <c r="F2" i="4"/>
  <c r="D17" i="4" l="1"/>
</calcChain>
</file>

<file path=xl/sharedStrings.xml><?xml version="1.0" encoding="utf-8"?>
<sst xmlns="http://schemas.openxmlformats.org/spreadsheetml/2006/main" count="263" uniqueCount="128">
  <si>
    <t>P1</t>
  </si>
  <si>
    <t>P2</t>
  </si>
  <si>
    <t>P3</t>
  </si>
  <si>
    <t>P4</t>
  </si>
  <si>
    <t>P5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</si>
  <si>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</si>
  <si>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</si>
  <si>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</si>
  <si>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</si>
  <si>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</si>
  <si>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</si>
  <si>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</si>
  <si>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</si>
  <si>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</si>
  <si>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</si>
  <si>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</si>
  <si>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</si>
  <si>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</si>
  <si>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</si>
  <si>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</si>
  <si>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</si>
  <si>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</si>
  <si>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</si>
  <si>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</si>
  <si>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</si>
  <si>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</si>
  <si>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</si>
  <si>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</si>
  <si>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</si>
  <si>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</si>
  <si>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</si>
  <si>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</si>
  <si>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</si>
  <si>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</si>
  <si>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</si>
  <si>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</si>
  <si>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</si>
  <si>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</si>
  <si>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</si>
  <si>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</si>
  <si>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</si>
  <si>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</si>
  <si>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</si>
  <si>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</si>
  <si>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</si>
  <si>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</si>
  <si>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</si>
  <si>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</si>
  <si>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</si>
  <si>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</si>
  <si>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</si>
  <si>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</si>
  <si>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</si>
  <si>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</si>
  <si>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</si>
  <si>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x</t>
  </si>
  <si>
    <t>y</t>
  </si>
  <si>
    <t>DC1</t>
  </si>
  <si>
    <t>DC2</t>
  </si>
  <si>
    <t>DC3</t>
  </si>
  <si>
    <t>DC4</t>
  </si>
  <si>
    <t>DC5</t>
  </si>
  <si>
    <t>Fixed cost</t>
  </si>
  <si>
    <t>Origin, Destination</t>
  </si>
  <si>
    <t>Variable cost (per KG)</t>
  </si>
  <si>
    <t>Capacity (KG)</t>
  </si>
  <si>
    <t>S1,W1</t>
  </si>
  <si>
    <t>W1,DC1</t>
  </si>
  <si>
    <t>W1,DC2</t>
  </si>
  <si>
    <t>W1,DC3</t>
  </si>
  <si>
    <t>S1,W2</t>
  </si>
  <si>
    <t>S2,W2</t>
  </si>
  <si>
    <t>W2,DC1</t>
  </si>
  <si>
    <t>W2,DC3</t>
  </si>
  <si>
    <t>W2,DC4</t>
  </si>
  <si>
    <t>W2,DC5</t>
  </si>
  <si>
    <t>S1,W3</t>
  </si>
  <si>
    <t>S2,W3</t>
  </si>
  <si>
    <t>W3,DC3</t>
  </si>
  <si>
    <t>W3,DC4</t>
  </si>
  <si>
    <t>W3,DC5</t>
  </si>
  <si>
    <t>Weight (KG per unit)</t>
  </si>
  <si>
    <t>Cost per km per kg</t>
  </si>
  <si>
    <t>Product</t>
  </si>
  <si>
    <t>Customers</t>
  </si>
  <si>
    <t>DC_C</t>
  </si>
  <si>
    <t>Type of Movement</t>
  </si>
  <si>
    <t>From</t>
  </si>
  <si>
    <t>To</t>
  </si>
  <si>
    <t>Quantity (kg)</t>
  </si>
  <si>
    <t>Supplier to Warehouse</t>
  </si>
  <si>
    <t>Supplier S1</t>
  </si>
  <si>
    <t>Warehouse W1</t>
  </si>
  <si>
    <t>Warehouse W2</t>
  </si>
  <si>
    <t>Warehouse W3</t>
  </si>
  <si>
    <t>Supplier S2</t>
  </si>
  <si>
    <t>Warehouse to DC</t>
  </si>
  <si>
    <t>Distribution Centre DC2</t>
  </si>
  <si>
    <t>Distribution Centre DC1</t>
  </si>
  <si>
    <t>Distribution Centre DC3</t>
  </si>
  <si>
    <t>Distribution Centre DC5</t>
  </si>
  <si>
    <t>Distribution Centre DC4</t>
  </si>
  <si>
    <t>avarage_fix_cost</t>
  </si>
  <si>
    <t>W1</t>
  </si>
  <si>
    <t>W2</t>
  </si>
  <si>
    <t>W3</t>
  </si>
  <si>
    <t>Warehouse</t>
  </si>
  <si>
    <t>average_var_cost</t>
  </si>
  <si>
    <t>W1,DC4</t>
  </si>
  <si>
    <t>W3,DC2</t>
  </si>
  <si>
    <t>W2,DC2</t>
  </si>
  <si>
    <t>W1,DC5</t>
  </si>
  <si>
    <t>W3,DC1</t>
  </si>
  <si>
    <t>Capacity</t>
  </si>
  <si>
    <t>model adjustments</t>
  </si>
  <si>
    <t>Intial model costs</t>
  </si>
  <si>
    <t>Route expansion mode costs</t>
  </si>
  <si>
    <t>Proposed</t>
  </si>
  <si>
    <t>Initial</t>
  </si>
  <si>
    <t>45,45</t>
  </si>
  <si>
    <t>33,60</t>
  </si>
  <si>
    <t>Customer</t>
  </si>
  <si>
    <t>new</t>
  </si>
  <si>
    <t>existing</t>
  </si>
  <si>
    <t>closer DC</t>
  </si>
  <si>
    <t>distance to new DC</t>
  </si>
  <si>
    <t>distance to existing DC</t>
  </si>
  <si>
    <t>Northeast Site (33×60)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</si>
</sst>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5" formatCode="&quot;£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color rgb="FF9CDCFE"/>
      <name val="Menlo"/>
      <family val="2"/>
    </font>
    <font>
      <sz val="12"/>
      <name val="Menlo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5" fillId="0" borderId="0" xfId="0" applyFont="1"/>
    <xf numFmtId="0" fontId="5" fillId="3" borderId="0" xfId="0" applyFont="1" applyFill="1"/>
    <xf numFmtId="0" fontId="6" fillId="4" borderId="0" xfId="0" applyFont="1" applyFill="1"/>
    <xf numFmtId="0" fontId="7" fillId="5" borderId="0" xfId="0" applyFont="1" applyFill="1"/>
    <xf numFmtId="0" fontId="0" fillId="0" borderId="3" xfId="0" applyBorder="1" applyAlignment="1">
      <alignment horizontal="center"/>
    </xf>
    <xf numFmtId="0" fontId="2" fillId="4" borderId="0" xfId="0" applyFont="1" applyFill="1"/>
    <xf numFmtId="0" fontId="3" fillId="4" borderId="0" xfId="1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6" borderId="0" xfId="0" applyFont="1" applyFill="1"/>
    <xf numFmtId="0" fontId="12" fillId="7" borderId="0" xfId="0" applyFont="1" applyFill="1"/>
    <xf numFmtId="0" fontId="6" fillId="5" borderId="0" xfId="0" applyFont="1" applyFill="1"/>
    <xf numFmtId="0" fontId="7" fillId="4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7" borderId="0" xfId="0" applyNumberFormat="1" applyFill="1"/>
    <xf numFmtId="0" fontId="0" fillId="7" borderId="0" xfId="0" applyFill="1"/>
    <xf numFmtId="0" fontId="2" fillId="8" borderId="0" xfId="0" applyFont="1" applyFill="1"/>
    <xf numFmtId="0" fontId="5" fillId="4" borderId="0" xfId="0" applyFont="1" applyFill="1"/>
    <xf numFmtId="165" fontId="0" fillId="0" borderId="0" xfId="0" applyNumberFormat="1"/>
    <xf numFmtId="165" fontId="0" fillId="5" borderId="0" xfId="0" applyNumberForma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 b="1" i="0" u="none" strike="noStrike" baseline="0"/>
              <a:t>Proportional Comparison of Total Model Costs: Initial Model vs. Route Expansion Model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8D-154B-A6E3-9E582C0D995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8D-154B-A6E3-9E582C0D99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(tables_charts!$B$14,tables_charts!$B$30)</c:f>
              <c:strCache>
                <c:ptCount val="2"/>
                <c:pt idx="0">
                  <c:v>Intial model costs</c:v>
                </c:pt>
                <c:pt idx="1">
                  <c:v>Route expansion mode costs</c:v>
                </c:pt>
              </c:strCache>
            </c:strRef>
          </c:cat>
          <c:val>
            <c:numRef>
              <c:f>(tables_charts!$C$14,tables_charts!$C$30)</c:f>
              <c:numCache>
                <c:formatCode>[$€-2]\ #,##0.00;[Red]\-[$€-2]\ #,##0.00</c:formatCode>
                <c:ptCount val="2"/>
                <c:pt idx="0">
                  <c:v>824980.94</c:v>
                </c:pt>
                <c:pt idx="1">
                  <c:v>802060.27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4-1D44-9C1A-AD177649E7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27-7848-9F54-AC2B5845113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27-7848-9F54-AC2B584511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tables_charts!$B$45:$B$46</c:f>
              <c:strCache>
                <c:ptCount val="2"/>
                <c:pt idx="0">
                  <c:v>Intial model costs</c:v>
                </c:pt>
                <c:pt idx="1">
                  <c:v>Northeast Site (33×60) costs</c:v>
                </c:pt>
              </c:strCache>
            </c:strRef>
          </c:cat>
          <c:val>
            <c:numRef>
              <c:f>tables_charts!$C$45:$C$46</c:f>
              <c:numCache>
                <c:formatCode>"£"#,##0.00</c:formatCode>
                <c:ptCount val="2"/>
                <c:pt idx="0">
                  <c:v>824980.94</c:v>
                </c:pt>
                <c:pt idx="1">
                  <c:v>811587.08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8-E545-91A4-C87D825EE91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789781</xdr:colOff>
      <xdr:row>3</xdr:row>
      <xdr:rowOff>152400</xdr:rowOff>
    </xdr:from>
    <xdr:to>
      <xdr:col>11</xdr:col>
      <xdr:colOff>408781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24B42-F55D-1235-7251-934955E93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703385</xdr:colOff>
      <xdr:row>25</xdr:row>
      <xdr:rowOff>117231</xdr:rowOff>
    </xdr:from>
    <xdr:to>
      <xdr:col>13</xdr:col>
      <xdr:colOff>87923</xdr:colOff>
      <xdr:row>43</xdr:row>
      <xdr:rowOff>166078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0E14CB-5BDA-172A-5A00-63FB0DB8C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36D7-A06B-41B6-ABE8-0A9F8F44A9F5}">
  <dimension ref="A1:F6"/>
  <sheetViews>
    <sheetView workbookViewId="0">
      <selection activeCell="I42" sqref="I42"/>
    </sheetView>
  </sheetViews>
  <sheetFormatPr baseColWidth="10" defaultColWidth="8.83203125" defaultRowHeight="15" x14ac:dyDescent="0.2"/>
  <cols>
    <col min="2" max="2" width="17" bestFit="1" customWidth="1"/>
  </cols>
  <sheetData>
    <row r="1" spans="1:6" x14ac:dyDescent="0.2">
      <c r="A1" s="3" t="s">
        <v>83</v>
      </c>
      <c r="B1" s="1" t="s">
        <v>81</v>
      </c>
      <c r="C1" s="2"/>
      <c r="D1" s="2"/>
      <c r="E1" s="2"/>
      <c r="F1" s="2"/>
    </row>
    <row r="2" spans="1:6" x14ac:dyDescent="0.2">
      <c r="A2" s="1" t="s">
        <v>0</v>
      </c>
      <c r="B2" s="4">
        <v>7</v>
      </c>
    </row>
    <row r="3" spans="1:6" x14ac:dyDescent="0.2">
      <c r="A3" s="5" t="s">
        <v>1</v>
      </c>
      <c r="B3" s="4">
        <v>3</v>
      </c>
    </row>
    <row r="4" spans="1:6" x14ac:dyDescent="0.2">
      <c r="A4" s="5" t="s">
        <v>2</v>
      </c>
      <c r="B4" s="4">
        <v>5</v>
      </c>
    </row>
    <row r="5" spans="1:6" x14ac:dyDescent="0.2">
      <c r="A5" s="5" t="s">
        <v>3</v>
      </c>
      <c r="B5" s="4">
        <v>2</v>
      </c>
    </row>
    <row r="6" spans="1:6" x14ac:dyDescent="0.2">
      <c r="A6" s="5" t="s">
        <v>4</v>
      </c>
      <c r="B6" s="4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5D1E-6283-495E-BC21-CE15B4676971}">
  <dimension ref="A1:H21"/>
  <sheetViews>
    <sheetView zoomScale="140" zoomScaleNormal="140" workbookViewId="0">
      <selection activeCell="H20" sqref="H20"/>
    </sheetView>
  </sheetViews>
  <sheetFormatPr baseColWidth="10" defaultColWidth="8.83203125" defaultRowHeight="15" x14ac:dyDescent="0.2"/>
  <cols>
    <col min="1" max="1" width="19.5" bestFit="1" customWidth="1"/>
    <col min="2" max="2" width="11.1640625" bestFit="1" customWidth="1"/>
    <col min="3" max="3" width="9.6640625" customWidth="1"/>
    <col min="4" max="4" width="18.83203125" customWidth="1"/>
    <col min="5" max="6" width="15.33203125" bestFit="1" customWidth="1"/>
    <col min="7" max="7" width="14.33203125" bestFit="1" customWidth="1"/>
    <col min="8" max="8" width="10.83203125" bestFit="1" customWidth="1"/>
  </cols>
  <sheetData>
    <row r="1" spans="1:8" ht="16" x14ac:dyDescent="0.2">
      <c r="A1" s="5" t="s">
        <v>63</v>
      </c>
      <c r="B1" s="5" t="s">
        <v>65</v>
      </c>
      <c r="C1" s="6" t="s">
        <v>62</v>
      </c>
      <c r="D1" s="6" t="s">
        <v>64</v>
      </c>
      <c r="E1" s="12" t="s">
        <v>106</v>
      </c>
      <c r="F1" s="13" t="s">
        <v>102</v>
      </c>
      <c r="G1" s="12" t="s">
        <v>107</v>
      </c>
      <c r="H1" s="12" t="s">
        <v>113</v>
      </c>
    </row>
    <row r="2" spans="1:8" x14ac:dyDescent="0.2">
      <c r="A2" s="4" t="s">
        <v>66</v>
      </c>
      <c r="B2" s="4">
        <v>30000</v>
      </c>
      <c r="C2" s="4">
        <v>2350</v>
      </c>
      <c r="D2" s="4">
        <v>5</v>
      </c>
      <c r="E2" s="14" t="s">
        <v>103</v>
      </c>
      <c r="F2" s="14">
        <f>AVERAGE(C7:C9)</f>
        <v>6000</v>
      </c>
      <c r="G2" s="14">
        <f>AVERAGE(D7:D9)+2</f>
        <v>5.3333333333333339</v>
      </c>
      <c r="H2" s="14">
        <v>30000</v>
      </c>
    </row>
    <row r="3" spans="1:8" x14ac:dyDescent="0.2">
      <c r="A3" s="4" t="s">
        <v>70</v>
      </c>
      <c r="B3" s="4">
        <v>60000</v>
      </c>
      <c r="C3" s="4">
        <v>2600</v>
      </c>
      <c r="D3" s="4">
        <v>1</v>
      </c>
      <c r="E3" s="14" t="s">
        <v>104</v>
      </c>
      <c r="F3" s="14">
        <f>AVERAGE(C10:C13)</f>
        <v>10245</v>
      </c>
      <c r="G3" s="14">
        <f t="shared" ref="G3:G4" si="0">AVERAGE(D8:D10)+2</f>
        <v>4.6666666666666661</v>
      </c>
      <c r="H3" s="14">
        <v>30000</v>
      </c>
    </row>
    <row r="4" spans="1:8" x14ac:dyDescent="0.2">
      <c r="A4" s="4" t="s">
        <v>76</v>
      </c>
      <c r="B4" s="4">
        <v>30000</v>
      </c>
      <c r="C4" s="4">
        <v>1500</v>
      </c>
      <c r="D4" s="4">
        <v>4</v>
      </c>
      <c r="E4" s="14" t="s">
        <v>105</v>
      </c>
      <c r="F4" s="14">
        <f>AVERAGE(C14:C16)</f>
        <v>6213.333333333333</v>
      </c>
      <c r="G4" s="14">
        <f t="shared" si="0"/>
        <v>4.6666666666666661</v>
      </c>
      <c r="H4" s="14">
        <v>30000</v>
      </c>
    </row>
    <row r="5" spans="1:8" x14ac:dyDescent="0.2">
      <c r="A5" s="4" t="s">
        <v>71</v>
      </c>
      <c r="B5" s="4">
        <v>15000</v>
      </c>
      <c r="C5" s="4">
        <v>2750</v>
      </c>
      <c r="D5" s="4">
        <v>2</v>
      </c>
    </row>
    <row r="6" spans="1:8" x14ac:dyDescent="0.2">
      <c r="A6" s="4" t="s">
        <v>77</v>
      </c>
      <c r="B6" s="4">
        <v>15000</v>
      </c>
      <c r="C6" s="4">
        <v>1800</v>
      </c>
      <c r="D6" s="4">
        <v>3</v>
      </c>
    </row>
    <row r="7" spans="1:8" x14ac:dyDescent="0.2">
      <c r="A7" s="4" t="s">
        <v>67</v>
      </c>
      <c r="B7" s="4">
        <v>30000</v>
      </c>
      <c r="C7" s="4">
        <v>8800</v>
      </c>
      <c r="D7" s="4">
        <v>4</v>
      </c>
    </row>
    <row r="8" spans="1:8" x14ac:dyDescent="0.2">
      <c r="A8" s="4" t="s">
        <v>68</v>
      </c>
      <c r="B8" s="4">
        <v>30000</v>
      </c>
      <c r="C8" s="4">
        <v>1200</v>
      </c>
      <c r="D8" s="4">
        <v>4</v>
      </c>
    </row>
    <row r="9" spans="1:8" x14ac:dyDescent="0.2">
      <c r="A9" s="4" t="s">
        <v>69</v>
      </c>
      <c r="B9" s="4">
        <v>30000</v>
      </c>
      <c r="C9" s="4">
        <v>8000</v>
      </c>
      <c r="D9" s="4">
        <v>2</v>
      </c>
    </row>
    <row r="10" spans="1:8" x14ac:dyDescent="0.2">
      <c r="A10" s="4" t="s">
        <v>72</v>
      </c>
      <c r="B10" s="4">
        <v>30000</v>
      </c>
      <c r="C10" s="4">
        <v>30000</v>
      </c>
      <c r="D10" s="4">
        <v>2</v>
      </c>
    </row>
    <row r="11" spans="1:8" x14ac:dyDescent="0.2">
      <c r="A11" s="4" t="s">
        <v>73</v>
      </c>
      <c r="B11" s="4">
        <v>30000</v>
      </c>
      <c r="C11" s="4">
        <v>8800</v>
      </c>
      <c r="D11" s="4">
        <v>4</v>
      </c>
    </row>
    <row r="12" spans="1:8" x14ac:dyDescent="0.2">
      <c r="A12" s="4" t="s">
        <v>74</v>
      </c>
      <c r="B12" s="4">
        <v>30000</v>
      </c>
      <c r="C12" s="4">
        <v>1100</v>
      </c>
      <c r="D12" s="4">
        <v>5</v>
      </c>
    </row>
    <row r="13" spans="1:8" x14ac:dyDescent="0.2">
      <c r="A13" s="4" t="s">
        <v>75</v>
      </c>
      <c r="B13" s="4">
        <v>30000</v>
      </c>
      <c r="C13" s="4">
        <v>1080</v>
      </c>
      <c r="D13" s="4">
        <v>3</v>
      </c>
    </row>
    <row r="14" spans="1:8" ht="16" x14ac:dyDescent="0.2">
      <c r="A14" s="4" t="s">
        <v>78</v>
      </c>
      <c r="B14" s="4">
        <v>30000</v>
      </c>
      <c r="C14" s="4">
        <v>9200</v>
      </c>
      <c r="D14" s="4">
        <v>5</v>
      </c>
      <c r="F14" s="17"/>
    </row>
    <row r="15" spans="1:8" ht="16" x14ac:dyDescent="0.2">
      <c r="A15" s="4" t="s">
        <v>79</v>
      </c>
      <c r="B15" s="4">
        <v>30000</v>
      </c>
      <c r="C15" s="4">
        <v>1240</v>
      </c>
      <c r="D15" s="4">
        <v>1</v>
      </c>
      <c r="F15" s="18"/>
      <c r="G15" s="19"/>
      <c r="H15" s="19"/>
    </row>
    <row r="16" spans="1:8" x14ac:dyDescent="0.2">
      <c r="A16" s="11" t="s">
        <v>80</v>
      </c>
      <c r="B16" s="11">
        <v>30000</v>
      </c>
      <c r="C16" s="11">
        <v>8200</v>
      </c>
      <c r="D16" s="11">
        <v>2</v>
      </c>
    </row>
    <row r="17" spans="1:4" x14ac:dyDescent="0.2">
      <c r="A17" s="15" t="s">
        <v>108</v>
      </c>
      <c r="B17" s="14">
        <f>30000</f>
        <v>30000</v>
      </c>
      <c r="C17" s="14">
        <f>F2</f>
        <v>6000</v>
      </c>
      <c r="D17" s="14">
        <f>G2</f>
        <v>5.3333333333333339</v>
      </c>
    </row>
    <row r="18" spans="1:4" x14ac:dyDescent="0.2">
      <c r="A18" s="15" t="s">
        <v>110</v>
      </c>
      <c r="B18" s="14">
        <f>30000</f>
        <v>30000</v>
      </c>
      <c r="C18" s="14">
        <f t="shared" ref="C18:C19" si="1">F3</f>
        <v>10245</v>
      </c>
      <c r="D18" s="14">
        <f t="shared" ref="D18:D19" si="2">G3</f>
        <v>4.6666666666666661</v>
      </c>
    </row>
    <row r="19" spans="1:4" x14ac:dyDescent="0.2">
      <c r="A19" s="15" t="s">
        <v>109</v>
      </c>
      <c r="B19" s="14">
        <f>30000</f>
        <v>30000</v>
      </c>
      <c r="C19" s="14">
        <f t="shared" si="1"/>
        <v>6213.333333333333</v>
      </c>
      <c r="D19" s="14">
        <f t="shared" si="2"/>
        <v>4.6666666666666661</v>
      </c>
    </row>
    <row r="20" spans="1:4" x14ac:dyDescent="0.2">
      <c r="A20" s="16" t="s">
        <v>111</v>
      </c>
      <c r="B20" s="14">
        <f>30000</f>
        <v>30000</v>
      </c>
      <c r="C20" s="14">
        <f>F2</f>
        <v>6000</v>
      </c>
      <c r="D20" s="14">
        <f>G2</f>
        <v>5.3333333333333339</v>
      </c>
    </row>
    <row r="21" spans="1:4" x14ac:dyDescent="0.2">
      <c r="A21" s="15" t="s">
        <v>112</v>
      </c>
      <c r="B21" s="14">
        <f>30000</f>
        <v>30000</v>
      </c>
      <c r="C21" s="14">
        <f>F4</f>
        <v>6213.333333333333</v>
      </c>
      <c r="D21" s="14">
        <f>G4</f>
        <v>4.6666666666666661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80B8-0880-4FF8-AC51-BA3DF56467D1}">
  <dimension ref="A1:E56"/>
  <sheetViews>
    <sheetView tabSelected="1" zoomScale="99" workbookViewId="0">
      <selection activeCell="H13" sqref="H13"/>
    </sheetView>
  </sheetViews>
  <sheetFormatPr baseColWidth="10" defaultColWidth="8.83203125" defaultRowHeight="15" x14ac:dyDescent="0.2"/>
  <sheetData>
    <row r="1" spans="1:5" x14ac:dyDescent="0.2">
      <c r="A1" s="4" t="s">
        <v>85</v>
      </c>
      <c r="B1" s="1" t="s">
        <v>55</v>
      </c>
      <c r="C1" s="1" t="s">
        <v>56</v>
      </c>
      <c r="D1" s="28" t="s">
        <v>118</v>
      </c>
      <c r="E1" s="28" t="s">
        <v>117</v>
      </c>
    </row>
    <row r="2" spans="1:5" x14ac:dyDescent="0.2">
      <c r="A2" s="1" t="s">
        <v>57</v>
      </c>
      <c r="B2" s="4">
        <v>45</v>
      </c>
      <c r="C2" s="4">
        <v>45</v>
      </c>
      <c r="D2" s="14" t="s">
        <v>119</v>
      </c>
      <c r="E2" s="14" t="s">
        <v>120</v>
      </c>
    </row>
    <row r="3" spans="1:5" x14ac:dyDescent="0.2">
      <c r="A3" s="1" t="s">
        <v>58</v>
      </c>
      <c r="B3" s="4">
        <v>20</v>
      </c>
      <c r="C3" s="4">
        <v>80</v>
      </c>
    </row>
    <row r="4" spans="1:5" x14ac:dyDescent="0.2">
      <c r="A4" s="1" t="s">
        <v>59</v>
      </c>
      <c r="B4" s="4">
        <v>80</v>
      </c>
      <c r="C4" s="4">
        <v>85</v>
      </c>
    </row>
    <row r="5" spans="1:5" x14ac:dyDescent="0.2">
      <c r="A5" s="1" t="s">
        <v>60</v>
      </c>
      <c r="B5" s="4">
        <v>20</v>
      </c>
      <c r="C5" s="4">
        <v>15</v>
      </c>
    </row>
    <row r="6" spans="1:5" x14ac:dyDescent="0.2">
      <c r="A6" s="1" t="s">
        <v>61</v>
      </c>
      <c r="B6" s="4">
        <v>65</v>
      </c>
      <c r="C6" s="4">
        <v>10</v>
      </c>
    </row>
    <row r="7" spans="1:5" x14ac:dyDescent="0.2">
      <c r="A7" s="1" t="s">
        <v>5</v>
      </c>
      <c r="B7" s="4">
        <v>2</v>
      </c>
      <c r="C7" s="4">
        <v>55</v>
      </c>
    </row>
    <row r="8" spans="1:5" x14ac:dyDescent="0.2">
      <c r="A8" s="1" t="s">
        <v>6</v>
      </c>
      <c r="B8" s="4">
        <v>97</v>
      </c>
      <c r="C8" s="4">
        <v>52</v>
      </c>
    </row>
    <row r="9" spans="1:5" x14ac:dyDescent="0.2">
      <c r="A9" s="1" t="s">
        <v>7</v>
      </c>
      <c r="B9" s="4">
        <v>12</v>
      </c>
      <c r="C9" s="4">
        <v>68</v>
      </c>
    </row>
    <row r="10" spans="1:5" x14ac:dyDescent="0.2">
      <c r="A10" s="1" t="s">
        <v>8</v>
      </c>
      <c r="B10" s="4">
        <v>23</v>
      </c>
      <c r="C10" s="4">
        <v>62</v>
      </c>
    </row>
    <row r="11" spans="1:5" x14ac:dyDescent="0.2">
      <c r="A11" s="1" t="s">
        <v>9</v>
      </c>
      <c r="B11" s="4">
        <v>96</v>
      </c>
      <c r="C11" s="4">
        <v>38</v>
      </c>
    </row>
    <row r="12" spans="1:5" x14ac:dyDescent="0.2">
      <c r="A12" s="1" t="s">
        <v>10</v>
      </c>
      <c r="B12" s="4">
        <v>56</v>
      </c>
      <c r="C12" s="4">
        <v>69</v>
      </c>
    </row>
    <row r="13" spans="1:5" x14ac:dyDescent="0.2">
      <c r="A13" s="1" t="s">
        <v>11</v>
      </c>
      <c r="B13" s="4">
        <v>46</v>
      </c>
      <c r="C13" s="4">
        <v>62</v>
      </c>
    </row>
    <row r="14" spans="1:5" x14ac:dyDescent="0.2">
      <c r="A14" s="1" t="s">
        <v>12</v>
      </c>
      <c r="B14" s="4">
        <v>21</v>
      </c>
      <c r="C14" s="4">
        <v>56</v>
      </c>
    </row>
    <row r="15" spans="1:5" x14ac:dyDescent="0.2">
      <c r="A15" s="1" t="s">
        <v>13</v>
      </c>
      <c r="B15" s="4">
        <v>31</v>
      </c>
      <c r="C15" s="4">
        <v>63</v>
      </c>
    </row>
    <row r="16" spans="1:5" x14ac:dyDescent="0.2">
      <c r="A16" s="1" t="s">
        <v>14</v>
      </c>
      <c r="B16" s="4">
        <v>29</v>
      </c>
      <c r="C16" s="4">
        <v>51</v>
      </c>
    </row>
    <row r="17" spans="1:3" x14ac:dyDescent="0.2">
      <c r="A17" s="1" t="s">
        <v>15</v>
      </c>
      <c r="B17" s="4">
        <v>16</v>
      </c>
      <c r="C17" s="4">
        <v>80</v>
      </c>
    </row>
    <row r="18" spans="1:3" x14ac:dyDescent="0.2">
      <c r="A18" s="1" t="s">
        <v>16</v>
      </c>
      <c r="B18" s="4">
        <v>36</v>
      </c>
      <c r="C18" s="4">
        <v>82</v>
      </c>
    </row>
    <row r="19" spans="1:3" x14ac:dyDescent="0.2">
      <c r="A19" s="1" t="s">
        <v>17</v>
      </c>
      <c r="B19" s="4">
        <v>28</v>
      </c>
      <c r="C19" s="4">
        <v>87</v>
      </c>
    </row>
    <row r="20" spans="1:3" x14ac:dyDescent="0.2">
      <c r="A20" s="1" t="s">
        <v>18</v>
      </c>
      <c r="B20" s="4">
        <v>38</v>
      </c>
      <c r="C20" s="4">
        <v>93</v>
      </c>
    </row>
    <row r="21" spans="1:3" x14ac:dyDescent="0.2">
      <c r="A21" s="1" t="s">
        <v>19</v>
      </c>
      <c r="B21" s="4">
        <v>4</v>
      </c>
      <c r="C21" s="4">
        <v>89</v>
      </c>
    </row>
    <row r="22" spans="1:3" x14ac:dyDescent="0.2">
      <c r="A22" s="1" t="s">
        <v>20</v>
      </c>
      <c r="B22" s="4">
        <v>22</v>
      </c>
      <c r="C22" s="4">
        <v>74</v>
      </c>
    </row>
    <row r="23" spans="1:3" x14ac:dyDescent="0.2">
      <c r="A23" s="1" t="s">
        <v>21</v>
      </c>
      <c r="B23" s="4">
        <v>10</v>
      </c>
      <c r="C23" s="4">
        <v>82</v>
      </c>
    </row>
    <row r="24" spans="1:3" x14ac:dyDescent="0.2">
      <c r="A24" s="1" t="s">
        <v>22</v>
      </c>
      <c r="B24" s="4">
        <v>11</v>
      </c>
      <c r="C24" s="4">
        <v>93</v>
      </c>
    </row>
    <row r="25" spans="1:3" x14ac:dyDescent="0.2">
      <c r="A25" s="1" t="s">
        <v>23</v>
      </c>
      <c r="B25" s="4">
        <v>36</v>
      </c>
      <c r="C25" s="4">
        <v>82</v>
      </c>
    </row>
    <row r="26" spans="1:3" x14ac:dyDescent="0.2">
      <c r="A26" s="1" t="s">
        <v>24</v>
      </c>
      <c r="B26" s="4">
        <v>34</v>
      </c>
      <c r="C26" s="4">
        <v>91</v>
      </c>
    </row>
    <row r="27" spans="1:3" x14ac:dyDescent="0.2">
      <c r="A27" s="1" t="s">
        <v>25</v>
      </c>
      <c r="B27" s="4">
        <v>76</v>
      </c>
      <c r="C27" s="4">
        <v>81</v>
      </c>
    </row>
    <row r="28" spans="1:3" x14ac:dyDescent="0.2">
      <c r="A28" s="1" t="s">
        <v>26</v>
      </c>
      <c r="B28" s="4">
        <v>81</v>
      </c>
      <c r="C28" s="4">
        <v>81</v>
      </c>
    </row>
    <row r="29" spans="1:3" x14ac:dyDescent="0.2">
      <c r="A29" s="1" t="s">
        <v>27</v>
      </c>
      <c r="B29" s="4">
        <v>55</v>
      </c>
      <c r="C29" s="4">
        <v>79</v>
      </c>
    </row>
    <row r="30" spans="1:3" x14ac:dyDescent="0.2">
      <c r="A30" s="1" t="s">
        <v>28</v>
      </c>
      <c r="B30" s="4">
        <v>81</v>
      </c>
      <c r="C30" s="4">
        <v>97</v>
      </c>
    </row>
    <row r="31" spans="1:3" x14ac:dyDescent="0.2">
      <c r="A31" s="1" t="s">
        <v>29</v>
      </c>
      <c r="B31" s="4">
        <v>95</v>
      </c>
      <c r="C31" s="4">
        <v>77</v>
      </c>
    </row>
    <row r="32" spans="1:3" x14ac:dyDescent="0.2">
      <c r="A32" s="1" t="s">
        <v>30</v>
      </c>
      <c r="B32" s="4">
        <v>82</v>
      </c>
      <c r="C32" s="4">
        <v>86</v>
      </c>
    </row>
    <row r="33" spans="1:3" x14ac:dyDescent="0.2">
      <c r="A33" s="1" t="s">
        <v>31</v>
      </c>
      <c r="B33" s="4">
        <v>78</v>
      </c>
      <c r="C33" s="4">
        <v>91</v>
      </c>
    </row>
    <row r="34" spans="1:3" x14ac:dyDescent="0.2">
      <c r="A34" s="1" t="s">
        <v>32</v>
      </c>
      <c r="B34" s="4">
        <v>75</v>
      </c>
      <c r="C34" s="4">
        <v>95</v>
      </c>
    </row>
    <row r="35" spans="1:3" x14ac:dyDescent="0.2">
      <c r="A35" s="1" t="s">
        <v>33</v>
      </c>
      <c r="B35" s="4">
        <v>55</v>
      </c>
      <c r="C35" s="4">
        <v>92</v>
      </c>
    </row>
    <row r="36" spans="1:3" x14ac:dyDescent="0.2">
      <c r="A36" s="1" t="s">
        <v>34</v>
      </c>
      <c r="B36" s="4">
        <v>66</v>
      </c>
      <c r="C36" s="4">
        <v>87</v>
      </c>
    </row>
    <row r="37" spans="1:3" x14ac:dyDescent="0.2">
      <c r="A37" s="1" t="s">
        <v>35</v>
      </c>
      <c r="B37" s="4">
        <v>34</v>
      </c>
      <c r="C37" s="4">
        <v>2</v>
      </c>
    </row>
    <row r="38" spans="1:3" x14ac:dyDescent="0.2">
      <c r="A38" s="1" t="s">
        <v>36</v>
      </c>
      <c r="B38" s="4">
        <v>30</v>
      </c>
      <c r="C38" s="4">
        <v>15</v>
      </c>
    </row>
    <row r="39" spans="1:3" x14ac:dyDescent="0.2">
      <c r="A39" s="1" t="s">
        <v>37</v>
      </c>
      <c r="B39" s="4">
        <v>10</v>
      </c>
      <c r="C39" s="4">
        <v>10</v>
      </c>
    </row>
    <row r="40" spans="1:3" x14ac:dyDescent="0.2">
      <c r="A40" s="1" t="s">
        <v>38</v>
      </c>
      <c r="B40" s="4">
        <v>10</v>
      </c>
      <c r="C40" s="4">
        <v>2</v>
      </c>
    </row>
    <row r="41" spans="1:3" x14ac:dyDescent="0.2">
      <c r="A41" s="1" t="s">
        <v>39</v>
      </c>
      <c r="B41" s="4">
        <v>34</v>
      </c>
      <c r="C41" s="4">
        <v>4</v>
      </c>
    </row>
    <row r="42" spans="1:3" x14ac:dyDescent="0.2">
      <c r="A42" s="1" t="s">
        <v>40</v>
      </c>
      <c r="B42" s="4">
        <v>14</v>
      </c>
      <c r="C42" s="4">
        <v>25</v>
      </c>
    </row>
    <row r="43" spans="1:3" x14ac:dyDescent="0.2">
      <c r="A43" s="1" t="s">
        <v>41</v>
      </c>
      <c r="B43" s="4">
        <v>22</v>
      </c>
      <c r="C43" s="4">
        <v>14</v>
      </c>
    </row>
    <row r="44" spans="1:3" x14ac:dyDescent="0.2">
      <c r="A44" s="1" t="s">
        <v>42</v>
      </c>
      <c r="B44" s="4">
        <v>6</v>
      </c>
      <c r="C44" s="4">
        <v>19</v>
      </c>
    </row>
    <row r="45" spans="1:3" x14ac:dyDescent="0.2">
      <c r="A45" s="1" t="s">
        <v>43</v>
      </c>
      <c r="B45" s="4">
        <v>50</v>
      </c>
      <c r="C45" s="4">
        <v>11</v>
      </c>
    </row>
    <row r="46" spans="1:3" x14ac:dyDescent="0.2">
      <c r="A46" s="1" t="s">
        <v>44</v>
      </c>
      <c r="B46" s="4">
        <v>15</v>
      </c>
      <c r="C46" s="4">
        <v>9</v>
      </c>
    </row>
    <row r="47" spans="1:3" x14ac:dyDescent="0.2">
      <c r="A47" s="1" t="s">
        <v>45</v>
      </c>
      <c r="B47" s="4">
        <v>56</v>
      </c>
      <c r="C47" s="4">
        <v>23</v>
      </c>
    </row>
    <row r="48" spans="1:3" x14ac:dyDescent="0.2">
      <c r="A48" s="1" t="s">
        <v>46</v>
      </c>
      <c r="B48" s="4">
        <v>57</v>
      </c>
      <c r="C48" s="4">
        <v>28</v>
      </c>
    </row>
    <row r="49" spans="1:3" x14ac:dyDescent="0.2">
      <c r="A49" s="1" t="s">
        <v>47</v>
      </c>
      <c r="B49" s="4">
        <v>62</v>
      </c>
      <c r="C49" s="4">
        <v>25</v>
      </c>
    </row>
    <row r="50" spans="1:3" x14ac:dyDescent="0.2">
      <c r="A50" s="1" t="s">
        <v>48</v>
      </c>
      <c r="B50" s="4">
        <v>62</v>
      </c>
      <c r="C50" s="4">
        <v>3</v>
      </c>
    </row>
    <row r="51" spans="1:3" x14ac:dyDescent="0.2">
      <c r="A51" s="1" t="s">
        <v>49</v>
      </c>
      <c r="B51" s="4">
        <v>79</v>
      </c>
      <c r="C51" s="4">
        <v>2</v>
      </c>
    </row>
    <row r="52" spans="1:3" x14ac:dyDescent="0.2">
      <c r="A52" s="1" t="s">
        <v>50</v>
      </c>
      <c r="B52" s="4">
        <v>87</v>
      </c>
      <c r="C52" s="4">
        <v>30</v>
      </c>
    </row>
    <row r="53" spans="1:3" x14ac:dyDescent="0.2">
      <c r="A53" s="1" t="s">
        <v>51</v>
      </c>
      <c r="B53" s="4">
        <v>60</v>
      </c>
      <c r="C53" s="4">
        <v>5</v>
      </c>
    </row>
    <row r="54" spans="1:3" x14ac:dyDescent="0.2">
      <c r="A54" s="1" t="s">
        <v>52</v>
      </c>
      <c r="B54" s="4">
        <v>95</v>
      </c>
      <c r="C54" s="4">
        <v>14</v>
      </c>
    </row>
    <row r="55" spans="1:3" x14ac:dyDescent="0.2">
      <c r="A55" s="1" t="s">
        <v>53</v>
      </c>
      <c r="B55" s="4">
        <v>81</v>
      </c>
      <c r="C55" s="4">
        <v>23</v>
      </c>
    </row>
    <row r="56" spans="1:3" x14ac:dyDescent="0.2">
      <c r="A56" s="1" t="s">
        <v>54</v>
      </c>
      <c r="B56" s="4">
        <v>59</v>
      </c>
      <c r="C56" s="4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A990-CBFB-4D07-A36F-A4FF4B87B413}">
  <dimension ref="A1:F2"/>
  <sheetViews>
    <sheetView workbookViewId="0">
      <selection activeCell="N35" sqref="N35"/>
    </sheetView>
  </sheetViews>
  <sheetFormatPr baseColWidth="10" defaultColWidth="8.83203125" defaultRowHeight="15" x14ac:dyDescent="0.2"/>
  <cols>
    <col min="1" max="1" width="19" customWidth="1"/>
  </cols>
  <sheetData>
    <row r="1" spans="1:6" x14ac:dyDescent="0.2">
      <c r="A1" s="4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82</v>
      </c>
      <c r="B2" s="4">
        <v>0.06</v>
      </c>
      <c r="C2" s="4">
        <v>0.08</v>
      </c>
      <c r="D2" s="4">
        <v>0.03</v>
      </c>
      <c r="E2" s="4">
        <v>0.05</v>
      </c>
      <c r="F2" s="4">
        <v>0.11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8CC4-39F6-47F9-BB50-51D40B59264E}">
  <dimension ref="A1:F51"/>
  <sheetViews>
    <sheetView workbookViewId="0">
      <selection activeCell="I19" sqref="I19"/>
    </sheetView>
  </sheetViews>
  <sheetFormatPr baseColWidth="10" defaultColWidth="8.83203125" defaultRowHeight="15" x14ac:dyDescent="0.2"/>
  <sheetData>
    <row r="1" spans="1:6" x14ac:dyDescent="0.2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 s="4">
        <v>109</v>
      </c>
      <c r="C2" s="4">
        <v>97</v>
      </c>
      <c r="D2" s="4">
        <v>46</v>
      </c>
      <c r="E2" s="4">
        <v>143</v>
      </c>
      <c r="F2" s="4">
        <v>135</v>
      </c>
    </row>
    <row r="3" spans="1:6" x14ac:dyDescent="0.2">
      <c r="A3" s="1" t="s">
        <v>6</v>
      </c>
      <c r="B3" s="4">
        <v>94</v>
      </c>
      <c r="C3" s="4">
        <v>92</v>
      </c>
      <c r="D3" s="4">
        <v>70</v>
      </c>
      <c r="E3" s="4">
        <v>159</v>
      </c>
      <c r="F3" s="4">
        <v>99</v>
      </c>
    </row>
    <row r="4" spans="1:6" x14ac:dyDescent="0.2">
      <c r="A4" s="1" t="s">
        <v>7</v>
      </c>
      <c r="B4" s="4">
        <v>94</v>
      </c>
      <c r="C4" s="4">
        <v>89</v>
      </c>
      <c r="D4" s="4">
        <v>80</v>
      </c>
      <c r="E4" s="4">
        <v>140</v>
      </c>
      <c r="F4" s="4">
        <v>119</v>
      </c>
    </row>
    <row r="5" spans="1:6" x14ac:dyDescent="0.2">
      <c r="A5" s="1" t="s">
        <v>8</v>
      </c>
      <c r="B5" s="4">
        <v>84</v>
      </c>
      <c r="C5" s="4">
        <v>95</v>
      </c>
      <c r="D5" s="4">
        <v>47</v>
      </c>
      <c r="E5" s="4">
        <v>148</v>
      </c>
      <c r="F5" s="4">
        <v>70</v>
      </c>
    </row>
    <row r="6" spans="1:6" x14ac:dyDescent="0.2">
      <c r="A6" s="1" t="s">
        <v>9</v>
      </c>
      <c r="B6" s="4">
        <v>83</v>
      </c>
      <c r="C6" s="4">
        <v>73</v>
      </c>
      <c r="D6" s="4">
        <v>74</v>
      </c>
      <c r="E6" s="4">
        <v>159</v>
      </c>
      <c r="F6" s="4">
        <v>102</v>
      </c>
    </row>
    <row r="7" spans="1:6" x14ac:dyDescent="0.2">
      <c r="A7" s="1" t="s">
        <v>10</v>
      </c>
      <c r="B7" s="4">
        <v>92</v>
      </c>
      <c r="C7" s="4">
        <v>105</v>
      </c>
      <c r="D7" s="4">
        <v>56</v>
      </c>
      <c r="E7" s="4">
        <v>134</v>
      </c>
      <c r="F7" s="4">
        <v>119</v>
      </c>
    </row>
    <row r="8" spans="1:6" x14ac:dyDescent="0.2">
      <c r="A8" s="1" t="s">
        <v>11</v>
      </c>
      <c r="B8" s="4">
        <v>94</v>
      </c>
      <c r="C8" s="4">
        <v>77</v>
      </c>
      <c r="D8" s="4">
        <v>47</v>
      </c>
      <c r="E8" s="4">
        <v>132</v>
      </c>
      <c r="F8" s="4">
        <v>119</v>
      </c>
    </row>
    <row r="9" spans="1:6" x14ac:dyDescent="0.2">
      <c r="A9" s="1" t="s">
        <v>12</v>
      </c>
      <c r="B9" s="4">
        <v>119</v>
      </c>
      <c r="C9" s="4">
        <v>94</v>
      </c>
      <c r="D9" s="4">
        <v>79</v>
      </c>
      <c r="E9" s="4">
        <v>132</v>
      </c>
      <c r="F9" s="4">
        <v>140</v>
      </c>
    </row>
    <row r="10" spans="1:6" x14ac:dyDescent="0.2">
      <c r="A10" s="1" t="s">
        <v>13</v>
      </c>
      <c r="B10" s="4">
        <v>108</v>
      </c>
      <c r="C10" s="4">
        <v>79</v>
      </c>
      <c r="D10" s="4">
        <v>40</v>
      </c>
      <c r="E10" s="4">
        <v>153</v>
      </c>
      <c r="F10" s="4">
        <v>132</v>
      </c>
    </row>
    <row r="11" spans="1:6" x14ac:dyDescent="0.2">
      <c r="A11" s="1" t="s">
        <v>14</v>
      </c>
      <c r="B11" s="4">
        <v>105</v>
      </c>
      <c r="C11" s="4">
        <v>87</v>
      </c>
      <c r="D11" s="4">
        <v>80</v>
      </c>
      <c r="E11" s="4">
        <v>136</v>
      </c>
      <c r="F11" s="4">
        <v>145</v>
      </c>
    </row>
    <row r="12" spans="1:6" x14ac:dyDescent="0.2">
      <c r="A12" s="1" t="s">
        <v>15</v>
      </c>
      <c r="B12" s="4">
        <v>118</v>
      </c>
      <c r="C12" s="4">
        <v>79</v>
      </c>
      <c r="D12" s="4">
        <v>72</v>
      </c>
      <c r="E12" s="4">
        <v>144</v>
      </c>
      <c r="F12" s="4">
        <v>83</v>
      </c>
    </row>
    <row r="13" spans="1:6" x14ac:dyDescent="0.2">
      <c r="A13" s="1" t="s">
        <v>16</v>
      </c>
      <c r="B13" s="4">
        <v>115</v>
      </c>
      <c r="C13" s="4">
        <v>91</v>
      </c>
      <c r="D13" s="4">
        <v>62</v>
      </c>
      <c r="E13" s="4">
        <v>151</v>
      </c>
      <c r="F13" s="4">
        <v>55</v>
      </c>
    </row>
    <row r="14" spans="1:6" x14ac:dyDescent="0.2">
      <c r="A14" s="1" t="s">
        <v>17</v>
      </c>
      <c r="B14" s="4">
        <v>99</v>
      </c>
      <c r="C14" s="4">
        <v>83</v>
      </c>
      <c r="D14" s="4">
        <v>56</v>
      </c>
      <c r="E14" s="4">
        <v>126</v>
      </c>
      <c r="F14" s="4">
        <v>101</v>
      </c>
    </row>
    <row r="15" spans="1:6" x14ac:dyDescent="0.2">
      <c r="A15" s="1" t="s">
        <v>18</v>
      </c>
      <c r="B15" s="4">
        <v>119</v>
      </c>
      <c r="C15" s="4">
        <v>94</v>
      </c>
      <c r="D15" s="4">
        <v>55</v>
      </c>
      <c r="E15" s="4">
        <v>130</v>
      </c>
      <c r="F15" s="4">
        <v>100</v>
      </c>
    </row>
    <row r="16" spans="1:6" x14ac:dyDescent="0.2">
      <c r="A16" s="1" t="s">
        <v>19</v>
      </c>
      <c r="B16" s="4">
        <v>90</v>
      </c>
      <c r="C16" s="4">
        <v>98</v>
      </c>
      <c r="D16" s="4">
        <v>69</v>
      </c>
      <c r="E16" s="4">
        <v>144</v>
      </c>
      <c r="F16" s="4">
        <v>101</v>
      </c>
    </row>
    <row r="17" spans="1:6" x14ac:dyDescent="0.2">
      <c r="A17" s="1" t="s">
        <v>20</v>
      </c>
      <c r="B17" s="4">
        <v>95</v>
      </c>
      <c r="C17" s="4">
        <v>94</v>
      </c>
      <c r="D17" s="4">
        <v>73</v>
      </c>
      <c r="E17" s="4">
        <v>128</v>
      </c>
      <c r="F17" s="4">
        <v>72</v>
      </c>
    </row>
    <row r="18" spans="1:6" x14ac:dyDescent="0.2">
      <c r="A18" s="1" t="s">
        <v>21</v>
      </c>
      <c r="B18" s="4">
        <v>95</v>
      </c>
      <c r="C18" s="4">
        <v>98</v>
      </c>
      <c r="D18" s="4">
        <v>67</v>
      </c>
      <c r="E18" s="4">
        <v>132</v>
      </c>
      <c r="F18" s="4">
        <v>122</v>
      </c>
    </row>
    <row r="19" spans="1:6" x14ac:dyDescent="0.2">
      <c r="A19" s="1" t="s">
        <v>22</v>
      </c>
      <c r="B19" s="4">
        <v>106</v>
      </c>
      <c r="C19" s="4">
        <v>79</v>
      </c>
      <c r="D19" s="4">
        <v>55</v>
      </c>
      <c r="E19" s="4">
        <v>135</v>
      </c>
      <c r="F19" s="4">
        <v>97</v>
      </c>
    </row>
    <row r="20" spans="1:6" x14ac:dyDescent="0.2">
      <c r="A20" s="1" t="s">
        <v>23</v>
      </c>
      <c r="B20" s="4">
        <v>112</v>
      </c>
      <c r="C20" s="4">
        <v>80</v>
      </c>
      <c r="D20" s="4">
        <v>65</v>
      </c>
      <c r="E20" s="4">
        <v>154</v>
      </c>
      <c r="F20" s="4">
        <v>56</v>
      </c>
    </row>
    <row r="21" spans="1:6" x14ac:dyDescent="0.2">
      <c r="A21" s="1" t="s">
        <v>24</v>
      </c>
      <c r="B21" s="4">
        <v>120</v>
      </c>
      <c r="C21" s="4">
        <v>89</v>
      </c>
      <c r="D21" s="4">
        <v>73</v>
      </c>
      <c r="E21" s="4">
        <v>152</v>
      </c>
      <c r="F21" s="4">
        <v>112</v>
      </c>
    </row>
    <row r="22" spans="1:6" x14ac:dyDescent="0.2">
      <c r="A22" s="1" t="s">
        <v>25</v>
      </c>
      <c r="B22" s="4">
        <v>112</v>
      </c>
      <c r="C22" s="4">
        <v>88</v>
      </c>
      <c r="D22" s="4">
        <v>53</v>
      </c>
      <c r="E22" s="4">
        <v>145</v>
      </c>
      <c r="F22" s="4">
        <v>106</v>
      </c>
    </row>
    <row r="23" spans="1:6" x14ac:dyDescent="0.2">
      <c r="A23" s="1" t="s">
        <v>26</v>
      </c>
      <c r="B23" s="4">
        <v>111</v>
      </c>
      <c r="C23" s="4">
        <v>96</v>
      </c>
      <c r="D23" s="4">
        <v>77</v>
      </c>
      <c r="E23" s="4">
        <v>139</v>
      </c>
      <c r="F23" s="4">
        <v>101</v>
      </c>
    </row>
    <row r="24" spans="1:6" x14ac:dyDescent="0.2">
      <c r="A24" s="1" t="s">
        <v>27</v>
      </c>
      <c r="B24" s="4">
        <v>114</v>
      </c>
      <c r="C24" s="4">
        <v>90</v>
      </c>
      <c r="D24" s="4">
        <v>60</v>
      </c>
      <c r="E24" s="4">
        <v>160</v>
      </c>
      <c r="F24" s="4">
        <v>83</v>
      </c>
    </row>
    <row r="25" spans="1:6" x14ac:dyDescent="0.2">
      <c r="A25" s="1" t="s">
        <v>28</v>
      </c>
      <c r="B25" s="4">
        <v>112</v>
      </c>
      <c r="C25" s="4">
        <v>83</v>
      </c>
      <c r="D25" s="4">
        <v>42</v>
      </c>
      <c r="E25" s="4">
        <v>121</v>
      </c>
      <c r="F25" s="4">
        <v>91</v>
      </c>
    </row>
    <row r="26" spans="1:6" x14ac:dyDescent="0.2">
      <c r="A26" s="1" t="s">
        <v>29</v>
      </c>
      <c r="B26" s="4">
        <v>87</v>
      </c>
      <c r="C26" s="4">
        <v>81</v>
      </c>
      <c r="D26" s="4">
        <v>42</v>
      </c>
      <c r="E26" s="4">
        <v>128</v>
      </c>
      <c r="F26" s="4">
        <v>109</v>
      </c>
    </row>
    <row r="27" spans="1:6" x14ac:dyDescent="0.2">
      <c r="A27" s="1" t="s">
        <v>30</v>
      </c>
      <c r="B27" s="4">
        <v>89</v>
      </c>
      <c r="C27" s="4">
        <v>91</v>
      </c>
      <c r="D27" s="4">
        <v>78</v>
      </c>
      <c r="E27" s="4">
        <v>146</v>
      </c>
      <c r="F27" s="4">
        <v>81</v>
      </c>
    </row>
    <row r="28" spans="1:6" x14ac:dyDescent="0.2">
      <c r="A28" s="1" t="s">
        <v>31</v>
      </c>
      <c r="B28" s="4">
        <v>110</v>
      </c>
      <c r="C28" s="4">
        <v>81</v>
      </c>
      <c r="D28" s="4">
        <v>43</v>
      </c>
      <c r="E28" s="4">
        <v>125</v>
      </c>
      <c r="F28" s="4">
        <v>117</v>
      </c>
    </row>
    <row r="29" spans="1:6" x14ac:dyDescent="0.2">
      <c r="A29" s="1" t="s">
        <v>32</v>
      </c>
      <c r="B29" s="4">
        <v>100</v>
      </c>
      <c r="C29" s="4">
        <v>107</v>
      </c>
      <c r="D29" s="4">
        <v>49</v>
      </c>
      <c r="E29" s="4">
        <v>145</v>
      </c>
      <c r="F29" s="4">
        <v>137</v>
      </c>
    </row>
    <row r="30" spans="1:6" x14ac:dyDescent="0.2">
      <c r="A30" s="1" t="s">
        <v>33</v>
      </c>
      <c r="B30" s="4">
        <v>84</v>
      </c>
      <c r="C30" s="4">
        <v>72</v>
      </c>
      <c r="D30" s="4">
        <v>49</v>
      </c>
      <c r="E30" s="4">
        <v>140</v>
      </c>
      <c r="F30" s="4">
        <v>69</v>
      </c>
    </row>
    <row r="31" spans="1:6" x14ac:dyDescent="0.2">
      <c r="A31" s="1" t="s">
        <v>34</v>
      </c>
      <c r="B31" s="4">
        <v>96</v>
      </c>
      <c r="C31" s="4">
        <v>110</v>
      </c>
      <c r="D31" s="4">
        <v>77</v>
      </c>
      <c r="E31" s="4">
        <v>128</v>
      </c>
      <c r="F31" s="4">
        <v>97</v>
      </c>
    </row>
    <row r="32" spans="1:6" x14ac:dyDescent="0.2">
      <c r="A32" s="1" t="s">
        <v>35</v>
      </c>
      <c r="B32" s="4">
        <v>95</v>
      </c>
      <c r="C32" s="4">
        <v>82</v>
      </c>
      <c r="D32" s="4">
        <v>54</v>
      </c>
      <c r="E32" s="4">
        <v>148</v>
      </c>
      <c r="F32" s="4">
        <v>147</v>
      </c>
    </row>
    <row r="33" spans="1:6" x14ac:dyDescent="0.2">
      <c r="A33" s="1" t="s">
        <v>36</v>
      </c>
      <c r="B33" s="4">
        <v>96</v>
      </c>
      <c r="C33" s="4">
        <v>82</v>
      </c>
      <c r="D33" s="4">
        <v>80</v>
      </c>
      <c r="E33" s="4">
        <v>136</v>
      </c>
      <c r="F33" s="4">
        <v>111</v>
      </c>
    </row>
    <row r="34" spans="1:6" x14ac:dyDescent="0.2">
      <c r="A34" s="1" t="s">
        <v>37</v>
      </c>
      <c r="B34" s="4">
        <v>104</v>
      </c>
      <c r="C34" s="4">
        <v>74</v>
      </c>
      <c r="D34" s="4">
        <v>67</v>
      </c>
      <c r="E34" s="4">
        <v>160</v>
      </c>
      <c r="F34" s="4">
        <v>82</v>
      </c>
    </row>
    <row r="35" spans="1:6" x14ac:dyDescent="0.2">
      <c r="A35" s="1" t="s">
        <v>38</v>
      </c>
      <c r="B35" s="4">
        <v>92</v>
      </c>
      <c r="C35" s="4">
        <v>71</v>
      </c>
      <c r="D35" s="4">
        <v>60</v>
      </c>
      <c r="E35" s="4">
        <v>136</v>
      </c>
      <c r="F35" s="4">
        <v>146</v>
      </c>
    </row>
    <row r="36" spans="1:6" x14ac:dyDescent="0.2">
      <c r="A36" s="1" t="s">
        <v>39</v>
      </c>
      <c r="B36" s="4">
        <v>99</v>
      </c>
      <c r="C36" s="4">
        <v>101</v>
      </c>
      <c r="D36" s="4">
        <v>56</v>
      </c>
      <c r="E36" s="4">
        <v>138</v>
      </c>
      <c r="F36" s="4">
        <v>115</v>
      </c>
    </row>
    <row r="37" spans="1:6" x14ac:dyDescent="0.2">
      <c r="A37" s="1" t="s">
        <v>40</v>
      </c>
      <c r="B37" s="4">
        <v>108</v>
      </c>
      <c r="C37" s="4">
        <v>81</v>
      </c>
      <c r="D37" s="4">
        <v>66</v>
      </c>
      <c r="E37" s="4">
        <v>153</v>
      </c>
      <c r="F37" s="4">
        <v>128</v>
      </c>
    </row>
    <row r="38" spans="1:6" x14ac:dyDescent="0.2">
      <c r="A38" s="1" t="s">
        <v>41</v>
      </c>
      <c r="B38" s="4">
        <v>85</v>
      </c>
      <c r="C38" s="4">
        <v>88</v>
      </c>
      <c r="D38" s="4">
        <v>66</v>
      </c>
      <c r="E38" s="4">
        <v>124</v>
      </c>
      <c r="F38" s="4">
        <v>108</v>
      </c>
    </row>
    <row r="39" spans="1:6" x14ac:dyDescent="0.2">
      <c r="A39" s="1" t="s">
        <v>42</v>
      </c>
      <c r="B39" s="4">
        <v>100</v>
      </c>
      <c r="C39" s="4">
        <v>92</v>
      </c>
      <c r="D39" s="4">
        <v>46</v>
      </c>
      <c r="E39" s="4">
        <v>154</v>
      </c>
      <c r="F39" s="4">
        <v>147</v>
      </c>
    </row>
    <row r="40" spans="1:6" x14ac:dyDescent="0.2">
      <c r="A40" s="1" t="s">
        <v>43</v>
      </c>
      <c r="B40" s="4">
        <v>94</v>
      </c>
      <c r="C40" s="4">
        <v>78</v>
      </c>
      <c r="D40" s="4">
        <v>46</v>
      </c>
      <c r="E40" s="4">
        <v>133</v>
      </c>
      <c r="F40" s="4">
        <v>134</v>
      </c>
    </row>
    <row r="41" spans="1:6" x14ac:dyDescent="0.2">
      <c r="A41" s="1" t="s">
        <v>44</v>
      </c>
      <c r="B41" s="4">
        <v>81</v>
      </c>
      <c r="C41" s="4">
        <v>84</v>
      </c>
      <c r="D41" s="4">
        <v>60</v>
      </c>
      <c r="E41" s="4">
        <v>131</v>
      </c>
      <c r="F41" s="4">
        <v>59</v>
      </c>
    </row>
    <row r="42" spans="1:6" x14ac:dyDescent="0.2">
      <c r="A42" s="1" t="s">
        <v>45</v>
      </c>
      <c r="B42" s="4">
        <v>85</v>
      </c>
      <c r="C42" s="4">
        <v>92</v>
      </c>
      <c r="D42" s="4">
        <v>77</v>
      </c>
      <c r="E42" s="4">
        <v>145</v>
      </c>
      <c r="F42" s="4">
        <v>51</v>
      </c>
    </row>
    <row r="43" spans="1:6" x14ac:dyDescent="0.2">
      <c r="A43" s="1" t="s">
        <v>46</v>
      </c>
      <c r="B43" s="4">
        <v>114</v>
      </c>
      <c r="C43" s="4">
        <v>89</v>
      </c>
      <c r="D43" s="4">
        <v>79</v>
      </c>
      <c r="E43" s="4">
        <v>140</v>
      </c>
      <c r="F43" s="4">
        <v>61</v>
      </c>
    </row>
    <row r="44" spans="1:6" x14ac:dyDescent="0.2">
      <c r="A44" s="1" t="s">
        <v>47</v>
      </c>
      <c r="B44" s="4">
        <v>91</v>
      </c>
      <c r="C44" s="4">
        <v>79</v>
      </c>
      <c r="D44" s="4">
        <v>53</v>
      </c>
      <c r="E44" s="4">
        <v>122</v>
      </c>
      <c r="F44" s="4">
        <v>68</v>
      </c>
    </row>
    <row r="45" spans="1:6" x14ac:dyDescent="0.2">
      <c r="A45" s="1" t="s">
        <v>48</v>
      </c>
      <c r="B45" s="4">
        <v>84</v>
      </c>
      <c r="C45" s="4">
        <v>105</v>
      </c>
      <c r="D45" s="4">
        <v>45</v>
      </c>
      <c r="E45" s="4">
        <v>152</v>
      </c>
      <c r="F45" s="4">
        <v>57</v>
      </c>
    </row>
    <row r="46" spans="1:6" x14ac:dyDescent="0.2">
      <c r="A46" s="1" t="s">
        <v>49</v>
      </c>
      <c r="B46" s="4">
        <v>99</v>
      </c>
      <c r="C46" s="4">
        <v>77</v>
      </c>
      <c r="D46" s="4">
        <v>70</v>
      </c>
      <c r="E46" s="4">
        <v>157</v>
      </c>
      <c r="F46" s="4">
        <v>128</v>
      </c>
    </row>
    <row r="47" spans="1:6" x14ac:dyDescent="0.2">
      <c r="A47" s="1" t="s">
        <v>50</v>
      </c>
      <c r="B47" s="4">
        <v>89</v>
      </c>
      <c r="C47" s="4">
        <v>100</v>
      </c>
      <c r="D47" s="4">
        <v>61</v>
      </c>
      <c r="E47" s="4">
        <v>152</v>
      </c>
      <c r="F47" s="4">
        <v>139</v>
      </c>
    </row>
    <row r="48" spans="1:6" x14ac:dyDescent="0.2">
      <c r="A48" s="1" t="s">
        <v>51</v>
      </c>
      <c r="B48" s="4">
        <v>93</v>
      </c>
      <c r="C48" s="4">
        <v>109</v>
      </c>
      <c r="D48" s="4">
        <v>62</v>
      </c>
      <c r="E48" s="4">
        <v>137</v>
      </c>
      <c r="F48" s="4">
        <v>114</v>
      </c>
    </row>
    <row r="49" spans="1:6" x14ac:dyDescent="0.2">
      <c r="A49" s="1" t="s">
        <v>52</v>
      </c>
      <c r="B49" s="4">
        <v>120</v>
      </c>
      <c r="C49" s="4">
        <v>78</v>
      </c>
      <c r="D49" s="4">
        <v>50</v>
      </c>
      <c r="E49" s="4">
        <v>158</v>
      </c>
      <c r="F49" s="4">
        <v>73</v>
      </c>
    </row>
    <row r="50" spans="1:6" x14ac:dyDescent="0.2">
      <c r="A50" s="1" t="s">
        <v>53</v>
      </c>
      <c r="B50" s="4">
        <v>95</v>
      </c>
      <c r="C50" s="4">
        <v>93</v>
      </c>
      <c r="D50" s="4">
        <v>64</v>
      </c>
      <c r="E50" s="4">
        <v>129</v>
      </c>
      <c r="F50" s="4">
        <v>118</v>
      </c>
    </row>
    <row r="51" spans="1:6" x14ac:dyDescent="0.2">
      <c r="A51" s="1" t="s">
        <v>54</v>
      </c>
      <c r="B51" s="4">
        <v>104</v>
      </c>
      <c r="C51" s="4">
        <v>91</v>
      </c>
      <c r="D51" s="4">
        <v>49</v>
      </c>
      <c r="E51" s="4">
        <v>137</v>
      </c>
      <c r="F51" s="4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8A1B-1A52-4440-A61D-638E0CB2A132}">
  <dimension ref="B3:I49"/>
  <sheetViews>
    <sheetView zoomScale="130" zoomScaleNormal="130" workbookViewId="0">
      <selection activeCell="H25" sqref="H25"/>
    </sheetView>
  </sheetViews>
  <sheetFormatPr baseColWidth="10" defaultRowHeight="15" x14ac:dyDescent="0.2"/>
  <cols>
    <col min="2" max="2" width="25.1640625" bestFit="1" customWidth="1"/>
    <col min="3" max="3" width="20.1640625" bestFit="1" customWidth="1"/>
    <col min="4" max="4" width="19.33203125" bestFit="1" customWidth="1"/>
    <col min="5" max="5" width="11" bestFit="1" customWidth="1"/>
  </cols>
  <sheetData>
    <row r="3" spans="2:9" x14ac:dyDescent="0.2">
      <c r="B3" s="10" t="s">
        <v>86</v>
      </c>
      <c r="C3" s="10" t="s">
        <v>87</v>
      </c>
      <c r="D3" s="10" t="s">
        <v>88</v>
      </c>
      <c r="E3" s="10" t="s">
        <v>89</v>
      </c>
    </row>
    <row r="4" spans="2:9" x14ac:dyDescent="0.2">
      <c r="B4" s="9" t="s">
        <v>90</v>
      </c>
      <c r="C4" s="8" t="s">
        <v>91</v>
      </c>
      <c r="D4" s="8" t="s">
        <v>92</v>
      </c>
      <c r="E4" s="8">
        <v>23357</v>
      </c>
    </row>
    <row r="5" spans="2:9" x14ac:dyDescent="0.2">
      <c r="B5" s="9" t="s">
        <v>90</v>
      </c>
      <c r="C5" s="8" t="s">
        <v>91</v>
      </c>
      <c r="D5" s="8" t="s">
        <v>93</v>
      </c>
      <c r="E5" s="8">
        <v>60000</v>
      </c>
    </row>
    <row r="6" spans="2:9" x14ac:dyDescent="0.2">
      <c r="B6" s="9" t="s">
        <v>90</v>
      </c>
      <c r="C6" s="8" t="s">
        <v>91</v>
      </c>
      <c r="D6" s="8" t="s">
        <v>94</v>
      </c>
      <c r="E6" s="8">
        <v>9424</v>
      </c>
    </row>
    <row r="7" spans="2:9" x14ac:dyDescent="0.2">
      <c r="B7" s="9" t="s">
        <v>90</v>
      </c>
      <c r="C7" s="8" t="s">
        <v>95</v>
      </c>
      <c r="D7" s="8" t="s">
        <v>93</v>
      </c>
      <c r="E7" s="8">
        <v>10936</v>
      </c>
    </row>
    <row r="8" spans="2:9" x14ac:dyDescent="0.2">
      <c r="B8" s="9" t="s">
        <v>90</v>
      </c>
      <c r="C8" s="8" t="s">
        <v>95</v>
      </c>
      <c r="D8" s="8" t="s">
        <v>94</v>
      </c>
      <c r="E8" s="8">
        <v>15000</v>
      </c>
    </row>
    <row r="9" spans="2:9" x14ac:dyDescent="0.2">
      <c r="B9" s="9" t="s">
        <v>96</v>
      </c>
      <c r="C9" s="8" t="s">
        <v>92</v>
      </c>
      <c r="D9" s="8" t="s">
        <v>97</v>
      </c>
      <c r="E9" s="8">
        <v>23357</v>
      </c>
    </row>
    <row r="10" spans="2:9" x14ac:dyDescent="0.2">
      <c r="B10" s="9" t="s">
        <v>96</v>
      </c>
      <c r="C10" s="8" t="s">
        <v>93</v>
      </c>
      <c r="D10" s="8" t="s">
        <v>98</v>
      </c>
      <c r="E10" s="8">
        <v>24945</v>
      </c>
    </row>
    <row r="11" spans="2:9" x14ac:dyDescent="0.2">
      <c r="B11" s="9" t="s">
        <v>96</v>
      </c>
      <c r="C11" s="8" t="s">
        <v>93</v>
      </c>
      <c r="D11" s="8" t="s">
        <v>99</v>
      </c>
      <c r="E11" s="8">
        <v>23334</v>
      </c>
    </row>
    <row r="12" spans="2:9" x14ac:dyDescent="0.2">
      <c r="B12" s="9" t="s">
        <v>96</v>
      </c>
      <c r="C12" s="8" t="s">
        <v>93</v>
      </c>
      <c r="D12" s="8" t="s">
        <v>100</v>
      </c>
      <c r="E12" s="8">
        <v>22657</v>
      </c>
    </row>
    <row r="13" spans="2:9" x14ac:dyDescent="0.2">
      <c r="B13" s="9" t="s">
        <v>96</v>
      </c>
      <c r="C13" s="8" t="s">
        <v>94</v>
      </c>
      <c r="D13" s="8" t="s">
        <v>101</v>
      </c>
      <c r="E13" s="8">
        <v>24424</v>
      </c>
      <c r="F13" s="7"/>
      <c r="G13" s="7"/>
      <c r="H13" s="7"/>
      <c r="I13" s="7"/>
    </row>
    <row r="14" spans="2:9" x14ac:dyDescent="0.2">
      <c r="B14" s="9" t="s">
        <v>115</v>
      </c>
      <c r="C14" s="25">
        <v>824980.94</v>
      </c>
      <c r="D14" s="24"/>
      <c r="E14" s="24"/>
      <c r="F14" s="7"/>
      <c r="G14" s="7"/>
      <c r="H14" s="7"/>
      <c r="I14" s="7"/>
    </row>
    <row r="15" spans="2:9" x14ac:dyDescent="0.2">
      <c r="F15" s="7"/>
      <c r="G15" s="7"/>
      <c r="H15" s="7"/>
      <c r="I15" s="7"/>
    </row>
    <row r="16" spans="2:9" x14ac:dyDescent="0.2">
      <c r="F16" s="7"/>
      <c r="G16" s="7"/>
      <c r="H16" s="7"/>
      <c r="I16" s="7"/>
    </row>
    <row r="17" spans="2:9" x14ac:dyDescent="0.2">
      <c r="F17" s="7"/>
      <c r="G17" s="7"/>
      <c r="H17" s="7"/>
      <c r="I17" s="7"/>
    </row>
    <row r="18" spans="2:9" x14ac:dyDescent="0.2">
      <c r="B18" s="20" t="s">
        <v>114</v>
      </c>
      <c r="F18" s="7"/>
      <c r="G18" s="7"/>
      <c r="H18" s="7"/>
      <c r="I18" s="7"/>
    </row>
    <row r="19" spans="2:9" x14ac:dyDescent="0.2">
      <c r="B19" s="10" t="s">
        <v>86</v>
      </c>
      <c r="C19" s="22" t="s">
        <v>87</v>
      </c>
      <c r="D19" s="22" t="s">
        <v>88</v>
      </c>
      <c r="E19" s="22" t="s">
        <v>89</v>
      </c>
      <c r="F19" s="7"/>
      <c r="G19" s="7"/>
      <c r="H19" s="7"/>
      <c r="I19" s="7"/>
    </row>
    <row r="20" spans="2:9" x14ac:dyDescent="0.2">
      <c r="B20" s="23" t="s">
        <v>90</v>
      </c>
      <c r="C20" s="21" t="s">
        <v>91</v>
      </c>
      <c r="D20" s="21" t="s">
        <v>92</v>
      </c>
      <c r="E20" s="21">
        <v>23334</v>
      </c>
      <c r="F20" s="7"/>
      <c r="G20" s="7"/>
      <c r="H20" s="7"/>
      <c r="I20" s="7"/>
    </row>
    <row r="21" spans="2:9" x14ac:dyDescent="0.2">
      <c r="B21" s="23" t="s">
        <v>90</v>
      </c>
      <c r="C21" s="21" t="s">
        <v>91</v>
      </c>
      <c r="D21" s="21" t="s">
        <v>93</v>
      </c>
      <c r="E21" s="21">
        <v>60000</v>
      </c>
      <c r="F21" s="7"/>
      <c r="G21" s="7"/>
      <c r="H21" s="7"/>
      <c r="I21" s="7"/>
    </row>
    <row r="22" spans="2:9" x14ac:dyDescent="0.2">
      <c r="B22" s="23" t="s">
        <v>90</v>
      </c>
      <c r="C22" s="21" t="s">
        <v>91</v>
      </c>
      <c r="D22" s="21" t="s">
        <v>94</v>
      </c>
      <c r="E22" s="21">
        <v>9424</v>
      </c>
      <c r="F22" s="7"/>
      <c r="G22" s="7"/>
      <c r="H22" s="7"/>
      <c r="I22" s="7"/>
    </row>
    <row r="23" spans="2:9" x14ac:dyDescent="0.2">
      <c r="B23" s="23" t="s">
        <v>90</v>
      </c>
      <c r="C23" s="21" t="s">
        <v>95</v>
      </c>
      <c r="D23" s="21" t="s">
        <v>93</v>
      </c>
      <c r="E23" s="21">
        <v>10959</v>
      </c>
      <c r="F23" s="7"/>
      <c r="G23" s="7"/>
      <c r="H23" s="7"/>
      <c r="I23" s="7"/>
    </row>
    <row r="24" spans="2:9" x14ac:dyDescent="0.2">
      <c r="B24" s="23" t="s">
        <v>90</v>
      </c>
      <c r="C24" s="21" t="s">
        <v>95</v>
      </c>
      <c r="D24" s="21" t="s">
        <v>94</v>
      </c>
      <c r="E24" s="21">
        <v>15000</v>
      </c>
    </row>
    <row r="25" spans="2:9" x14ac:dyDescent="0.2">
      <c r="B25" s="23" t="s">
        <v>96</v>
      </c>
      <c r="C25" s="21" t="s">
        <v>92</v>
      </c>
      <c r="D25" s="21" t="s">
        <v>99</v>
      </c>
      <c r="E25" s="21">
        <v>23334</v>
      </c>
    </row>
    <row r="26" spans="2:9" x14ac:dyDescent="0.2">
      <c r="B26" s="23" t="s">
        <v>96</v>
      </c>
      <c r="C26" s="21" t="s">
        <v>93</v>
      </c>
      <c r="D26" s="21" t="s">
        <v>98</v>
      </c>
      <c r="E26" s="21">
        <v>24945</v>
      </c>
    </row>
    <row r="27" spans="2:9" x14ac:dyDescent="0.2">
      <c r="B27" s="23" t="s">
        <v>96</v>
      </c>
      <c r="C27" s="21" t="s">
        <v>93</v>
      </c>
      <c r="D27" s="21" t="s">
        <v>97</v>
      </c>
      <c r="E27" s="21">
        <v>23357</v>
      </c>
    </row>
    <row r="28" spans="2:9" x14ac:dyDescent="0.2">
      <c r="B28" s="23" t="s">
        <v>96</v>
      </c>
      <c r="C28" s="21" t="s">
        <v>93</v>
      </c>
      <c r="D28" s="21" t="s">
        <v>100</v>
      </c>
      <c r="E28" s="21">
        <v>22657</v>
      </c>
    </row>
    <row r="29" spans="2:9" x14ac:dyDescent="0.2">
      <c r="B29" s="23" t="s">
        <v>96</v>
      </c>
      <c r="C29" s="21" t="s">
        <v>94</v>
      </c>
      <c r="D29" s="21" t="s">
        <v>101</v>
      </c>
      <c r="E29" s="21">
        <v>24424</v>
      </c>
    </row>
    <row r="30" spans="2:9" x14ac:dyDescent="0.2">
      <c r="B30" s="23" t="s">
        <v>116</v>
      </c>
      <c r="C30" s="26">
        <v>802060.27</v>
      </c>
      <c r="D30" s="27"/>
      <c r="E30" s="27"/>
    </row>
    <row r="31" spans="2:9" x14ac:dyDescent="0.2">
      <c r="B31" s="9" t="s">
        <v>115</v>
      </c>
      <c r="C31" s="26">
        <v>824980.94</v>
      </c>
      <c r="D31" s="27"/>
      <c r="E31" s="27"/>
    </row>
    <row r="34" spans="2:5" x14ac:dyDescent="0.2">
      <c r="B34" s="22" t="s">
        <v>121</v>
      </c>
      <c r="C34" s="22" t="s">
        <v>126</v>
      </c>
      <c r="D34" s="22" t="s">
        <v>125</v>
      </c>
      <c r="E34" s="22" t="s">
        <v>124</v>
      </c>
    </row>
    <row r="35" spans="2:5" x14ac:dyDescent="0.2">
      <c r="B35" s="22" t="s">
        <v>5</v>
      </c>
      <c r="C35" s="29">
        <v>44.15</v>
      </c>
      <c r="D35" s="29">
        <v>31.4</v>
      </c>
      <c r="E35" s="29" t="s">
        <v>122</v>
      </c>
    </row>
    <row r="36" spans="2:5" x14ac:dyDescent="0.2">
      <c r="B36" s="22" t="s">
        <v>6</v>
      </c>
      <c r="C36" s="29">
        <v>52.47</v>
      </c>
      <c r="D36" s="29">
        <v>64.5</v>
      </c>
      <c r="E36" s="29" t="s">
        <v>123</v>
      </c>
    </row>
    <row r="37" spans="2:5" x14ac:dyDescent="0.2">
      <c r="B37" s="22" t="s">
        <v>7</v>
      </c>
      <c r="C37" s="29">
        <v>40.22</v>
      </c>
      <c r="D37" s="29">
        <v>22.47</v>
      </c>
      <c r="E37" s="29" t="s">
        <v>122</v>
      </c>
    </row>
    <row r="38" spans="2:5" x14ac:dyDescent="0.2">
      <c r="B38" s="22" t="s">
        <v>8</v>
      </c>
      <c r="C38" s="29">
        <v>27.8</v>
      </c>
      <c r="D38" s="29">
        <v>10.199999999999999</v>
      </c>
      <c r="E38" s="29" t="s">
        <v>122</v>
      </c>
    </row>
    <row r="39" spans="2:5" x14ac:dyDescent="0.2">
      <c r="B39" s="22" t="s">
        <v>9</v>
      </c>
      <c r="C39" s="29">
        <v>51.48</v>
      </c>
      <c r="D39" s="29">
        <v>66.73</v>
      </c>
      <c r="E39" s="29" t="s">
        <v>123</v>
      </c>
    </row>
    <row r="40" spans="2:5" x14ac:dyDescent="0.2">
      <c r="B40" s="22" t="s">
        <v>10</v>
      </c>
      <c r="C40" s="29">
        <v>26.4</v>
      </c>
      <c r="D40" s="29">
        <v>24.7</v>
      </c>
      <c r="E40" s="29" t="s">
        <v>122</v>
      </c>
    </row>
    <row r="41" spans="2:5" x14ac:dyDescent="0.2">
      <c r="B41" s="22" t="s">
        <v>11</v>
      </c>
      <c r="C41" s="29">
        <v>17.03</v>
      </c>
      <c r="D41" s="29">
        <v>13.15</v>
      </c>
      <c r="E41" s="29" t="s">
        <v>122</v>
      </c>
    </row>
    <row r="42" spans="2:5" x14ac:dyDescent="0.2">
      <c r="B42" s="22" t="s">
        <v>12</v>
      </c>
      <c r="C42" s="29">
        <v>26.4</v>
      </c>
      <c r="D42" s="29">
        <v>12.65</v>
      </c>
      <c r="E42" s="29" t="s">
        <v>122</v>
      </c>
    </row>
    <row r="43" spans="2:5" x14ac:dyDescent="0.2">
      <c r="B43" s="22" t="s">
        <v>13</v>
      </c>
      <c r="C43" s="29">
        <v>22.8</v>
      </c>
      <c r="D43" s="29">
        <v>3.61</v>
      </c>
      <c r="E43" s="29" t="s">
        <v>122</v>
      </c>
    </row>
    <row r="44" spans="2:5" x14ac:dyDescent="0.2">
      <c r="B44" s="22" t="s">
        <v>14</v>
      </c>
      <c r="C44" s="29">
        <v>17.09</v>
      </c>
      <c r="D44" s="29">
        <v>9.85</v>
      </c>
      <c r="E44" s="29" t="s">
        <v>122</v>
      </c>
    </row>
    <row r="45" spans="2:5" x14ac:dyDescent="0.2">
      <c r="B45" s="22" t="s">
        <v>115</v>
      </c>
      <c r="C45" s="31">
        <v>824980.94</v>
      </c>
    </row>
    <row r="46" spans="2:5" x14ac:dyDescent="0.2">
      <c r="B46" s="22" t="s">
        <v>127</v>
      </c>
      <c r="C46" s="31">
        <v>811587.08</v>
      </c>
    </row>
    <row r="48" spans="2:5" x14ac:dyDescent="0.2">
      <c r="B48" s="22" t="s">
        <v>115</v>
      </c>
      <c r="C48" s="30">
        <v>824980.94</v>
      </c>
    </row>
    <row r="49" spans="2:3" x14ac:dyDescent="0.2">
      <c r="B49" s="22" t="s">
        <v>127</v>
      </c>
      <c r="C49" s="30">
        <v>811587.08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weights</vt:lpstr>
      <vt:lpstr>Shipping information</vt:lpstr>
      <vt:lpstr>Last mile coordinates</vt:lpstr>
      <vt:lpstr>Lastmilecost per product per kg</vt:lpstr>
      <vt:lpstr>Demands per product type</vt:lpstr>
      <vt:lpstr>tables_charts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Sluijk, N.</dc:creator>
  <cp:lastModifiedBy>Arsen Pankiv</cp:lastModifiedBy>
  <dcterms:created xsi:type="dcterms:W3CDTF">2021-07-29T07:39:42Z</dcterms:created>
  <dcterms:modified xsi:type="dcterms:W3CDTF">2025-06-27T15:57:44Z</dcterms:modified>
</cp:coreProperties>
</file>