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roll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<sst xmlns="http://schemas.openxmlformats.org/spreadsheetml/2006/main" count="28" uniqueCount="27">
  <si>
    <t>Emp ID</t>
  </si>
  <si>
    <t>Emp Name</t>
  </si>
  <si>
    <t xml:space="preserve">Department </t>
  </si>
  <si>
    <t>Basic pay</t>
  </si>
  <si>
    <t>DA</t>
  </si>
  <si>
    <t>HRA</t>
  </si>
  <si>
    <t>Other Allowance</t>
  </si>
  <si>
    <t>Gross salary</t>
  </si>
  <si>
    <t>PF</t>
  </si>
  <si>
    <t>Deductions</t>
  </si>
  <si>
    <t>Net salary</t>
  </si>
  <si>
    <t>Arun</t>
  </si>
  <si>
    <t>HR</t>
  </si>
  <si>
    <t>Divya</t>
  </si>
  <si>
    <t>Kiran</t>
  </si>
  <si>
    <t>Marketing</t>
  </si>
  <si>
    <t>Meena</t>
  </si>
  <si>
    <t>Opeations</t>
  </si>
  <si>
    <t>Raj</t>
  </si>
  <si>
    <t>Opeartions</t>
  </si>
  <si>
    <t>Total Gross Salary:</t>
  </si>
  <si>
    <t>Total Net Salary:</t>
  </si>
  <si>
    <t>Dashboard</t>
  </si>
  <si>
    <t>Total Net Salary by Department</t>
  </si>
  <si>
    <t>Deductions vs Gross Salary</t>
  </si>
  <si>
    <t>Salary Component Breakdown</t>
  </si>
  <si>
    <t>Net Salary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</si>
</sst>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3" xfId="0" applyFont="1" applyNumberFormat="1"/>
    <xf borderId="0" fillId="3" fontId="1" numFmtId="0" xfId="0" applyAlignment="1" applyFill="1" applyFont="1">
      <alignment readingOrder="0"/>
    </xf>
    <xf borderId="0" fillId="4" fontId="1" numFmtId="3" xfId="0" applyFill="1" applyFont="1" applyNumberFormat="1"/>
    <xf borderId="0" fillId="5" fontId="1" numFmtId="0" xfId="0" applyAlignment="1" applyFill="1" applyFont="1">
      <alignment readingOrder="0"/>
    </xf>
    <xf borderId="0" fillId="3" fontId="1" numFmtId="3" xfId="0" applyFont="1" applyNumberFormat="1"/>
    <xf borderId="0" fillId="6" fontId="4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payroll!$K$1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payroll!$C$2:$C$1000</c:f>
            </c:strRef>
          </c:cat>
          <c:val>
            <c:numRef>
              <c:f>payroll!$K$2:$K$1000</c:f>
              <c:numCache/>
            </c:numRef>
          </c:val>
        </c:ser>
        <c:axId val="71567076"/>
        <c:axId val="155876406"/>
      </c:bar3DChart>
      <c:catAx>
        <c:axId val="71567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76406"/>
      </c:catAx>
      <c:valAx>
        <c:axId val="155876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net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67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1"/>
          <c:order val="1"/>
          <c:tx>
            <c:strRef>
              <c:f>payroll!$H$1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payroll!$H$2:$H$1000</c:f>
              <c:numCache/>
            </c:numRef>
          </c:val>
        </c:ser>
        <c:ser>
          <c:idx val="2"/>
          <c:order val="2"/>
          <c:tx>
            <c:strRef>
              <c:f>payroll!$I$1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payroll!$I$2:$I$1000</c:f>
              <c:numCache/>
            </c:numRef>
          </c:val>
        </c:ser>
        <c:ser>
          <c:idx val="3"/>
          <c:order val="3"/>
          <c:tx>
            <c:strRef>
              <c:f>payroll!$J$1</c:f>
            </c:strRef>
          </c:tx>
          <c:val>
            <c:numRef>
              <c:f>payroll!$J$2:$J$1000</c:f>
              <c:numCache/>
            </c:numRef>
          </c:val>
        </c:ser>
        <c:overlap val="100"/>
        <c:axId val="1962071917"/>
        <c:axId val="1301042078"/>
      </c:barChart>
      <c:catAx>
        <c:axId val="1962071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Employee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042078"/>
      </c:catAx>
      <c:valAx>
        <c:axId val="1301042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Gross Salary (stacked with deductions)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071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payroll!$D$1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payroll!$D$2:$D$1000</c:f>
              <c:numCache/>
            </c:numRef>
          </c:val>
        </c:ser>
        <c:ser>
          <c:idx val="1"/>
          <c:order val="1"/>
          <c:tx>
            <c:strRef>
              <c:f>payroll!$E$1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payroll!$E$2:$E$1000</c:f>
              <c:numCache/>
            </c:numRef>
          </c:val>
        </c:ser>
        <c:ser>
          <c:idx val="2"/>
          <c:order val="2"/>
          <c:tx>
            <c:strRef>
              <c:f>payroll!$F$1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payroll!$F$2:$F$1000</c:f>
              <c:numCache/>
            </c:numRef>
          </c:val>
        </c:ser>
        <c:ser>
          <c:idx val="3"/>
          <c:order val="3"/>
          <c:tx>
            <c:strRef>
              <c:f>payroll!$G$1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payroll!$G$2:$G$1000</c:f>
              <c:numCache/>
            </c:numRef>
          </c:val>
        </c:ser>
        <c:overlap val="100"/>
        <c:axId val="1794242494"/>
        <c:axId val="1695970739"/>
      </c:barChart>
      <c:catAx>
        <c:axId val="1794242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Employee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970739"/>
      </c:catAx>
      <c:valAx>
        <c:axId val="1695970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 components stacked to show contribution to Gross Salary.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242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salary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payroll!$K$1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payroll!$K$2:$K$6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8</xdr:row>
      <xdr:rowOff>85725</xdr:rowOff>
    </xdr:from>
    <xdr:ext cx="4400550" cy="272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933450</xdr:colOff>
      <xdr:row>8</xdr:row>
      <xdr:rowOff>152400</xdr:rowOff>
    </xdr:from>
    <xdr:ext cx="4286250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866775</xdr:colOff>
      <xdr:row>28</xdr:row>
      <xdr:rowOff>38100</xdr:rowOff>
    </xdr:from>
    <xdr:ext cx="4400550" cy="2724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895350</xdr:colOff>
      <xdr:row>30</xdr:row>
      <xdr:rowOff>142875</xdr:rowOff>
    </xdr:from>
    <xdr:ext cx="3429000" cy="2124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63"/>
    <col customWidth="1" min="8" max="8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1.0</v>
      </c>
      <c r="B2" s="4" t="s">
        <v>11</v>
      </c>
      <c r="C2" s="3" t="s">
        <v>12</v>
      </c>
      <c r="D2" s="5">
        <v>30000.0</v>
      </c>
      <c r="E2" s="6">
        <f t="shared" ref="E2:E6" si="1">D2*0.1</f>
        <v>3000</v>
      </c>
      <c r="F2" s="6">
        <f t="shared" ref="F2:F6" si="2">D2*0.2</f>
        <v>6000</v>
      </c>
      <c r="G2" s="3">
        <v>800.0</v>
      </c>
      <c r="H2" s="7">
        <f t="shared" ref="H2:H6" si="3">D2+F2+G2</f>
        <v>36800</v>
      </c>
      <c r="I2" s="6">
        <f t="shared" ref="I2:I6" si="4">D2*0.12</f>
        <v>3600</v>
      </c>
      <c r="J2" s="6">
        <f t="shared" ref="J2:J6" si="5">H2*0.1</f>
        <v>3680</v>
      </c>
      <c r="K2" s="7">
        <f t="shared" ref="K2:K6" si="6">H2-J2</f>
        <v>33120</v>
      </c>
    </row>
    <row r="3">
      <c r="A3" s="3">
        <v>2.0</v>
      </c>
      <c r="B3" s="4" t="s">
        <v>13</v>
      </c>
      <c r="C3" s="3" t="s">
        <v>12</v>
      </c>
      <c r="D3" s="5">
        <v>30000.0</v>
      </c>
      <c r="E3" s="6">
        <f t="shared" si="1"/>
        <v>3000</v>
      </c>
      <c r="F3" s="6">
        <f t="shared" si="2"/>
        <v>6000</v>
      </c>
      <c r="G3" s="3">
        <v>800.0</v>
      </c>
      <c r="H3" s="7">
        <f t="shared" si="3"/>
        <v>36800</v>
      </c>
      <c r="I3" s="6">
        <f t="shared" si="4"/>
        <v>3600</v>
      </c>
      <c r="J3" s="6">
        <f t="shared" si="5"/>
        <v>3680</v>
      </c>
      <c r="K3" s="7">
        <f t="shared" si="6"/>
        <v>33120</v>
      </c>
    </row>
    <row r="4">
      <c r="A4" s="3">
        <v>3.0</v>
      </c>
      <c r="B4" s="4" t="s">
        <v>14</v>
      </c>
      <c r="C4" s="3" t="s">
        <v>15</v>
      </c>
      <c r="D4" s="5">
        <v>25000.0</v>
      </c>
      <c r="E4" s="6">
        <f t="shared" si="1"/>
        <v>2500</v>
      </c>
      <c r="F4" s="6">
        <f t="shared" si="2"/>
        <v>5000</v>
      </c>
      <c r="G4" s="3">
        <v>800.0</v>
      </c>
      <c r="H4" s="7">
        <f t="shared" si="3"/>
        <v>30800</v>
      </c>
      <c r="I4" s="6">
        <f t="shared" si="4"/>
        <v>3000</v>
      </c>
      <c r="J4" s="6">
        <f t="shared" si="5"/>
        <v>3080</v>
      </c>
      <c r="K4" s="7">
        <f t="shared" si="6"/>
        <v>27720</v>
      </c>
    </row>
    <row r="5">
      <c r="A5" s="3">
        <v>4.0</v>
      </c>
      <c r="B5" s="4" t="s">
        <v>16</v>
      </c>
      <c r="C5" s="3" t="s">
        <v>17</v>
      </c>
      <c r="D5" s="5">
        <v>32000.0</v>
      </c>
      <c r="E5" s="6">
        <f t="shared" si="1"/>
        <v>3200</v>
      </c>
      <c r="F5" s="6">
        <f t="shared" si="2"/>
        <v>6400</v>
      </c>
      <c r="G5" s="3">
        <v>800.0</v>
      </c>
      <c r="H5" s="7">
        <f t="shared" si="3"/>
        <v>39200</v>
      </c>
      <c r="I5" s="6">
        <f t="shared" si="4"/>
        <v>3840</v>
      </c>
      <c r="J5" s="6">
        <f t="shared" si="5"/>
        <v>3920</v>
      </c>
      <c r="K5" s="7">
        <f t="shared" si="6"/>
        <v>35280</v>
      </c>
    </row>
    <row r="6">
      <c r="A6" s="3">
        <v>5.0</v>
      </c>
      <c r="B6" s="4" t="s">
        <v>18</v>
      </c>
      <c r="C6" s="3" t="s">
        <v>19</v>
      </c>
      <c r="D6" s="5">
        <v>32000.0</v>
      </c>
      <c r="E6" s="6">
        <f t="shared" si="1"/>
        <v>3200</v>
      </c>
      <c r="F6" s="6">
        <f t="shared" si="2"/>
        <v>6400</v>
      </c>
      <c r="G6" s="3">
        <v>800.0</v>
      </c>
      <c r="H6" s="7">
        <f t="shared" si="3"/>
        <v>39200</v>
      </c>
      <c r="I6" s="6">
        <f t="shared" si="4"/>
        <v>3840</v>
      </c>
      <c r="J6" s="6">
        <f t="shared" si="5"/>
        <v>3920</v>
      </c>
      <c r="K6" s="7">
        <f t="shared" si="6"/>
        <v>35280</v>
      </c>
    </row>
    <row r="9">
      <c r="H9" s="8" t="s">
        <v>20</v>
      </c>
      <c r="I9" s="9">
        <f>SUM(H2:H11)</f>
        <v>182800</v>
      </c>
    </row>
    <row r="10">
      <c r="H10" s="10" t="s">
        <v>21</v>
      </c>
      <c r="I10" s="11">
        <f>SUM(K2:K11)</f>
        <v>164520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H6" s="12" t="s">
        <v>22</v>
      </c>
    </row>
    <row r="24">
      <c r="E24" s="13" t="s">
        <v>23</v>
      </c>
      <c r="F24" s="14"/>
      <c r="J24" s="13" t="s">
        <v>24</v>
      </c>
      <c r="K24" s="14"/>
    </row>
    <row r="44">
      <c r="E44" s="13" t="s">
        <v>25</v>
      </c>
      <c r="F44" s="14"/>
      <c r="K44" s="13" t="s">
        <v>26</v>
      </c>
      <c r="L44" s="14"/>
    </row>
  </sheetData>
  <drawing r:id="rId1"/>
</worksheet>
</file>